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Riesgos\2025\M de Riesgos\Apoyo\"/>
    </mc:Choice>
  </mc:AlternateContent>
  <bookViews>
    <workbookView xWindow="0" yWindow="0" windowWidth="20490" windowHeight="7200"/>
  </bookViews>
  <sheets>
    <sheet name="Contexto" sheetId="1" r:id="rId1"/>
    <sheet name="Identificación RG-RF-RLA-FT" sheetId="2" r:id="rId2"/>
    <sheet name="MR G-F-LA" sheetId="3" r:id="rId3"/>
    <sheet name="MR_Corrup1" sheetId="4" r:id="rId4"/>
    <sheet name="MR_Corrup2" sheetId="5" r:id="rId5"/>
    <sheet name="MR_Corrup3" sheetId="6" r:id="rId6"/>
    <sheet name="Tablas_GS" sheetId="7" state="hidden" r:id="rId7"/>
    <sheet name="Listas" sheetId="8" state="hidden" r:id="rId8"/>
  </sheet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0">Contexto!$A$1:$H$33</definedName>
    <definedName name="_xlnm.Print_Area" localSheetId="1">'Identificación RG-RF-RLA-FT'!$A$1:$K$41</definedName>
    <definedName name="_xlnm.Print_Area" localSheetId="3">MR_Corrup1!$A$1:$W$312</definedName>
    <definedName name="_xlnm.Print_Area" localSheetId="4">MR_Corrup2!$A$1:$V$114</definedName>
    <definedName name="_xlnm.Print_Area" localSheetId="5">MR_Corrup3!$A$1:$T$12</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uri="GoogleSheetsCustomDataVersion2">
      <go:sheetsCustomData xmlns:go="http://customooxmlschemas.google.com/" r:id="rId12" roundtripDataChecksum="BD3rYfYrTzSamgWDI2yGQ4WEaIU+o9j2zHbgDn+Tnz0="/>
    </ext>
  </extLst>
</workbook>
</file>

<file path=xl/calcChain.xml><?xml version="1.0" encoding="utf-8"?>
<calcChain xmlns="http://schemas.openxmlformats.org/spreadsheetml/2006/main">
  <c r="T26" i="7" l="1"/>
  <c r="S26" i="7"/>
  <c r="R26" i="7"/>
  <c r="S25" i="7"/>
  <c r="R25" i="7"/>
  <c r="Q25" i="7"/>
  <c r="Q26" i="7" s="1"/>
  <c r="P25" i="7"/>
  <c r="P26" i="7" s="1"/>
  <c r="L11" i="6"/>
  <c r="G11" i="6"/>
  <c r="E11" i="6"/>
  <c r="D11" i="6"/>
  <c r="C11" i="6"/>
  <c r="B11" i="6"/>
  <c r="A11" i="6"/>
  <c r="R3" i="6"/>
  <c r="R2" i="6"/>
  <c r="CJ111" i="5"/>
  <c r="CI111" i="5"/>
  <c r="CJ110" i="5"/>
  <c r="CI110" i="5"/>
  <c r="CJ109" i="5"/>
  <c r="CI109" i="5"/>
  <c r="CJ108" i="5"/>
  <c r="CI108" i="5"/>
  <c r="CJ107" i="5"/>
  <c r="CI107" i="5"/>
  <c r="CJ106" i="5"/>
  <c r="CI106" i="5"/>
  <c r="CJ105" i="5"/>
  <c r="CI105" i="5"/>
  <c r="CJ104" i="5"/>
  <c r="CI104" i="5"/>
  <c r="CJ103" i="5"/>
  <c r="CI103" i="5"/>
  <c r="CJ102" i="5"/>
  <c r="CI102" i="5"/>
  <c r="CJ101" i="5"/>
  <c r="CI101" i="5"/>
  <c r="CJ100" i="5"/>
  <c r="CI100" i="5"/>
  <c r="CJ99" i="5"/>
  <c r="CI99" i="5"/>
  <c r="CJ98" i="5"/>
  <c r="CI98" i="5"/>
  <c r="CJ97" i="5"/>
  <c r="CI97" i="5"/>
  <c r="CJ96" i="5"/>
  <c r="CI96" i="5"/>
  <c r="CJ95" i="5"/>
  <c r="CI95" i="5"/>
  <c r="CJ94" i="5"/>
  <c r="CI94" i="5"/>
  <c r="CJ93" i="5"/>
  <c r="CI93" i="5"/>
  <c r="CJ92" i="5"/>
  <c r="CI92" i="5"/>
  <c r="CJ91" i="5"/>
  <c r="CI91" i="5"/>
  <c r="CJ90" i="5"/>
  <c r="CI90" i="5"/>
  <c r="CJ89" i="5"/>
  <c r="CI89" i="5"/>
  <c r="CJ88" i="5"/>
  <c r="CI88" i="5"/>
  <c r="CJ87" i="5"/>
  <c r="CI87" i="5"/>
  <c r="CJ86" i="5"/>
  <c r="CI86" i="5"/>
  <c r="CJ85" i="5"/>
  <c r="CI85" i="5"/>
  <c r="CJ84" i="5"/>
  <c r="CI84" i="5"/>
  <c r="CJ83" i="5"/>
  <c r="CI83" i="5"/>
  <c r="CJ82" i="5"/>
  <c r="CI82" i="5"/>
  <c r="CJ81" i="5"/>
  <c r="CI81" i="5"/>
  <c r="CJ80" i="5"/>
  <c r="CI80" i="5"/>
  <c r="CJ79" i="5"/>
  <c r="CI79" i="5"/>
  <c r="CJ78" i="5"/>
  <c r="CI78" i="5"/>
  <c r="CJ77" i="5"/>
  <c r="CI77" i="5"/>
  <c r="H71" i="5"/>
  <c r="D71" i="5"/>
  <c r="C71" i="5"/>
  <c r="H70" i="5"/>
  <c r="D70" i="5"/>
  <c r="C70" i="5"/>
  <c r="H69" i="5"/>
  <c r="D69" i="5"/>
  <c r="C69" i="5"/>
  <c r="H68" i="5"/>
  <c r="D68" i="5"/>
  <c r="C68" i="5"/>
  <c r="H67" i="5"/>
  <c r="F67" i="5"/>
  <c r="H11" i="6" s="1"/>
  <c r="E67" i="5"/>
  <c r="D67" i="5"/>
  <c r="F11" i="6" s="1"/>
  <c r="C67" i="5"/>
  <c r="N62" i="5"/>
  <c r="O62" i="5" s="1"/>
  <c r="Q62" i="5" s="1"/>
  <c r="N61" i="5"/>
  <c r="O61" i="5" s="1"/>
  <c r="Q61" i="5" s="1"/>
  <c r="O60" i="5"/>
  <c r="Q60" i="5" s="1"/>
  <c r="N60" i="5"/>
  <c r="N59" i="5"/>
  <c r="O59" i="5" s="1"/>
  <c r="Q59" i="5" s="1"/>
  <c r="N58" i="5"/>
  <c r="O58" i="5" s="1"/>
  <c r="Q58" i="5" s="1"/>
  <c r="N57" i="5"/>
  <c r="O57" i="5" s="1"/>
  <c r="Q57" i="5" s="1"/>
  <c r="C53" i="5"/>
  <c r="N51" i="5"/>
  <c r="O51" i="5" s="1"/>
  <c r="Q51" i="5" s="1"/>
  <c r="N50" i="5"/>
  <c r="O50" i="5" s="1"/>
  <c r="Q50" i="5" s="1"/>
  <c r="N49" i="5"/>
  <c r="O49" i="5" s="1"/>
  <c r="Q49" i="5" s="1"/>
  <c r="N48" i="5"/>
  <c r="O48" i="5" s="1"/>
  <c r="Q48" i="5" s="1"/>
  <c r="N47" i="5"/>
  <c r="O47" i="5" s="1"/>
  <c r="Q47" i="5" s="1"/>
  <c r="O46" i="5"/>
  <c r="Q46" i="5" s="1"/>
  <c r="N46" i="5"/>
  <c r="C42" i="5"/>
  <c r="N40" i="5"/>
  <c r="O40" i="5" s="1"/>
  <c r="Q40" i="5" s="1"/>
  <c r="N39" i="5"/>
  <c r="O39" i="5" s="1"/>
  <c r="Q39" i="5" s="1"/>
  <c r="N38" i="5"/>
  <c r="O38" i="5" s="1"/>
  <c r="Q38" i="5" s="1"/>
  <c r="O37" i="5"/>
  <c r="Q37" i="5" s="1"/>
  <c r="S37" i="5" s="1"/>
  <c r="N37" i="5"/>
  <c r="N36" i="5"/>
  <c r="O36" i="5" s="1"/>
  <c r="Q36" i="5" s="1"/>
  <c r="N35" i="5"/>
  <c r="O35" i="5" s="1"/>
  <c r="Q35" i="5" s="1"/>
  <c r="C31" i="5"/>
  <c r="N29" i="5"/>
  <c r="O29" i="5" s="1"/>
  <c r="Q29" i="5" s="1"/>
  <c r="O28" i="5"/>
  <c r="Q28" i="5" s="1"/>
  <c r="S28" i="5" s="1"/>
  <c r="N28" i="5"/>
  <c r="N27" i="5"/>
  <c r="O27" i="5" s="1"/>
  <c r="Q27" i="5" s="1"/>
  <c r="N26" i="5"/>
  <c r="O26" i="5" s="1"/>
  <c r="Q26" i="5" s="1"/>
  <c r="N25" i="5"/>
  <c r="O25" i="5" s="1"/>
  <c r="Q25" i="5" s="1"/>
  <c r="N24" i="5"/>
  <c r="O24" i="5" s="1"/>
  <c r="Q24" i="5" s="1"/>
  <c r="C20" i="5"/>
  <c r="O18" i="5"/>
  <c r="Q18" i="5" s="1"/>
  <c r="N18" i="5"/>
  <c r="O17" i="5"/>
  <c r="Q17" i="5" s="1"/>
  <c r="N17" i="5"/>
  <c r="N16" i="5"/>
  <c r="O16" i="5" s="1"/>
  <c r="Q16" i="5" s="1"/>
  <c r="N15" i="5"/>
  <c r="O15" i="5" s="1"/>
  <c r="Q15" i="5" s="1"/>
  <c r="O14" i="5"/>
  <c r="Q14" i="5" s="1"/>
  <c r="N14" i="5"/>
  <c r="N13" i="5"/>
  <c r="O13" i="5" s="1"/>
  <c r="Q13" i="5" s="1"/>
  <c r="C9" i="5"/>
  <c r="T3" i="5"/>
  <c r="T2" i="5"/>
  <c r="J312" i="4"/>
  <c r="J311" i="4"/>
  <c r="J310" i="4"/>
  <c r="J309" i="4"/>
  <c r="J308" i="4"/>
  <c r="J307" i="4"/>
  <c r="J306" i="4"/>
  <c r="J305" i="4"/>
  <c r="J304" i="4"/>
  <c r="J303" i="4"/>
  <c r="J302" i="4"/>
  <c r="J301" i="4"/>
  <c r="J300" i="4"/>
  <c r="J299" i="4"/>
  <c r="J298" i="4"/>
  <c r="J297" i="4"/>
  <c r="J296" i="4"/>
  <c r="J295" i="4"/>
  <c r="J294" i="4"/>
  <c r="J293" i="4"/>
  <c r="J292" i="4"/>
  <c r="J291" i="4"/>
  <c r="J290" i="4"/>
  <c r="J289" i="4"/>
  <c r="J288" i="4"/>
  <c r="L47" i="4"/>
  <c r="L48" i="4" s="1"/>
  <c r="K14" i="4" s="1"/>
  <c r="K47" i="4"/>
  <c r="K48" i="4" s="1"/>
  <c r="K13" i="4" s="1"/>
  <c r="J47" i="4"/>
  <c r="J48" i="4" s="1"/>
  <c r="K12" i="4" s="1"/>
  <c r="I47" i="4"/>
  <c r="I48" i="4" s="1"/>
  <c r="K11" i="4" s="1"/>
  <c r="H47" i="4"/>
  <c r="H48" i="4" s="1"/>
  <c r="C14" i="4"/>
  <c r="B71" i="5" s="1"/>
  <c r="C13" i="4"/>
  <c r="B70" i="5" s="1"/>
  <c r="C12" i="4"/>
  <c r="B69" i="5" s="1"/>
  <c r="C11" i="4"/>
  <c r="B68" i="5" s="1"/>
  <c r="L10" i="4"/>
  <c r="M10" i="4" s="1"/>
  <c r="C10" i="4"/>
  <c r="B67" i="5" s="1"/>
  <c r="L3" i="4"/>
  <c r="L2" i="4"/>
  <c r="AO142" i="3"/>
  <c r="AN142" i="3"/>
  <c r="AL142" i="3"/>
  <c r="AJ142" i="3"/>
  <c r="AM142" i="3" s="1"/>
  <c r="AH142" i="3"/>
  <c r="AM141" i="3"/>
  <c r="AL141" i="3"/>
  <c r="AJ141" i="3"/>
  <c r="AH141" i="3"/>
  <c r="AE141" i="3"/>
  <c r="AL140" i="3"/>
  <c r="AJ140" i="3"/>
  <c r="AM140" i="3" s="1"/>
  <c r="AH140" i="3"/>
  <c r="AO140" i="3" s="1"/>
  <c r="AE140" i="3"/>
  <c r="AL139" i="3"/>
  <c r="AJ139" i="3"/>
  <c r="AM139" i="3" s="1"/>
  <c r="AH139" i="3"/>
  <c r="AE139" i="3"/>
  <c r="AM138" i="3"/>
  <c r="AL138" i="3"/>
  <c r="AJ138" i="3"/>
  <c r="AH138" i="3"/>
  <c r="AO139" i="3" s="1"/>
  <c r="AE138" i="3"/>
  <c r="AW137" i="3"/>
  <c r="AX137" i="3" s="1"/>
  <c r="AO137" i="3"/>
  <c r="AN137" i="3"/>
  <c r="AT137" i="3" s="1"/>
  <c r="AU137" i="3" s="1"/>
  <c r="AM137" i="3"/>
  <c r="AL137" i="3"/>
  <c r="AJ137" i="3"/>
  <c r="AH137" i="3"/>
  <c r="AO138" i="3" s="1"/>
  <c r="AE137" i="3"/>
  <c r="S137" i="3"/>
  <c r="Q137" i="3"/>
  <c r="U137" i="3" s="1"/>
  <c r="O137" i="3"/>
  <c r="AS137" i="3" s="1"/>
  <c r="K137" i="3"/>
  <c r="I137" i="3"/>
  <c r="AO136" i="3"/>
  <c r="AM136" i="3"/>
  <c r="AL136" i="3"/>
  <c r="AJ136" i="3"/>
  <c r="AH136" i="3"/>
  <c r="AE136" i="3"/>
  <c r="AL135" i="3"/>
  <c r="AJ135" i="3"/>
  <c r="AM135" i="3" s="1"/>
  <c r="AH135" i="3"/>
  <c r="AN136" i="3" s="1"/>
  <c r="AE135" i="3"/>
  <c r="AL134" i="3"/>
  <c r="AJ134" i="3"/>
  <c r="AM134" i="3" s="1"/>
  <c r="AH134" i="3"/>
  <c r="AO135" i="3" s="1"/>
  <c r="AE134" i="3"/>
  <c r="AL133" i="3"/>
  <c r="AJ133" i="3"/>
  <c r="AM133" i="3" s="1"/>
  <c r="AH133" i="3"/>
  <c r="AN134" i="3" s="1"/>
  <c r="AE133" i="3"/>
  <c r="AM132" i="3"/>
  <c r="AL132" i="3"/>
  <c r="AJ132" i="3"/>
  <c r="AH132" i="3"/>
  <c r="AO133" i="3" s="1"/>
  <c r="AE132" i="3"/>
  <c r="AM131" i="3"/>
  <c r="AL131" i="3"/>
  <c r="AJ131" i="3"/>
  <c r="AH131" i="3"/>
  <c r="AO131" i="3" s="1"/>
  <c r="AW131" i="3" s="1"/>
  <c r="AX131" i="3" s="1"/>
  <c r="AE131" i="3"/>
  <c r="S131" i="3"/>
  <c r="U131" i="3" s="1"/>
  <c r="Q131" i="3"/>
  <c r="O131" i="3"/>
  <c r="AS131" i="3" s="1"/>
  <c r="K131" i="3"/>
  <c r="I131" i="3"/>
  <c r="AO130" i="3"/>
  <c r="AN130" i="3"/>
  <c r="AL130" i="3"/>
  <c r="AJ130" i="3"/>
  <c r="AM130" i="3" s="1"/>
  <c r="AH130" i="3"/>
  <c r="AE130" i="3"/>
  <c r="AL129" i="3"/>
  <c r="AJ129" i="3"/>
  <c r="AM129" i="3" s="1"/>
  <c r="AH129" i="3"/>
  <c r="AE129" i="3"/>
  <c r="AL128" i="3"/>
  <c r="AJ128" i="3"/>
  <c r="AM128" i="3" s="1"/>
  <c r="AH128" i="3"/>
  <c r="AO129" i="3" s="1"/>
  <c r="AE128" i="3"/>
  <c r="AO127" i="3"/>
  <c r="AM127" i="3"/>
  <c r="AL127" i="3"/>
  <c r="AJ127" i="3"/>
  <c r="AH127" i="3"/>
  <c r="AO128" i="3" s="1"/>
  <c r="AE127" i="3"/>
  <c r="AL126" i="3"/>
  <c r="AJ126" i="3"/>
  <c r="AM126" i="3" s="1"/>
  <c r="AH126" i="3"/>
  <c r="AN127" i="3" s="1"/>
  <c r="AE126" i="3"/>
  <c r="AW125" i="3"/>
  <c r="AX125" i="3" s="1"/>
  <c r="AT125" i="3"/>
  <c r="AU125" i="3" s="1"/>
  <c r="AO125" i="3"/>
  <c r="AN125" i="3"/>
  <c r="AL125" i="3"/>
  <c r="AJ125" i="3"/>
  <c r="AM125" i="3" s="1"/>
  <c r="AH125" i="3"/>
  <c r="AO126" i="3" s="1"/>
  <c r="AE125" i="3"/>
  <c r="S125" i="3"/>
  <c r="Q125" i="3"/>
  <c r="U125" i="3" s="1"/>
  <c r="O125" i="3"/>
  <c r="AS125" i="3" s="1"/>
  <c r="K125" i="3"/>
  <c r="I125" i="3"/>
  <c r="AO124" i="3"/>
  <c r="AN124" i="3"/>
  <c r="AM124" i="3"/>
  <c r="AL124" i="3"/>
  <c r="AJ124" i="3"/>
  <c r="AH124" i="3"/>
  <c r="AE124" i="3"/>
  <c r="AL123" i="3"/>
  <c r="AM123" i="3" s="1"/>
  <c r="AJ123" i="3"/>
  <c r="AH123" i="3"/>
  <c r="AE123" i="3"/>
  <c r="AM122" i="3"/>
  <c r="AL122" i="3"/>
  <c r="AJ122" i="3"/>
  <c r="AH122" i="3"/>
  <c r="AO123" i="3" s="1"/>
  <c r="AE122" i="3"/>
  <c r="AO121" i="3"/>
  <c r="AN121" i="3"/>
  <c r="AL121" i="3"/>
  <c r="AJ121" i="3"/>
  <c r="AM121" i="3" s="1"/>
  <c r="AH121" i="3"/>
  <c r="AN122" i="3" s="1"/>
  <c r="AE121" i="3"/>
  <c r="AL120" i="3"/>
  <c r="AJ120" i="3"/>
  <c r="AM120" i="3" s="1"/>
  <c r="AH120" i="3"/>
  <c r="AE120" i="3"/>
  <c r="AV119" i="3"/>
  <c r="AS119" i="3"/>
  <c r="AL119" i="3"/>
  <c r="AJ119" i="3"/>
  <c r="AM119" i="3" s="1"/>
  <c r="AH119" i="3"/>
  <c r="AO119" i="3" s="1"/>
  <c r="AW119" i="3" s="1"/>
  <c r="AX119" i="3" s="1"/>
  <c r="AE119" i="3"/>
  <c r="U119" i="3"/>
  <c r="T119" i="3" s="1"/>
  <c r="V119" i="3" s="1"/>
  <c r="W119" i="3" s="1"/>
  <c r="AY119" i="3" s="1"/>
  <c r="S119" i="3"/>
  <c r="Q119" i="3"/>
  <c r="O119" i="3"/>
  <c r="K119" i="3"/>
  <c r="I119" i="3"/>
  <c r="AO118" i="3"/>
  <c r="AN118" i="3"/>
  <c r="AL118" i="3"/>
  <c r="AM118" i="3" s="1"/>
  <c r="AJ118" i="3"/>
  <c r="AH118" i="3"/>
  <c r="AE118" i="3"/>
  <c r="AN117" i="3"/>
  <c r="AM117" i="3"/>
  <c r="AL117" i="3"/>
  <c r="AJ117" i="3"/>
  <c r="AH117" i="3"/>
  <c r="AE117" i="3"/>
  <c r="AL116" i="3"/>
  <c r="AM116" i="3" s="1"/>
  <c r="AJ116" i="3"/>
  <c r="AH116" i="3"/>
  <c r="AO117" i="3" s="1"/>
  <c r="AE116" i="3"/>
  <c r="AO115" i="3"/>
  <c r="AN115" i="3"/>
  <c r="AM115" i="3"/>
  <c r="AL115" i="3"/>
  <c r="AJ115" i="3"/>
  <c r="AH115" i="3"/>
  <c r="AE115" i="3"/>
  <c r="AM114" i="3"/>
  <c r="AL114" i="3"/>
  <c r="AJ114" i="3"/>
  <c r="AH114" i="3"/>
  <c r="AE114" i="3"/>
  <c r="AS113" i="3"/>
  <c r="AO113" i="3"/>
  <c r="AW113" i="3" s="1"/>
  <c r="AX113" i="3" s="1"/>
  <c r="AM113" i="3"/>
  <c r="AL113" i="3"/>
  <c r="AJ113" i="3"/>
  <c r="AH113" i="3"/>
  <c r="AN113" i="3" s="1"/>
  <c r="AT113" i="3" s="1"/>
  <c r="AU113" i="3" s="1"/>
  <c r="AZ113" i="3" s="1"/>
  <c r="AE113" i="3"/>
  <c r="S113" i="3"/>
  <c r="Q113" i="3"/>
  <c r="U113" i="3" s="1"/>
  <c r="O113" i="3"/>
  <c r="K113" i="3"/>
  <c r="I113" i="3"/>
  <c r="AO112" i="3"/>
  <c r="AN112" i="3"/>
  <c r="AL112" i="3"/>
  <c r="AJ112" i="3"/>
  <c r="AM112" i="3" s="1"/>
  <c r="AH112" i="3"/>
  <c r="AE112" i="3"/>
  <c r="AM111" i="3"/>
  <c r="AL111" i="3"/>
  <c r="AJ111" i="3"/>
  <c r="AH111" i="3"/>
  <c r="AO111" i="3" s="1"/>
  <c r="AE111" i="3"/>
  <c r="AO110" i="3"/>
  <c r="AN110" i="3"/>
  <c r="AL110" i="3"/>
  <c r="AJ110" i="3"/>
  <c r="AM110" i="3" s="1"/>
  <c r="AH110" i="3"/>
  <c r="AE110" i="3"/>
  <c r="AO109" i="3"/>
  <c r="AN109" i="3"/>
  <c r="AL109" i="3"/>
  <c r="AM109" i="3" s="1"/>
  <c r="AJ109" i="3"/>
  <c r="AH109" i="3"/>
  <c r="AE109" i="3"/>
  <c r="AN108" i="3"/>
  <c r="AM108" i="3"/>
  <c r="AL108" i="3"/>
  <c r="AJ108" i="3"/>
  <c r="AH108" i="3"/>
  <c r="AE108" i="3"/>
  <c r="AS107" i="3"/>
  <c r="AO107" i="3"/>
  <c r="AW107" i="3" s="1"/>
  <c r="AX107" i="3" s="1"/>
  <c r="AN107" i="3"/>
  <c r="AT107" i="3" s="1"/>
  <c r="AU107" i="3" s="1"/>
  <c r="AZ107" i="3" s="1"/>
  <c r="AL107" i="3"/>
  <c r="AJ107" i="3"/>
  <c r="AM107" i="3" s="1"/>
  <c r="AH107" i="3"/>
  <c r="AO108" i="3" s="1"/>
  <c r="AE107" i="3"/>
  <c r="S107" i="3"/>
  <c r="Q107" i="3"/>
  <c r="U107" i="3" s="1"/>
  <c r="O107" i="3"/>
  <c r="K107" i="3"/>
  <c r="I107" i="3"/>
  <c r="AL106" i="3"/>
  <c r="AJ106" i="3"/>
  <c r="AM106" i="3" s="1"/>
  <c r="AH106" i="3"/>
  <c r="AN106" i="3" s="1"/>
  <c r="AE106" i="3"/>
  <c r="AL105" i="3"/>
  <c r="AJ105" i="3"/>
  <c r="AM105" i="3" s="1"/>
  <c r="AH105" i="3"/>
  <c r="AO106" i="3" s="1"/>
  <c r="AE105" i="3"/>
  <c r="AM104" i="3"/>
  <c r="AL104" i="3"/>
  <c r="AJ104" i="3"/>
  <c r="AH104" i="3"/>
  <c r="AO105" i="3" s="1"/>
  <c r="AE104" i="3"/>
  <c r="AO103" i="3"/>
  <c r="AN103" i="3"/>
  <c r="AL103" i="3"/>
  <c r="AJ103" i="3"/>
  <c r="AM103" i="3" s="1"/>
  <c r="AH103" i="3"/>
  <c r="AE103" i="3"/>
  <c r="AM102" i="3"/>
  <c r="AL102" i="3"/>
  <c r="AJ102" i="3"/>
  <c r="AH102" i="3"/>
  <c r="AN102" i="3" s="1"/>
  <c r="AE102" i="3"/>
  <c r="AS101" i="3"/>
  <c r="AO101" i="3"/>
  <c r="AW101" i="3" s="1"/>
  <c r="AX101" i="3" s="1"/>
  <c r="AN101" i="3"/>
  <c r="AT101" i="3" s="1"/>
  <c r="AU101" i="3" s="1"/>
  <c r="AZ101" i="3" s="1"/>
  <c r="AM101" i="3"/>
  <c r="AL101" i="3"/>
  <c r="AJ101" i="3"/>
  <c r="AH101" i="3"/>
  <c r="AO102" i="3" s="1"/>
  <c r="AE101" i="3"/>
  <c r="S101" i="3"/>
  <c r="Q101" i="3"/>
  <c r="U101" i="3" s="1"/>
  <c r="O101" i="3"/>
  <c r="K101" i="3"/>
  <c r="I101" i="3"/>
  <c r="AL100" i="3"/>
  <c r="AJ100" i="3"/>
  <c r="AM100" i="3" s="1"/>
  <c r="AH100" i="3"/>
  <c r="AO100" i="3" s="1"/>
  <c r="AE100" i="3"/>
  <c r="AL99" i="3"/>
  <c r="AJ99" i="3"/>
  <c r="AM99" i="3" s="1"/>
  <c r="AH99" i="3"/>
  <c r="AN100" i="3" s="1"/>
  <c r="AE99" i="3"/>
  <c r="AM98" i="3"/>
  <c r="AL98" i="3"/>
  <c r="AJ98" i="3"/>
  <c r="AH98" i="3"/>
  <c r="AO99" i="3" s="1"/>
  <c r="AE98" i="3"/>
  <c r="AL97" i="3"/>
  <c r="AJ97" i="3"/>
  <c r="AM97" i="3" s="1"/>
  <c r="AH97" i="3"/>
  <c r="AN97" i="3" s="1"/>
  <c r="AE97" i="3"/>
  <c r="AL96" i="3"/>
  <c r="AJ96" i="3"/>
  <c r="AM96" i="3" s="1"/>
  <c r="AH96" i="3"/>
  <c r="AO97" i="3" s="1"/>
  <c r="AE96" i="3"/>
  <c r="AS95" i="3"/>
  <c r="AO95" i="3"/>
  <c r="AW95" i="3" s="1"/>
  <c r="AX95" i="3" s="1"/>
  <c r="AN95" i="3"/>
  <c r="AT95" i="3" s="1"/>
  <c r="AU95" i="3" s="1"/>
  <c r="AL95" i="3"/>
  <c r="AM95" i="3" s="1"/>
  <c r="AJ95" i="3"/>
  <c r="AH95" i="3"/>
  <c r="AO96" i="3" s="1"/>
  <c r="AE95" i="3"/>
  <c r="U95" i="3"/>
  <c r="T95" i="3" s="1"/>
  <c r="V95" i="3" s="1"/>
  <c r="W95" i="3" s="1"/>
  <c r="AY95" i="3" s="1"/>
  <c r="S95" i="3"/>
  <c r="Q95" i="3"/>
  <c r="O95" i="3"/>
  <c r="K95" i="3"/>
  <c r="I95" i="3"/>
  <c r="AL94" i="3"/>
  <c r="AJ94" i="3"/>
  <c r="AM94" i="3" s="1"/>
  <c r="AH94" i="3"/>
  <c r="AE94" i="3"/>
  <c r="AO93" i="3"/>
  <c r="AM93" i="3"/>
  <c r="AL93" i="3"/>
  <c r="AJ93" i="3"/>
  <c r="AH93" i="3"/>
  <c r="AO94" i="3" s="1"/>
  <c r="AE93" i="3"/>
  <c r="AL92" i="3"/>
  <c r="AJ92" i="3"/>
  <c r="AM92" i="3" s="1"/>
  <c r="AH92" i="3"/>
  <c r="AN93" i="3" s="1"/>
  <c r="AE92" i="3"/>
  <c r="AL91" i="3"/>
  <c r="AJ91" i="3"/>
  <c r="AM91" i="3" s="1"/>
  <c r="AH91" i="3"/>
  <c r="AO92" i="3" s="1"/>
  <c r="AE91" i="3"/>
  <c r="AL90" i="3"/>
  <c r="AJ90" i="3"/>
  <c r="AM90" i="3" s="1"/>
  <c r="AH90" i="3"/>
  <c r="AN91" i="3" s="1"/>
  <c r="AE90" i="3"/>
  <c r="AS89" i="3"/>
  <c r="AO89" i="3"/>
  <c r="AW89" i="3" s="1"/>
  <c r="AX89" i="3" s="1"/>
  <c r="AN89" i="3"/>
  <c r="AT89" i="3" s="1"/>
  <c r="AU89" i="3" s="1"/>
  <c r="AL89" i="3"/>
  <c r="AJ89" i="3"/>
  <c r="AM89" i="3" s="1"/>
  <c r="AH89" i="3"/>
  <c r="AO90" i="3" s="1"/>
  <c r="AE89" i="3"/>
  <c r="U89" i="3"/>
  <c r="AV89" i="3" s="1"/>
  <c r="T89" i="3"/>
  <c r="V89" i="3" s="1"/>
  <c r="W89" i="3" s="1"/>
  <c r="AY89" i="3" s="1"/>
  <c r="S89" i="3"/>
  <c r="Q89" i="3"/>
  <c r="O89" i="3"/>
  <c r="K89" i="3"/>
  <c r="I89" i="3"/>
  <c r="AM88" i="3"/>
  <c r="AL88" i="3"/>
  <c r="AJ88" i="3"/>
  <c r="AH88" i="3"/>
  <c r="AO88" i="3" s="1"/>
  <c r="AE88" i="3"/>
  <c r="AO87" i="3"/>
  <c r="AN87" i="3"/>
  <c r="AL87" i="3"/>
  <c r="AJ87" i="3"/>
  <c r="AM87" i="3" s="1"/>
  <c r="AH87" i="3"/>
  <c r="AN88" i="3" s="1"/>
  <c r="AE87" i="3"/>
  <c r="AL86" i="3"/>
  <c r="AJ86" i="3"/>
  <c r="AM86" i="3" s="1"/>
  <c r="AH86" i="3"/>
  <c r="AE86" i="3"/>
  <c r="AL85" i="3"/>
  <c r="AJ85" i="3"/>
  <c r="AM85" i="3" s="1"/>
  <c r="AH85" i="3"/>
  <c r="AO86" i="3" s="1"/>
  <c r="AE85" i="3"/>
  <c r="AM84" i="3"/>
  <c r="AL84" i="3"/>
  <c r="AJ84" i="3"/>
  <c r="AH84" i="3"/>
  <c r="AO85" i="3" s="1"/>
  <c r="AE84" i="3"/>
  <c r="AS83" i="3"/>
  <c r="AL83" i="3"/>
  <c r="AJ83" i="3"/>
  <c r="AM83" i="3" s="1"/>
  <c r="AH83" i="3"/>
  <c r="AO83" i="3" s="1"/>
  <c r="AW83" i="3" s="1"/>
  <c r="AX83" i="3" s="1"/>
  <c r="AE83" i="3"/>
  <c r="S83" i="3"/>
  <c r="Q83" i="3"/>
  <c r="U83" i="3" s="1"/>
  <c r="O83" i="3"/>
  <c r="K83" i="3"/>
  <c r="I83" i="3"/>
  <c r="AL82" i="3"/>
  <c r="AM82" i="3" s="1"/>
  <c r="AJ82" i="3"/>
  <c r="AH82" i="3"/>
  <c r="AO82" i="3" s="1"/>
  <c r="AE82" i="3"/>
  <c r="AO81" i="3"/>
  <c r="AN81" i="3"/>
  <c r="AM81" i="3"/>
  <c r="AL81" i="3"/>
  <c r="AJ81" i="3"/>
  <c r="AH81" i="3"/>
  <c r="AE81" i="3"/>
  <c r="AM80" i="3"/>
  <c r="AL80" i="3"/>
  <c r="AJ80" i="3"/>
  <c r="AH80" i="3"/>
  <c r="AE80" i="3"/>
  <c r="AM79" i="3"/>
  <c r="AL79" i="3"/>
  <c r="AJ79" i="3"/>
  <c r="AH79" i="3"/>
  <c r="AO80" i="3" s="1"/>
  <c r="AE79" i="3"/>
  <c r="AO78" i="3"/>
  <c r="AN78" i="3"/>
  <c r="AL78" i="3"/>
  <c r="AJ78" i="3"/>
  <c r="AM78" i="3" s="1"/>
  <c r="AH78" i="3"/>
  <c r="AN79" i="3" s="1"/>
  <c r="AE78" i="3"/>
  <c r="AL77" i="3"/>
  <c r="AJ77" i="3"/>
  <c r="AM77" i="3" s="1"/>
  <c r="AH77" i="3"/>
  <c r="AN77" i="3" s="1"/>
  <c r="AT77" i="3" s="1"/>
  <c r="AU77" i="3" s="1"/>
  <c r="AE77" i="3"/>
  <c r="S77" i="3"/>
  <c r="Q77" i="3"/>
  <c r="U77" i="3" s="1"/>
  <c r="O77" i="3"/>
  <c r="AS77" i="3" s="1"/>
  <c r="K77" i="3"/>
  <c r="I77" i="3"/>
  <c r="AO76" i="3"/>
  <c r="AN76" i="3"/>
  <c r="AL76" i="3"/>
  <c r="AJ76" i="3"/>
  <c r="AM76" i="3" s="1"/>
  <c r="AH76" i="3"/>
  <c r="AE76" i="3"/>
  <c r="AO75" i="3"/>
  <c r="AN75" i="3"/>
  <c r="AL75" i="3"/>
  <c r="AM75" i="3" s="1"/>
  <c r="AJ75" i="3"/>
  <c r="AH75" i="3"/>
  <c r="AE75" i="3"/>
  <c r="AN74" i="3"/>
  <c r="AM74" i="3"/>
  <c r="AL74" i="3"/>
  <c r="AJ74" i="3"/>
  <c r="AH74" i="3"/>
  <c r="AE74" i="3"/>
  <c r="AL73" i="3"/>
  <c r="AM73" i="3" s="1"/>
  <c r="AJ73" i="3"/>
  <c r="AH73" i="3"/>
  <c r="AO74" i="3" s="1"/>
  <c r="AE73" i="3"/>
  <c r="AN72" i="3"/>
  <c r="AM72" i="3"/>
  <c r="AL72" i="3"/>
  <c r="AJ72" i="3"/>
  <c r="AH72" i="3"/>
  <c r="AE72" i="3"/>
  <c r="AL71" i="3"/>
  <c r="AJ71" i="3"/>
  <c r="AM71" i="3" s="1"/>
  <c r="AH71" i="3"/>
  <c r="AO72" i="3" s="1"/>
  <c r="AE71" i="3"/>
  <c r="S71" i="3"/>
  <c r="Q71" i="3"/>
  <c r="U71" i="3" s="1"/>
  <c r="O71" i="3"/>
  <c r="AS71" i="3" s="1"/>
  <c r="K71" i="3"/>
  <c r="I71" i="3"/>
  <c r="AM70" i="3"/>
  <c r="AL70" i="3"/>
  <c r="AJ70" i="3"/>
  <c r="AH70" i="3"/>
  <c r="AO70" i="3" s="1"/>
  <c r="AE70" i="3"/>
  <c r="AO69" i="3"/>
  <c r="AN69" i="3"/>
  <c r="AL69" i="3"/>
  <c r="AJ69" i="3"/>
  <c r="AM69" i="3" s="1"/>
  <c r="AH69" i="3"/>
  <c r="AE69" i="3"/>
  <c r="AN68" i="3"/>
  <c r="AL68" i="3"/>
  <c r="AM68" i="3" s="1"/>
  <c r="AJ68" i="3"/>
  <c r="AH68" i="3"/>
  <c r="AO68" i="3" s="1"/>
  <c r="AE68" i="3"/>
  <c r="AO67" i="3"/>
  <c r="AN67" i="3"/>
  <c r="AL67" i="3"/>
  <c r="AJ67" i="3"/>
  <c r="AM67" i="3" s="1"/>
  <c r="AH67" i="3"/>
  <c r="AE67" i="3"/>
  <c r="AO66" i="3"/>
  <c r="AN66" i="3"/>
  <c r="AL66" i="3"/>
  <c r="AM66" i="3" s="1"/>
  <c r="AJ66" i="3"/>
  <c r="AH66" i="3"/>
  <c r="AE66" i="3"/>
  <c r="AL65" i="3"/>
  <c r="AJ65" i="3"/>
  <c r="AM65" i="3" s="1"/>
  <c r="AH65" i="3"/>
  <c r="AO65" i="3" s="1"/>
  <c r="AW65" i="3" s="1"/>
  <c r="AX65" i="3" s="1"/>
  <c r="AE65" i="3"/>
  <c r="S65" i="3"/>
  <c r="Q65" i="3"/>
  <c r="U65" i="3" s="1"/>
  <c r="O65" i="3"/>
  <c r="AS65" i="3" s="1"/>
  <c r="K65" i="3"/>
  <c r="I65" i="3"/>
  <c r="AM64" i="3"/>
  <c r="AL64" i="3"/>
  <c r="AJ64" i="3"/>
  <c r="AH64" i="3"/>
  <c r="AE64" i="3"/>
  <c r="AL63" i="3"/>
  <c r="AJ63" i="3"/>
  <c r="AM63" i="3" s="1"/>
  <c r="AH63" i="3"/>
  <c r="AN63" i="3" s="1"/>
  <c r="AE63" i="3"/>
  <c r="AL62" i="3"/>
  <c r="AJ62" i="3"/>
  <c r="AM62" i="3" s="1"/>
  <c r="AH62" i="3"/>
  <c r="AO63" i="3" s="1"/>
  <c r="AE62" i="3"/>
  <c r="AM61" i="3"/>
  <c r="AL61" i="3"/>
  <c r="AJ61" i="3"/>
  <c r="AH61" i="3"/>
  <c r="AO62" i="3" s="1"/>
  <c r="AE61" i="3"/>
  <c r="AN60" i="3"/>
  <c r="AL60" i="3"/>
  <c r="AJ60" i="3"/>
  <c r="AM60" i="3" s="1"/>
  <c r="AH60" i="3"/>
  <c r="AE60" i="3"/>
  <c r="AS59" i="3"/>
  <c r="AL59" i="3"/>
  <c r="AM59" i="3" s="1"/>
  <c r="AJ59" i="3"/>
  <c r="AH59" i="3"/>
  <c r="AO60" i="3" s="1"/>
  <c r="AE59" i="3"/>
  <c r="U59" i="3"/>
  <c r="T59" i="3" s="1"/>
  <c r="V59" i="3" s="1"/>
  <c r="W59" i="3" s="1"/>
  <c r="AY59" i="3" s="1"/>
  <c r="S59" i="3"/>
  <c r="Q59" i="3"/>
  <c r="O59" i="3"/>
  <c r="K59" i="3"/>
  <c r="I59" i="3"/>
  <c r="AL58" i="3"/>
  <c r="AJ58" i="3"/>
  <c r="AM58" i="3" s="1"/>
  <c r="AH58" i="3"/>
  <c r="AE58" i="3"/>
  <c r="AL57" i="3"/>
  <c r="AJ57" i="3"/>
  <c r="AM57" i="3" s="1"/>
  <c r="AH57" i="3"/>
  <c r="AO58" i="3" s="1"/>
  <c r="AE57" i="3"/>
  <c r="AL56" i="3"/>
  <c r="AJ56" i="3"/>
  <c r="AM56" i="3" s="1"/>
  <c r="AH56" i="3"/>
  <c r="AN57" i="3" s="1"/>
  <c r="AE56" i="3"/>
  <c r="AL55" i="3"/>
  <c r="AM55" i="3" s="1"/>
  <c r="AJ55" i="3"/>
  <c r="AH55" i="3"/>
  <c r="AO56" i="3" s="1"/>
  <c r="AE55" i="3"/>
  <c r="AL54" i="3"/>
  <c r="AJ54" i="3"/>
  <c r="AM54" i="3" s="1"/>
  <c r="AH54" i="3"/>
  <c r="AN54" i="3" s="1"/>
  <c r="AE54" i="3"/>
  <c r="AW53" i="3"/>
  <c r="AX53" i="3" s="1"/>
  <c r="AO53" i="3"/>
  <c r="AN53" i="3"/>
  <c r="AT53" i="3" s="1"/>
  <c r="AU53" i="3" s="1"/>
  <c r="AZ53" i="3" s="1"/>
  <c r="AL53" i="3"/>
  <c r="AJ53" i="3"/>
  <c r="AM53" i="3" s="1"/>
  <c r="AH53" i="3"/>
  <c r="AO54" i="3" s="1"/>
  <c r="AE53" i="3"/>
  <c r="U53" i="3"/>
  <c r="AV53" i="3" s="1"/>
  <c r="T53" i="3"/>
  <c r="V53" i="3" s="1"/>
  <c r="W53" i="3" s="1"/>
  <c r="AY53" i="3" s="1"/>
  <c r="S53" i="3"/>
  <c r="Q53" i="3"/>
  <c r="O53" i="3"/>
  <c r="AS53" i="3" s="1"/>
  <c r="K53" i="3"/>
  <c r="I53" i="3"/>
  <c r="AL52" i="3"/>
  <c r="AJ52" i="3"/>
  <c r="AM52" i="3" s="1"/>
  <c r="AH52" i="3"/>
  <c r="AE52" i="3"/>
  <c r="AL51" i="3"/>
  <c r="AJ51" i="3"/>
  <c r="AM51" i="3" s="1"/>
  <c r="AH51" i="3"/>
  <c r="AO52" i="3" s="1"/>
  <c r="AE51" i="3"/>
  <c r="AO50" i="3"/>
  <c r="AL50" i="3"/>
  <c r="AJ50" i="3"/>
  <c r="AM50" i="3" s="1"/>
  <c r="AH50" i="3"/>
  <c r="AO51" i="3" s="1"/>
  <c r="AE50" i="3"/>
  <c r="AL49" i="3"/>
  <c r="AJ49" i="3"/>
  <c r="AM49" i="3" s="1"/>
  <c r="AH49" i="3"/>
  <c r="AN50" i="3" s="1"/>
  <c r="AE49" i="3"/>
  <c r="AL48" i="3"/>
  <c r="AJ48" i="3"/>
  <c r="AM48" i="3" s="1"/>
  <c r="AH48" i="3"/>
  <c r="AO49" i="3" s="1"/>
  <c r="AE48" i="3"/>
  <c r="AM47" i="3"/>
  <c r="AL47" i="3"/>
  <c r="AJ47" i="3"/>
  <c r="AH47" i="3"/>
  <c r="AN48" i="3" s="1"/>
  <c r="AE47" i="3"/>
  <c r="S47" i="3"/>
  <c r="U47" i="3" s="1"/>
  <c r="Q47" i="3"/>
  <c r="O47" i="3"/>
  <c r="AS47" i="3" s="1"/>
  <c r="K47" i="3"/>
  <c r="I47" i="3"/>
  <c r="AM46" i="3"/>
  <c r="AL46" i="3"/>
  <c r="AJ46" i="3"/>
  <c r="AH46" i="3"/>
  <c r="AE46" i="3"/>
  <c r="AL45" i="3"/>
  <c r="AJ45" i="3"/>
  <c r="AM45" i="3" s="1"/>
  <c r="AH45" i="3"/>
  <c r="AO46" i="3" s="1"/>
  <c r="AE45" i="3"/>
  <c r="AO44" i="3"/>
  <c r="AN44" i="3"/>
  <c r="AL44" i="3"/>
  <c r="AJ44" i="3"/>
  <c r="AM44" i="3" s="1"/>
  <c r="AH44" i="3"/>
  <c r="AN45" i="3" s="1"/>
  <c r="AE44" i="3"/>
  <c r="AL43" i="3"/>
  <c r="AJ43" i="3"/>
  <c r="AM43" i="3" s="1"/>
  <c r="AH43" i="3"/>
  <c r="AE43" i="3"/>
  <c r="AL42" i="3"/>
  <c r="AJ42" i="3"/>
  <c r="AM42" i="3" s="1"/>
  <c r="AH42" i="3"/>
  <c r="AO43" i="3" s="1"/>
  <c r="AE42" i="3"/>
  <c r="AS41" i="3"/>
  <c r="AO41" i="3"/>
  <c r="AW41" i="3" s="1"/>
  <c r="AX41" i="3" s="1"/>
  <c r="AL41" i="3"/>
  <c r="AM41" i="3" s="1"/>
  <c r="AJ41" i="3"/>
  <c r="AH41" i="3"/>
  <c r="AN41" i="3" s="1"/>
  <c r="AT41" i="3" s="1"/>
  <c r="AU41" i="3" s="1"/>
  <c r="AZ41" i="3" s="1"/>
  <c r="AE41" i="3"/>
  <c r="S41" i="3"/>
  <c r="Q41" i="3"/>
  <c r="U41" i="3" s="1"/>
  <c r="O41" i="3"/>
  <c r="K41" i="3"/>
  <c r="I41" i="3"/>
  <c r="AM40" i="3"/>
  <c r="AL40" i="3"/>
  <c r="AJ40" i="3"/>
  <c r="AH40" i="3"/>
  <c r="AE40" i="3"/>
  <c r="AL39" i="3"/>
  <c r="AM39" i="3" s="1"/>
  <c r="AJ39" i="3"/>
  <c r="AH39" i="3"/>
  <c r="AN40" i="3" s="1"/>
  <c r="AE39" i="3"/>
  <c r="AO38" i="3"/>
  <c r="AN38" i="3"/>
  <c r="AM38" i="3"/>
  <c r="AL38" i="3"/>
  <c r="AJ38" i="3"/>
  <c r="AH38" i="3"/>
  <c r="AE38" i="3"/>
  <c r="AM37" i="3"/>
  <c r="AL37" i="3"/>
  <c r="AJ37" i="3"/>
  <c r="AH37" i="3"/>
  <c r="AE37" i="3"/>
  <c r="AL36" i="3"/>
  <c r="AJ36" i="3"/>
  <c r="AM36" i="3" s="1"/>
  <c r="AH36" i="3"/>
  <c r="AN37" i="3" s="1"/>
  <c r="AE36" i="3"/>
  <c r="AO35" i="3"/>
  <c r="AW35" i="3" s="1"/>
  <c r="AX35" i="3" s="1"/>
  <c r="AL35" i="3"/>
  <c r="AJ35" i="3"/>
  <c r="AM35" i="3" s="1"/>
  <c r="AH35" i="3"/>
  <c r="AN35" i="3" s="1"/>
  <c r="AT35" i="3" s="1"/>
  <c r="AU35" i="3" s="1"/>
  <c r="AZ35" i="3" s="1"/>
  <c r="AE35" i="3"/>
  <c r="S35" i="3"/>
  <c r="Q35" i="3"/>
  <c r="U35" i="3" s="1"/>
  <c r="O35" i="3"/>
  <c r="AS35" i="3" s="1"/>
  <c r="K35" i="3"/>
  <c r="I35" i="3"/>
  <c r="AN34" i="3"/>
  <c r="AL34" i="3"/>
  <c r="AM34" i="3" s="1"/>
  <c r="AJ34" i="3"/>
  <c r="AH34" i="3"/>
  <c r="AO34" i="3" s="1"/>
  <c r="AE34" i="3"/>
  <c r="AO33" i="3"/>
  <c r="AN33" i="3"/>
  <c r="AL33" i="3"/>
  <c r="AJ33" i="3"/>
  <c r="AM33" i="3" s="1"/>
  <c r="AH33" i="3"/>
  <c r="AE33" i="3"/>
  <c r="AO32" i="3"/>
  <c r="AN32" i="3"/>
  <c r="AL32" i="3"/>
  <c r="AM32" i="3" s="1"/>
  <c r="AJ32" i="3"/>
  <c r="AH32" i="3"/>
  <c r="AE32" i="3"/>
  <c r="AM31" i="3"/>
  <c r="AL31" i="3"/>
  <c r="AJ31" i="3"/>
  <c r="AH31" i="3"/>
  <c r="AE31" i="3"/>
  <c r="AL30" i="3"/>
  <c r="AM30" i="3" s="1"/>
  <c r="AJ30" i="3"/>
  <c r="AH30" i="3"/>
  <c r="AN31" i="3" s="1"/>
  <c r="AE30" i="3"/>
  <c r="AO29" i="3"/>
  <c r="AW29" i="3" s="1"/>
  <c r="AX29" i="3" s="1"/>
  <c r="AL29" i="3"/>
  <c r="AJ29" i="3"/>
  <c r="AM29" i="3" s="1"/>
  <c r="AH29" i="3"/>
  <c r="AN29" i="3" s="1"/>
  <c r="AT29" i="3" s="1"/>
  <c r="AU29" i="3" s="1"/>
  <c r="AE29" i="3"/>
  <c r="S29" i="3"/>
  <c r="Q29" i="3"/>
  <c r="U29" i="3" s="1"/>
  <c r="O29" i="3"/>
  <c r="AS29" i="3" s="1"/>
  <c r="K29" i="3"/>
  <c r="I29" i="3"/>
  <c r="AL28" i="3"/>
  <c r="AJ28" i="3"/>
  <c r="AM28" i="3" s="1"/>
  <c r="AH28" i="3"/>
  <c r="AE28" i="3"/>
  <c r="AM27" i="3"/>
  <c r="AL27" i="3"/>
  <c r="AJ27" i="3"/>
  <c r="AH27" i="3"/>
  <c r="AO28" i="3" s="1"/>
  <c r="AE27" i="3"/>
  <c r="AO26" i="3"/>
  <c r="AN26" i="3"/>
  <c r="AL26" i="3"/>
  <c r="AJ26" i="3"/>
  <c r="AM26" i="3" s="1"/>
  <c r="AH26" i="3"/>
  <c r="AE26" i="3"/>
  <c r="AN25" i="3"/>
  <c r="AL25" i="3"/>
  <c r="AM25" i="3" s="1"/>
  <c r="AJ25" i="3"/>
  <c r="AH25" i="3"/>
  <c r="AO25" i="3" s="1"/>
  <c r="AE25" i="3"/>
  <c r="AN24" i="3"/>
  <c r="AL24" i="3"/>
  <c r="AJ24" i="3"/>
  <c r="AM24" i="3" s="1"/>
  <c r="AH24" i="3"/>
  <c r="AE24" i="3"/>
  <c r="AW23" i="3"/>
  <c r="AX23" i="3" s="1"/>
  <c r="AO23" i="3"/>
  <c r="AN23" i="3"/>
  <c r="AT23" i="3" s="1"/>
  <c r="AU23" i="3" s="1"/>
  <c r="AM23" i="3"/>
  <c r="AL23" i="3"/>
  <c r="AJ23" i="3"/>
  <c r="AH23" i="3"/>
  <c r="AO24" i="3" s="1"/>
  <c r="AE23" i="3"/>
  <c r="S23" i="3"/>
  <c r="Q23" i="3"/>
  <c r="U23" i="3" s="1"/>
  <c r="O23" i="3"/>
  <c r="AS23" i="3" s="1"/>
  <c r="K23" i="3"/>
  <c r="I23" i="3"/>
  <c r="AL22" i="3"/>
  <c r="AJ22" i="3"/>
  <c r="AM22" i="3" s="1"/>
  <c r="AH22" i="3"/>
  <c r="AL21" i="3"/>
  <c r="AJ21" i="3"/>
  <c r="AM21" i="3" s="1"/>
  <c r="AH21" i="3"/>
  <c r="AO22" i="3" s="1"/>
  <c r="AL20" i="3"/>
  <c r="AJ20" i="3"/>
  <c r="AM20" i="3" s="1"/>
  <c r="AH20" i="3"/>
  <c r="AO21" i="3" s="1"/>
  <c r="AO19" i="3"/>
  <c r="AN19" i="3"/>
  <c r="AL19" i="3"/>
  <c r="AJ19" i="3"/>
  <c r="AM19" i="3" s="1"/>
  <c r="AH19" i="3"/>
  <c r="AO20" i="3" s="1"/>
  <c r="AO18" i="3"/>
  <c r="AN18" i="3"/>
  <c r="AM18" i="3"/>
  <c r="AL18" i="3"/>
  <c r="AJ18" i="3"/>
  <c r="AH18" i="3"/>
  <c r="AS17" i="3"/>
  <c r="AN17" i="3"/>
  <c r="AL17" i="3"/>
  <c r="AJ17" i="3"/>
  <c r="AM17" i="3" s="1"/>
  <c r="AO17" i="3" s="1"/>
  <c r="U17" i="3"/>
  <c r="AV17" i="3" s="1"/>
  <c r="S17" i="3"/>
  <c r="Q17" i="3"/>
  <c r="O17" i="3"/>
  <c r="K17" i="3"/>
  <c r="AL16" i="3"/>
  <c r="AJ16" i="3"/>
  <c r="AM16" i="3" s="1"/>
  <c r="AH16" i="3"/>
  <c r="AO16" i="3" s="1"/>
  <c r="AO15" i="3"/>
  <c r="AN15" i="3"/>
  <c r="AM15" i="3"/>
  <c r="AL15" i="3"/>
  <c r="AJ15" i="3"/>
  <c r="AH15" i="3"/>
  <c r="AN16" i="3" s="1"/>
  <c r="AO14" i="3"/>
  <c r="AN14" i="3"/>
  <c r="AM14" i="3"/>
  <c r="AL14" i="3"/>
  <c r="AJ14" i="3"/>
  <c r="AH14" i="3"/>
  <c r="AO13" i="3"/>
  <c r="AN13" i="3"/>
  <c r="AL13" i="3"/>
  <c r="AJ13" i="3"/>
  <c r="AM13" i="3" s="1"/>
  <c r="AH13" i="3"/>
  <c r="AO12" i="3"/>
  <c r="AN12" i="3"/>
  <c r="AL12" i="3"/>
  <c r="AJ12" i="3"/>
  <c r="AM12" i="3" s="1"/>
  <c r="AH12" i="3"/>
  <c r="AS11" i="3"/>
  <c r="AN11" i="3"/>
  <c r="AL11" i="3"/>
  <c r="AJ11" i="3"/>
  <c r="AM11" i="3" s="1"/>
  <c r="S11" i="3"/>
  <c r="Q11" i="3"/>
  <c r="U11" i="3" s="1"/>
  <c r="O11" i="3"/>
  <c r="K11" i="3"/>
  <c r="BD3" i="3"/>
  <c r="BD2" i="3"/>
  <c r="B40" i="2"/>
  <c r="B22" i="2"/>
  <c r="G3" i="2"/>
  <c r="G2" i="2"/>
  <c r="S48" i="5" l="1"/>
  <c r="R48" i="5"/>
  <c r="AW17" i="3"/>
  <c r="AX17" i="3" s="1"/>
  <c r="AV107" i="3"/>
  <c r="T107" i="3"/>
  <c r="V107" i="3" s="1"/>
  <c r="W107" i="3" s="1"/>
  <c r="AY107" i="3" s="1"/>
  <c r="S49" i="5"/>
  <c r="R49" i="5"/>
  <c r="S27" i="5"/>
  <c r="R27" i="5"/>
  <c r="AV35" i="3"/>
  <c r="T35" i="3"/>
  <c r="V35" i="3" s="1"/>
  <c r="W35" i="3" s="1"/>
  <c r="AY35" i="3" s="1"/>
  <c r="AZ89" i="3"/>
  <c r="AV113" i="3"/>
  <c r="T113" i="3"/>
  <c r="V113" i="3" s="1"/>
  <c r="W113" i="3" s="1"/>
  <c r="AY113" i="3" s="1"/>
  <c r="S29" i="5"/>
  <c r="R29" i="5"/>
  <c r="S50" i="5"/>
  <c r="R50" i="5"/>
  <c r="T83" i="3"/>
  <c r="V83" i="3" s="1"/>
  <c r="W83" i="3" s="1"/>
  <c r="AY83" i="3" s="1"/>
  <c r="AV83" i="3"/>
  <c r="T125" i="3"/>
  <c r="V125" i="3" s="1"/>
  <c r="W125" i="3" s="1"/>
  <c r="AY125" i="3" s="1"/>
  <c r="AV125" i="3"/>
  <c r="S51" i="5"/>
  <c r="R51" i="5"/>
  <c r="T77" i="3"/>
  <c r="V77" i="3" s="1"/>
  <c r="W77" i="3" s="1"/>
  <c r="AY77" i="3" s="1"/>
  <c r="AV77" i="3"/>
  <c r="T101" i="3"/>
  <c r="V101" i="3" s="1"/>
  <c r="W101" i="3" s="1"/>
  <c r="AY101" i="3" s="1"/>
  <c r="AV101" i="3"/>
  <c r="S13" i="5"/>
  <c r="R13" i="5"/>
  <c r="I11" i="6"/>
  <c r="S35" i="5"/>
  <c r="R35" i="5"/>
  <c r="S57" i="5"/>
  <c r="R57" i="5"/>
  <c r="AV11" i="3"/>
  <c r="AO11" i="3"/>
  <c r="AW11" i="3" s="1"/>
  <c r="AX11" i="3" s="1"/>
  <c r="T11" i="3"/>
  <c r="V11" i="3" s="1"/>
  <c r="W11" i="3" s="1"/>
  <c r="AY11" i="3" s="1"/>
  <c r="AV29" i="3"/>
  <c r="T29" i="3"/>
  <c r="V29" i="3" s="1"/>
  <c r="W29" i="3" s="1"/>
  <c r="AY29" i="3" s="1"/>
  <c r="S14" i="5"/>
  <c r="R14" i="5"/>
  <c r="S36" i="5"/>
  <c r="R36" i="5"/>
  <c r="T71" i="3"/>
  <c r="V71" i="3" s="1"/>
  <c r="W71" i="3" s="1"/>
  <c r="AY71" i="3" s="1"/>
  <c r="AV71" i="3"/>
  <c r="S58" i="5"/>
  <c r="R58" i="5"/>
  <c r="AV131" i="3"/>
  <c r="T131" i="3"/>
  <c r="V131" i="3" s="1"/>
  <c r="W131" i="3" s="1"/>
  <c r="AY131" i="3" s="1"/>
  <c r="T23" i="3"/>
  <c r="V23" i="3" s="1"/>
  <c r="W23" i="3" s="1"/>
  <c r="AY23" i="3" s="1"/>
  <c r="AV23" i="3"/>
  <c r="AZ125" i="3"/>
  <c r="S16" i="5"/>
  <c r="R16" i="5"/>
  <c r="AZ77" i="3"/>
  <c r="S15" i="5"/>
  <c r="R15" i="5"/>
  <c r="AT11" i="3"/>
  <c r="AU11" i="3" s="1"/>
  <c r="AZ11" i="3" s="1"/>
  <c r="AZ29" i="3"/>
  <c r="R59" i="5"/>
  <c r="S59" i="5"/>
  <c r="AV137" i="3"/>
  <c r="T137" i="3"/>
  <c r="V137" i="3" s="1"/>
  <c r="W137" i="3" s="1"/>
  <c r="AY137" i="3" s="1"/>
  <c r="S17" i="5"/>
  <c r="R17" i="5"/>
  <c r="S38" i="5"/>
  <c r="R38" i="5"/>
  <c r="T65" i="3"/>
  <c r="V65" i="3" s="1"/>
  <c r="W65" i="3" s="1"/>
  <c r="AY65" i="3" s="1"/>
  <c r="AV65" i="3"/>
  <c r="S39" i="5"/>
  <c r="R39" i="5"/>
  <c r="S60" i="5"/>
  <c r="R60" i="5"/>
  <c r="AV47" i="3"/>
  <c r="T47" i="3"/>
  <c r="V47" i="3" s="1"/>
  <c r="W47" i="3" s="1"/>
  <c r="AY47" i="3" s="1"/>
  <c r="R61" i="5"/>
  <c r="S61" i="5"/>
  <c r="E68" i="5"/>
  <c r="F68" i="5" s="1"/>
  <c r="L11" i="4"/>
  <c r="M11" i="4" s="1"/>
  <c r="S18" i="5"/>
  <c r="R18" i="5"/>
  <c r="E69" i="5"/>
  <c r="F69" i="5" s="1"/>
  <c r="L12" i="4"/>
  <c r="M12" i="4" s="1"/>
  <c r="S40" i="5"/>
  <c r="R40" i="5"/>
  <c r="E70" i="5"/>
  <c r="F70" i="5" s="1"/>
  <c r="L13" i="4"/>
  <c r="M13" i="4" s="1"/>
  <c r="S62" i="5"/>
  <c r="R62" i="5"/>
  <c r="S24" i="5"/>
  <c r="R24" i="5"/>
  <c r="AZ23" i="3"/>
  <c r="E71" i="5"/>
  <c r="F71" i="5" s="1"/>
  <c r="L14" i="4"/>
  <c r="M14" i="4" s="1"/>
  <c r="S25" i="5"/>
  <c r="R25" i="5"/>
  <c r="S46" i="5"/>
  <c r="T46" i="5" s="1"/>
  <c r="U46" i="5" s="1"/>
  <c r="G70" i="5" s="1"/>
  <c r="R46" i="5"/>
  <c r="AV41" i="3"/>
  <c r="T41" i="3"/>
  <c r="V41" i="3" s="1"/>
  <c r="W41" i="3" s="1"/>
  <c r="AY41" i="3" s="1"/>
  <c r="AZ95" i="3"/>
  <c r="AZ137" i="3"/>
  <c r="R26" i="5"/>
  <c r="S26" i="5"/>
  <c r="S47" i="5"/>
  <c r="R47" i="5"/>
  <c r="AN71" i="3"/>
  <c r="AT71" i="3" s="1"/>
  <c r="AU71" i="3" s="1"/>
  <c r="AN85" i="3"/>
  <c r="AO91" i="3"/>
  <c r="AN94" i="3"/>
  <c r="AN128" i="3"/>
  <c r="AN36" i="3"/>
  <c r="AO42" i="3"/>
  <c r="AN65" i="3"/>
  <c r="AT65" i="3" s="1"/>
  <c r="AU65" i="3" s="1"/>
  <c r="AZ65" i="3" s="1"/>
  <c r="AO71" i="3"/>
  <c r="AW71" i="3" s="1"/>
  <c r="AX71" i="3" s="1"/>
  <c r="AV95" i="3"/>
  <c r="AN51" i="3"/>
  <c r="AO134" i="3"/>
  <c r="AN30" i="3"/>
  <c r="AO36" i="3"/>
  <c r="AN39" i="3"/>
  <c r="AO45" i="3"/>
  <c r="AN59" i="3"/>
  <c r="AT59" i="3" s="1"/>
  <c r="AU59" i="3" s="1"/>
  <c r="AN73" i="3"/>
  <c r="AO79" i="3"/>
  <c r="AN82" i="3"/>
  <c r="AN116" i="3"/>
  <c r="AO122" i="3"/>
  <c r="AO39" i="3"/>
  <c r="AO59" i="3"/>
  <c r="AW59" i="3" s="1"/>
  <c r="AX59" i="3" s="1"/>
  <c r="AO73" i="3"/>
  <c r="AO116" i="3"/>
  <c r="AN42" i="3"/>
  <c r="AO48" i="3"/>
  <c r="AN61" i="3"/>
  <c r="AN104" i="3"/>
  <c r="AN138" i="3"/>
  <c r="AO30" i="3"/>
  <c r="AN47" i="3"/>
  <c r="AT47" i="3" s="1"/>
  <c r="AU47" i="3" s="1"/>
  <c r="AZ47" i="3" s="1"/>
  <c r="AN70" i="3"/>
  <c r="AO27" i="3"/>
  <c r="AO47" i="3"/>
  <c r="AW47" i="3" s="1"/>
  <c r="AX47" i="3" s="1"/>
  <c r="AN55" i="3"/>
  <c r="AO61" i="3"/>
  <c r="AN64" i="3"/>
  <c r="AN98" i="3"/>
  <c r="AO104" i="3"/>
  <c r="AN132" i="3"/>
  <c r="AN141" i="3"/>
  <c r="AN27" i="3"/>
  <c r="AN21" i="3"/>
  <c r="AN49" i="3"/>
  <c r="AO55" i="3"/>
  <c r="AN58" i="3"/>
  <c r="AO64" i="3"/>
  <c r="AN92" i="3"/>
  <c r="AO98" i="3"/>
  <c r="AN126" i="3"/>
  <c r="AO132" i="3"/>
  <c r="AN135" i="3"/>
  <c r="AO141" i="3"/>
  <c r="AN20" i="3"/>
  <c r="AT17" i="3" s="1"/>
  <c r="AU17" i="3" s="1"/>
  <c r="AZ17" i="3" s="1"/>
  <c r="AO57" i="3"/>
  <c r="AO77" i="3"/>
  <c r="AW77" i="3" s="1"/>
  <c r="AX77" i="3" s="1"/>
  <c r="T17" i="3"/>
  <c r="V17" i="3" s="1"/>
  <c r="W17" i="3" s="1"/>
  <c r="AY17" i="3" s="1"/>
  <c r="AN43" i="3"/>
  <c r="AN52" i="3"/>
  <c r="AV59" i="3"/>
  <c r="AN86" i="3"/>
  <c r="AN120" i="3"/>
  <c r="AN129" i="3"/>
  <c r="AN46" i="3"/>
  <c r="AN80" i="3"/>
  <c r="AN114" i="3"/>
  <c r="AO120" i="3"/>
  <c r="AN123" i="3"/>
  <c r="AO84" i="3"/>
  <c r="AO37" i="3"/>
  <c r="AO31" i="3"/>
  <c r="AO40" i="3"/>
  <c r="AN111" i="3"/>
  <c r="AN131" i="3"/>
  <c r="AT131" i="3" s="1"/>
  <c r="AU131" i="3" s="1"/>
  <c r="AZ131" i="3" s="1"/>
  <c r="R28" i="5"/>
  <c r="AN28" i="3"/>
  <c r="AN62" i="3"/>
  <c r="AN96" i="3"/>
  <c r="AN105" i="3"/>
  <c r="AN139" i="3"/>
  <c r="AO114" i="3"/>
  <c r="AN22" i="3"/>
  <c r="AN56" i="3"/>
  <c r="AN90" i="3"/>
  <c r="AN99" i="3"/>
  <c r="AN119" i="3"/>
  <c r="AT119" i="3" s="1"/>
  <c r="AU119" i="3" s="1"/>
  <c r="AZ119" i="3" s="1"/>
  <c r="AN133" i="3"/>
  <c r="AN84" i="3"/>
  <c r="R37" i="5"/>
  <c r="AN83" i="3"/>
  <c r="AT83" i="3" s="1"/>
  <c r="AU83" i="3" s="1"/>
  <c r="AZ83" i="3" s="1"/>
  <c r="AN140" i="3"/>
  <c r="T35" i="5" l="1"/>
  <c r="U35" i="5" s="1"/>
  <c r="G69" i="5" s="1"/>
  <c r="T13" i="5"/>
  <c r="U13" i="5" s="1"/>
  <c r="G67" i="5" s="1"/>
  <c r="AZ71" i="3"/>
  <c r="T24" i="5"/>
  <c r="U24" i="5" s="1"/>
  <c r="G68" i="5" s="1"/>
  <c r="AZ59" i="3"/>
  <c r="K70" i="5"/>
  <c r="J70" i="5"/>
  <c r="I70" i="5"/>
  <c r="T57" i="5"/>
  <c r="U57" i="5" s="1"/>
  <c r="G71" i="5" s="1"/>
  <c r="K71" i="5" l="1"/>
  <c r="J71" i="5"/>
  <c r="I71" i="5"/>
  <c r="K68" i="5"/>
  <c r="J68" i="5"/>
  <c r="I68" i="5"/>
  <c r="J11" i="6"/>
  <c r="K67" i="5"/>
  <c r="J67" i="5"/>
  <c r="K11" i="6" s="1"/>
  <c r="I67" i="5"/>
  <c r="M11" i="6" s="1"/>
  <c r="K69" i="5"/>
  <c r="J69" i="5"/>
  <c r="I69" i="5"/>
</calcChain>
</file>

<file path=xl/sharedStrings.xml><?xml version="1.0" encoding="utf-8"?>
<sst xmlns="http://schemas.openxmlformats.org/spreadsheetml/2006/main" count="971" uniqueCount="550">
  <si>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</si>
  <si>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</si>
  <si>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</si>
  <si>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</si>
  <si>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</si>
  <si>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</si>
  <si>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</si>
  <si>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</si>
  <si>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rPr>
      <t xml:space="preserve">Identifique factores </t>
    </r>
    <r>
      <rPr>
        <b/>
        <sz val="11"/>
        <color theme="1"/>
        <rFont val="Arial"/>
      </rPr>
      <t>(negativos)</t>
    </r>
    <r>
      <rPr>
        <sz val="11"/>
        <color theme="1"/>
        <rFont val="Arial"/>
      </rPr>
      <t xml:space="preserve"> o </t>
    </r>
    <r>
      <rPr>
        <b/>
        <sz val="11"/>
        <color theme="1"/>
        <rFont val="Arial"/>
      </rPr>
      <t xml:space="preserve">(positivos) </t>
    </r>
    <r>
      <rPr>
        <sz val="11"/>
        <color theme="1"/>
        <rFont val="Arial"/>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</si>
  <si>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</si>
  <si>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</si>
  <si>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</si>
  <si>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</si>
  <si>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</si>
  <si>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Articulación de Procesos con la gestión documental</t>
  </si>
  <si>
    <t>Realizar procesos de inducción y reinducción a funcionarios (as) y/o contratistas de la Secretaria incluyendo los procesos de conformación de expedientes, prestamos documentales, manejo de correspondencia.</t>
  </si>
  <si>
    <t>Sectorización de lineamientos no trabajados con la entidad que implican cambios de políticas y procedimientos internos.</t>
  </si>
  <si>
    <t>Articular los procesos misionales con el proceso de Gestión Documental.</t>
  </si>
  <si>
    <t>Solicitudes de información de otras entidades que involucran procesos asignados a la entidad y de los cuales no se estiman costos ni recurso humano.</t>
  </si>
  <si>
    <t>Recomendaciones y observaciones realizadas por el Archivo de Bogotá en el marco de las visitas técnicas realizada, lo cual permitió mejorar los mecanismos internos.</t>
  </si>
  <si>
    <t>Falta de compromiso de parte de los funcionarios(as) y/o contratistas en la participación de inducción y capacitaciones de los procesos de gestión documental</t>
  </si>
  <si>
    <t xml:space="preserve">El aplicativo Orfeo cuenta con una interfaz amigable que facilita la comprensión del proceso de radicación y la conformación de expedientes </t>
  </si>
  <si>
    <t xml:space="preserve">Desinteres por parte de los funcionarios(as) y/o contratistas en la identificación y organización de los tipos documentales y expedientes </t>
  </si>
  <si>
    <t>Convalidación del intrumento archivístico Tablas de Retención Documental lo que conlleva a que no se pueda organizar la documentación</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</si>
  <si>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</si>
  <si>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</si>
  <si>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</si>
  <si>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</si>
  <si>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Respuesta y apoyo oportuno por parte de la OTI a necesidades puntuales de la gestión documental electrónica que afectan el desempeño del proceso como el mejoramiento a las observaciones presentadas por el Archivo de Bogotá.</t>
  </si>
  <si>
    <t>Se cuenta con documentos normalizados como son Política, Procedimientos, Guías y formatos.</t>
  </si>
  <si>
    <t>Falta de infraestructura física propia para la conservación y almacenamiento del archivo centralizado.</t>
  </si>
  <si>
    <t>Control sobre el manejo de comunicaciones oficiales</t>
  </si>
  <si>
    <t xml:space="preserve">Falta de recurso humano para desarrollar Procesos Operativos.                </t>
  </si>
  <si>
    <t>Gestión de comunicaciones bajo documento electrónico</t>
  </si>
  <si>
    <t>Áreas o Dependencias sin archivo</t>
  </si>
  <si>
    <t>Vigencia</t>
  </si>
  <si>
    <t>No. Edición  del documento</t>
  </si>
  <si>
    <t>Fecha última Edición</t>
  </si>
  <si>
    <t>Descripción de las modificaciones</t>
  </si>
  <si>
    <t>Hoja 2 de 6</t>
  </si>
  <si>
    <t>APOYO PARA LA IDENTIFICACIÓN DE RIESGOS DE GESTIÓN -FISCALES Y LA/FT</t>
  </si>
  <si>
    <t>RIESGO 1</t>
  </si>
  <si>
    <t>Árbol de problemas</t>
  </si>
  <si>
    <t>Seleccione</t>
  </si>
  <si>
    <t>Efecto 
Impacto (DAFP)</t>
  </si>
  <si>
    <t>Reputacional</t>
  </si>
  <si>
    <t>QUE</t>
  </si>
  <si>
    <t>Si no existe un segundo efecto/consecuencia/causa coloque un espacio o un punto</t>
  </si>
  <si>
    <t>Efecto directo
Consecuencias
Causa inmediata (DAFP)</t>
  </si>
  <si>
    <t>Acciones legales contra la entidad</t>
  </si>
  <si>
    <t>Demoras en la entrega de información a otros procesos</t>
  </si>
  <si>
    <t>COMO</t>
  </si>
  <si>
    <t>PROBLEMA CENTRAL
Evento de riesgo 
Causa raiz (DAFP)
- Punto crítico en el producto -</t>
  </si>
  <si>
    <t>Inoportunidad en la entrega de las comunicaciones oficiales</t>
  </si>
  <si>
    <t>POR QUÉ</t>
  </si>
  <si>
    <t>Causas</t>
  </si>
  <si>
    <t>Falencia de entrega de las comunicaciones oficiales</t>
  </si>
  <si>
    <t xml:space="preserve">Falta de apropiación de lineamientos </t>
  </si>
  <si>
    <t>Sub causas (desagregadas)
- indicativas -</t>
  </si>
  <si>
    <t xml:space="preserve">1. Operador: no cumplimiento de los niveles de servicios acordados con la Secretaria.
2.Proceso: fallas en el control sobre las comunicaciones oficiales por parte del operador de correo. </t>
  </si>
  <si>
    <t>Personal: Desconocimiento de los lineamientos e instrumentos establecidos para la administración de comunicaciones oficiales</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</si>
  <si>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</si>
  <si>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</si>
  <si>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</si>
  <si>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</si>
  <si>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</si>
  <si>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</si>
  <si>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</si>
  <si>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</si>
  <si>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 xml:space="preserve">Desactualización del inventario documental de la SCRD lo que genera pérdida o extravío parcial o total de la documentación entregada, producida y custodiad por la SCRD por inadecuado control </t>
  </si>
  <si>
    <t xml:space="preserve">Poco recurso para la actualización del inventario documental </t>
  </si>
  <si>
    <t>Falencias en la infraestructura de las condiciones de almacenamiento para laconservación de los documentos</t>
  </si>
  <si>
    <t>1. Tablas de Retención Documental sin implementar y convalidar
2. fortalecer la implementacion de los controles en el proceso de préstamos de expedientes</t>
  </si>
  <si>
    <t xml:space="preserve"> 1. Infraestructura - insuficientes espacios físicos y electrónicos para la custodia y conservación de documentos
2. Insuficiencia de personal profesional especializado en conservación 
3. Infusicencia de herramientas de control de medicion ambiental.. </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</si>
  <si>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</si>
  <si>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</si>
  <si>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</si>
  <si>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</si>
  <si>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</si>
  <si>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</si>
  <si>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</si>
  <si>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</si>
  <si>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</si>
  <si>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</si>
  <si>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</si>
  <si>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</si>
  <si>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</si>
  <si>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</si>
  <si>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</si>
  <si>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</si>
  <si>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</si>
  <si>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rPr>
      <t xml:space="preserve">CÓDIGO
</t>
    </r>
    <r>
      <rPr>
        <sz val="11"/>
        <color theme="0"/>
        <rFont val="Arial"/>
      </rPr>
      <t>RG -Gestión - 
RF - Fiscal -
RLA/FT</t>
    </r>
    <r>
      <rPr>
        <sz val="9"/>
        <color theme="0"/>
        <rFont val="Arial"/>
      </rPr>
      <t xml:space="preserve">
+ Nomenclatura del proceso + consecutivo 
</t>
    </r>
  </si>
  <si>
    <t xml:space="preserve">Producto asociado  </t>
  </si>
  <si>
    <t>Tipo de riesgo
(Solo para activos de información)</t>
  </si>
  <si>
    <r>
      <rPr>
        <b/>
        <sz val="11"/>
        <color theme="0"/>
        <rFont val="Arial"/>
      </rPr>
      <t xml:space="preserve">DESCRIPCIÓN DEL RIESGO
-IR A LA HOJA ÁRBOL -
Riesgos de Gestión - LA/FT:
</t>
    </r>
    <r>
      <rPr>
        <sz val="11"/>
        <color theme="0"/>
        <rFont val="Arial"/>
      </rPr>
      <t xml:space="preserve">Posibilidad de afectación (qué)…por… (cómo)...debido a (por qué)"
</t>
    </r>
    <r>
      <rPr>
        <b/>
        <sz val="11"/>
        <color theme="0"/>
        <rFont val="Arial"/>
      </rPr>
      <t xml:space="preserve">Riesgos Fiscal:
</t>
    </r>
    <r>
      <rPr>
        <sz val="11"/>
        <color theme="0"/>
        <rFont val="Arial"/>
      </rPr>
      <t xml:space="preserve">Posibilidad de efecto dañoso sobre bienes públicos /recursos públicos o intereses  patrimoniales qué)…por… (cómo)...debido a (por qué)"
</t>
    </r>
    <r>
      <rPr>
        <b/>
        <sz val="11"/>
        <color theme="0"/>
        <rFont val="Arial"/>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</si>
  <si>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</si>
  <si>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</si>
  <si>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</si>
  <si>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</si>
  <si>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</si>
  <si>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</si>
  <si>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</si>
  <si>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</si>
  <si>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</si>
  <si>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</si>
  <si>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</si>
  <si>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</si>
  <si>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</si>
  <si>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</si>
  <si>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</si>
  <si>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rgb="FFFFFFFF"/>
        <rFont val="Arial"/>
      </rPr>
      <t xml:space="preserve">CONTROL
</t>
    </r>
    <r>
      <rPr>
        <sz val="10"/>
        <color rgb="FFFFFFFF"/>
        <rFont val="Arial"/>
      </rPr>
      <t xml:space="preserve">
(Redactar un párrafo de control basándose en la información de las columnas Y a AD)</t>
    </r>
    <r>
      <rPr>
        <b/>
        <sz val="11"/>
        <color rgb="FFFFFFFF"/>
        <rFont val="Arial"/>
      </rPr>
      <t xml:space="preserve">
Responsable + Periodicidad+ Propósito + Cómo se realiza el control+ Observación o Desviación + Evidencia</t>
    </r>
  </si>
  <si>
    <r>
      <rPr>
        <b/>
        <sz val="11"/>
        <color theme="0"/>
        <rFont val="Arial"/>
      </rPr>
      <t xml:space="preserve">Control de línea de defensa
</t>
    </r>
    <r>
      <rPr>
        <sz val="10"/>
        <color theme="0"/>
        <rFont val="Arial"/>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</si>
  <si>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</si>
  <si>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</si>
  <si>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</si>
  <si>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</si>
  <si>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</si>
  <si>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</si>
  <si>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</si>
  <si>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</si>
  <si>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</si>
  <si>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</si>
  <si>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</si>
  <si>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</si>
  <si>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</si>
  <si>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</si>
  <si>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</si>
  <si>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</si>
  <si>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</si>
  <si>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</si>
  <si>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</si>
  <si>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</si>
  <si>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Documental </t>
  </si>
  <si>
    <t>2.Optimizar la gestión de la Secretaría Distrital de Cultura, Recreación y Deporte y de las entidades que conforman el sector, articulando e implementando procesos que den soluciones eficaces a las necesidades y expectativas de la ciudadanía.</t>
  </si>
  <si>
    <t>Garantizar la preservación, conservación y disposición de la memoria y patrimonio documental de la entidad mediante el diseño e implementación de lineamientos, herramientas e instrumentos archivísticos y tecnológicos en atención al cumplimiento de las normativas técnicas y legales sobre la materia para la formulación e implementación de políticas públicas relacionadas con la cultura, la recreación y el deporte en el Distrito capital</t>
  </si>
  <si>
    <t>RG</t>
  </si>
  <si>
    <t xml:space="preserve">DOC </t>
  </si>
  <si>
    <t>Informe de entrega de comunicaciones oficiales</t>
  </si>
  <si>
    <t xml:space="preserve"> Posibilidad de afectacion Reputacional  por Pérdida de credibilidad por retrasos en la gestión documental y/o  acciones legales contra la entidad debido a  inoportunidad en la entrega de las comunicaciones oficiales</t>
  </si>
  <si>
    <t>SI</t>
  </si>
  <si>
    <t>Número de comunicaciones enviadas producidas  / Número Total de comunicaciones enviadas distribuidas y entregadas en el peridodo oportunamente</t>
  </si>
  <si>
    <t>Baja</t>
  </si>
  <si>
    <t>Leve</t>
  </si>
  <si>
    <t>El/la contratista y/o servidor de planta encargado</t>
  </si>
  <si>
    <t>4 meses</t>
  </si>
  <si>
    <t xml:space="preserve">Hacer seguimiento a la entrega efectiva y no efectivas de las comunicaciones ofiales de la SCRD a traves del aplicativo Orfeo </t>
  </si>
  <si>
    <t>Se realiza la verificación de entrega efectiva a través del aplicativo orfeo</t>
  </si>
  <si>
    <t>Se comunicará al encargado de esta tarea dejando como evidencia la base de datos enviada por correo electronico las comunicaciones entregadas</t>
  </si>
  <si>
    <t xml:space="preserve">Base de datos con las comunicaciones entregadas </t>
  </si>
  <si>
    <t xml:space="preserve">El/la contratista y/o servidor de planta encargado del proceso de comunicaciones oficiales realizará cada 4 meses con el proposito de hacer seguimiento a la entrega efectiva y no efectivas de las comunicaciones ofiales de la SCRD, se realiza la verificación de entrega efectiva a través del aplicativo orfeo con el fin de controlar el estado de entrega de cada uno de los radicados y en caso de alguna desviacion se comunicará por correo al encargado de esta tarea dejando como evidencia la base de datos enviada por correo electronico las comunicaciones entregadas
</t>
  </si>
  <si>
    <t>Segunda línea</t>
  </si>
  <si>
    <t>Base de datos con las comunicaciones entregadas en la SCRD</t>
  </si>
  <si>
    <t>Impacto</t>
  </si>
  <si>
    <t>Preventivo</t>
  </si>
  <si>
    <t>Manual</t>
  </si>
  <si>
    <t>Documentado</t>
  </si>
  <si>
    <t>Continua</t>
  </si>
  <si>
    <t>Con Registro</t>
  </si>
  <si>
    <t>Aceptar</t>
  </si>
  <si>
    <t>N/A</t>
  </si>
  <si>
    <t>Inventarios documentales y expedientes físicos conformados</t>
  </si>
  <si>
    <t xml:space="preserve">Posibilidad de afectacion Reputacional  por demoras en la entrega de información a otros procesos y/o recibir acciones legales contra la entidad, debido a desactualización del inventario documental de la SCRD lo que genera pérdida o extravío parcial o total de la documentación entregada, producida y custodiad por la SCRD por inadecuado control </t>
  </si>
  <si>
    <t xml:space="preserve">Numero de expedientes comformados físicos / Numero de expedientes físicos actualizados en el inventario
</t>
  </si>
  <si>
    <t>El/la contratista y/o servidor de planta</t>
  </si>
  <si>
    <t xml:space="preserve">Tener el inventario documental actualizado, haciendo la verificación de los expedientes creados vs el inventario documental, </t>
  </si>
  <si>
    <t>Se realiza haciendo la verificación de los expedientes creados vs el inventario documental,</t>
  </si>
  <si>
    <t>Se comunicará al encargado de esta tarea dejando constancia correo electronico cuando aplique</t>
  </si>
  <si>
    <t>Inventario documental de archivo de gestión actualizado</t>
  </si>
  <si>
    <t>El/la contratista y/o servidor de planta encargado del archivo de gestión realizará cada 4 meses un seguimiento a los expedientes conformados fisicamente con el proposito de tener el inventario documental actualizado, haciendo la verificación de los expedientes creados vs el inventario documental, en caso de desviación se comunicará al encargado de esta tarea dejando constancia correo electronico cuando aplique. Como evidencia se entregará el inventario documental de gestión actualizado.</t>
  </si>
  <si>
    <t>Hoja 4 de 6</t>
  </si>
  <si>
    <t>MATRIZ DE RIESGOS DE CORRUPCIÓN</t>
  </si>
  <si>
    <r>
      <rPr>
        <b/>
        <sz val="11"/>
        <color rgb="FFFFFFFF"/>
        <rFont val="Arial"/>
      </rPr>
      <t xml:space="preserve">CÓDIGO
</t>
    </r>
    <r>
      <rPr>
        <sz val="11"/>
        <color rgb="FFFFFFFF"/>
        <rFont val="Arial"/>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</si>
  <si>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</si>
  <si>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</si>
  <si>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</si>
  <si>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</si>
  <si>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Gestión Documental</t>
  </si>
  <si>
    <t>RC</t>
  </si>
  <si>
    <t xml:space="preserve">
Posibilidad de afectación reputacional por fraude interno por sustracción, inclusión, adulteración y/o perdida de documentos en los expedientes (misionales y de Gestión) en beneficio de terceros. </t>
  </si>
  <si>
    <t xml:space="preserve">Insuficiente apropiación y uso de los procedimientos e instrumentos de Gestión Documental
 Tráfico de influencias.
 inexistencia de inventarios documentales.
 Falta de lineamientos en cuanto al manejo de los documentos como un bien publico e inmaterible. 
</t>
  </si>
  <si>
    <t>Disgregación de los archivos de la Secretaria
 Pérdida de la memoria institucional. 
 Sanciones disciplinarias o penales por parte de los entes de control.
 Posibles investigaciones y/o demandas contra la SCRD
 Demoras en la gestión y cierre de los tramites.</t>
  </si>
  <si>
    <t>IMPROBABLE</t>
  </si>
  <si>
    <t>MAYOR</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</si>
  <si>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</si>
  <si>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</si>
  <si>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</si>
  <si>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</si>
  <si>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</si>
  <si>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</si>
  <si>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</si>
  <si>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</si>
  <si>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</si>
  <si>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</si>
  <si>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</si>
  <si>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</si>
  <si>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El evento puede ocurrir solo en algún momento</t>
  </si>
  <si>
    <t>Al menos 1 vez en los últimos 5 años.</t>
  </si>
  <si>
    <t>RARO</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</si>
  <si>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</si>
  <si>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</si>
  <si>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</si>
  <si>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</si>
  <si>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</si>
  <si>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</si>
  <si>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</si>
  <si>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</si>
  <si>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Menor</t>
  </si>
  <si>
    <t>Moderado</t>
  </si>
  <si>
    <t>Mayor</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</si>
  <si>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</si>
  <si>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</si>
  <si>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</si>
  <si>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</si>
  <si>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</si>
  <si>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</si>
  <si>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</si>
  <si>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</si>
  <si>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</si>
  <si>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</si>
  <si>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</si>
  <si>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</si>
  <si>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</si>
  <si>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</si>
  <si>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</si>
  <si>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</si>
  <si>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</si>
  <si>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</si>
  <si>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</si>
  <si>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</si>
  <si>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</si>
  <si>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</si>
  <si>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</si>
  <si>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</si>
  <si>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</si>
  <si>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</si>
  <si>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</si>
  <si>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</si>
  <si>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</si>
  <si>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</si>
  <si>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</si>
  <si>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</si>
  <si>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</si>
  <si>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</si>
  <si>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</si>
  <si>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</si>
  <si>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</si>
  <si>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</si>
  <si>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</si>
  <si>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INSIGNIFICANTE</t>
  </si>
  <si>
    <t>BAJO</t>
  </si>
  <si>
    <t xml:space="preserve">RARO </t>
  </si>
  <si>
    <t>MENOR</t>
  </si>
  <si>
    <t>ALTO</t>
  </si>
  <si>
    <t>CATASTROFICO</t>
  </si>
  <si>
    <t>EXTREMO</t>
  </si>
  <si>
    <t>Hoja 5 de 6</t>
  </si>
  <si>
    <t>CONTROLES</t>
  </si>
  <si>
    <t>RIESGO:</t>
  </si>
  <si>
    <t>EVALUACIÓN DEL DISEÑO</t>
  </si>
  <si>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</si>
  <si>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</si>
  <si>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</si>
  <si>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</si>
  <si>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</si>
  <si>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</si>
  <si>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</si>
  <si>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</si>
  <si>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</si>
  <si>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</si>
  <si>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</si>
  <si>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</si>
  <si>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</si>
  <si>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</si>
  <si>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</si>
  <si>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</si>
  <si>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</si>
  <si>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</si>
  <si>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</si>
  <si>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</si>
  <si>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</si>
  <si>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</si>
  <si>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</si>
  <si>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 xml:space="preserve">Seguimiento a los controles de entrega de las comunicaciones oficiales de salida </t>
  </si>
  <si>
    <t>El/la contratista y/o servidor de planta encargado designado por el GITSA) que tienen acargo la correspondencia de la SCRD</t>
  </si>
  <si>
    <t>PREVENTIVO</t>
  </si>
  <si>
    <t>Planillas de entrega de comunicaciones físicas enviadas digitalizadas</t>
  </si>
  <si>
    <t xml:space="preserve">El/la contratista y/o servidor de planta del proceso de comunicaciones oficiales enviadas realizará cada 4 meses  un seguimiento a la entrega efectiva y no efectivas de las comunicaciones ofiales  enviadas de la SCRD con el fin de controlar el estado de entrega de cada uno de los radicados  y en caso de alguna desviacion se comunicara al encargado. Con base al procedimiento se tienen 5 días hábiles para hacer entrega de las comunicaciones enviadas las cuales deben contrar con el soporte de entrega. La evidencia del control es la base de datos con las comunicaciones entregadas </t>
  </si>
  <si>
    <t>FUERTE</t>
  </si>
  <si>
    <t>Verificación planillas de entrega</t>
  </si>
  <si>
    <t>El/la contratista y/o servidor de planta encargado designado por el GITSA) que tienen acargo la adminitsracion del archivo de gestión</t>
  </si>
  <si>
    <t>Planillas de entrega de comunicaciones fisicas recibidas</t>
  </si>
  <si>
    <t>El/la contratista y/o servidor de planta del archivo de gestión realizará cada 4 meses un seguimiento aleatorio a los expedientes conformados fisicamente con el proposito de tener el inventario documental actualizado, se realiza por medio de las planillas de entrega, en caso de tener  novedades presentadas o desviaciones se comunicara al encargado de esta tarea dejando constancia  por correo electronico cuando aplique. El control se realiza actualizando oportumente el inventario documental con los expedientes físicos que se van conformando, la evidencia de ejecución de este control será la planilla de entrega</t>
  </si>
  <si>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</si>
  <si>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</si>
  <si>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</si>
  <si>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</si>
  <si>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</si>
  <si>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</si>
  <si>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</si>
  <si>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</si>
  <si>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</si>
  <si>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</si>
  <si>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</si>
  <si>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</si>
  <si>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</si>
  <si>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</si>
  <si>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</si>
  <si>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</si>
  <si>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</si>
  <si>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</si>
  <si>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</si>
  <si>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</si>
  <si>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</si>
  <si>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</si>
  <si>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</si>
  <si>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</si>
  <si>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</si>
  <si>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</si>
  <si>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</si>
  <si>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</si>
  <si>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</si>
  <si>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</si>
  <si>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</si>
  <si>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</si>
  <si>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</si>
  <si>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</si>
  <si>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</si>
  <si>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</si>
  <si>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</si>
  <si>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</si>
  <si>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</si>
  <si>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</si>
  <si>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</si>
  <si>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</si>
  <si>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</si>
  <si>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</si>
  <si>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</si>
  <si>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</si>
  <si>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</si>
  <si>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</si>
  <si>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</si>
  <si>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</si>
  <si>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</si>
  <si>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</si>
  <si>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</si>
  <si>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</si>
  <si>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</si>
  <si>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</si>
  <si>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</si>
  <si>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</si>
  <si>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</si>
  <si>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</si>
  <si>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</si>
  <si>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</si>
  <si>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</si>
  <si>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</si>
  <si>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</si>
  <si>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</si>
  <si>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</si>
  <si>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</si>
  <si>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</si>
  <si>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</si>
  <si>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</si>
  <si>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</si>
  <si>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</si>
  <si>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</si>
  <si>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Hoja 6 de 6</t>
  </si>
  <si>
    <t>MATRIZ DE RIESGOS DE CORRUPCIÓN: CONSOLIDADO Y PLAN DE TRATAMIENTO</t>
  </si>
  <si>
    <t xml:space="preserve">IDENTIFICACIÓN DEL RIESGO </t>
  </si>
  <si>
    <t>EVALUACIÓN DEL RIESGO</t>
  </si>
  <si>
    <t>PLAN DE TRATAMIENTO O MANEJO DE RIESGOS -PMR</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</si>
  <si>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</si>
  <si>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</si>
  <si>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</si>
  <si>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</si>
  <si>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</si>
  <si>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</si>
  <si>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</si>
  <si>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</si>
  <si>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</si>
  <si>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</si>
  <si>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</si>
  <si>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 xml:space="preserve">
Actividad: Realizar una matriz y hacer seguimiento de la entrega efectiva de las comunicaciones oficiales enviadas 
Actividad: Realizar la actualización del inventario documental con los expedientes que se van conformando físicamente </t>
  </si>
  <si>
    <t>El/la contratista y/o servidor de planta designado por el GITSA</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</si>
  <si>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</si>
  <si>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</si>
  <si>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</si>
  <si>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</si>
  <si>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</si>
  <si>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</si>
  <si>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La actividad/producto/activo que conlleva el riesgo se ejecuta/genera de 3 a 24 veces por año.</t>
  </si>
  <si>
    <t>Media</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</si>
  <si>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</si>
  <si>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</si>
  <si>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</si>
  <si>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</si>
  <si>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</si>
  <si>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</si>
  <si>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</si>
  <si>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</si>
  <si>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</si>
  <si>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</si>
  <si>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</si>
  <si>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</si>
  <si>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</si>
  <si>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</si>
  <si>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</si>
  <si>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</si>
  <si>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</si>
  <si>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</si>
  <si>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</si>
  <si>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</si>
  <si>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</si>
  <si>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</si>
  <si>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</si>
  <si>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</si>
  <si>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</si>
  <si>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</si>
  <si>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</si>
  <si>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</si>
  <si>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</si>
  <si>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</si>
  <si>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</si>
  <si>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</si>
  <si>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</si>
  <si>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</si>
  <si>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</si>
  <si>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</si>
  <si>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rPr>
      <t>*</t>
    </r>
    <r>
      <rPr>
        <b/>
        <sz val="12"/>
        <color rgb="FF000000"/>
        <rFont val="Calibri"/>
      </rPr>
      <t>Atributos de</t>
    </r>
    <r>
      <rPr>
        <b/>
        <sz val="12"/>
        <color rgb="FFE36C09"/>
        <rFont val="Calibri"/>
      </rPr>
      <t xml:space="preserve"> </t>
    </r>
    <r>
      <rPr>
        <b/>
        <sz val="12"/>
        <color rgb="FF000000"/>
        <rFont val="Calibri"/>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</si>
  <si>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</si>
  <si>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</si>
  <si>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</si>
  <si>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</si>
  <si>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</si>
  <si>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</si>
  <si>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</si>
  <si>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</si>
  <si>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</si>
  <si>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</si>
  <si>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</si>
  <si>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</si>
  <si>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</si>
  <si>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</si>
  <si>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</si>
  <si>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Económica y Reputacional</t>
  </si>
  <si>
    <t>III CUAT</t>
  </si>
  <si>
    <t>Efecto dañoso sobre bienes público</t>
  </si>
  <si>
    <t>Efecto dañoso sobre Recursos públicos</t>
  </si>
  <si>
    <t>Efecto dañoso sobre intereses patrimoniales</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</si>
  <si>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</si>
  <si>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</si>
  <si>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</si>
  <si>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</si>
  <si>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</si>
  <si>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</si>
  <si>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</si>
  <si>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</si>
  <si>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</si>
  <si>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</si>
  <si>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</si>
  <si>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</si>
  <si>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</si>
  <si>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</si>
  <si>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</si>
  <si>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</si>
  <si>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</si>
  <si>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</si>
  <si>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</si>
  <si>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</si>
  <si>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</si>
  <si>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</si>
  <si>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</si>
  <si>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</si>
  <si>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</si>
  <si>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</si>
  <si>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</si>
  <si>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</si>
  <si>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</si>
  <si>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</si>
  <si>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</si>
  <si>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</si>
  <si>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</si>
  <si>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</si>
  <si>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</si>
  <si>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</si>
  <si>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</si>
  <si>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</si>
  <si>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</si>
  <si>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</si>
  <si>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</si>
  <si>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</si>
  <si>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OBJETIVOS ESTRATÉGICOS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</si>
  <si>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</si>
  <si>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</si>
  <si>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</si>
  <si>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</si>
  <si>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</si>
  <si>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</si>
  <si>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</si>
  <si>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</si>
  <si>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</si>
  <si>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</si>
  <si>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</si>
  <si>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</si>
  <si>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</si>
  <si>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</si>
  <si>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</si>
  <si>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COM</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</si>
  <si>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</si>
  <si>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</si>
  <si>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</si>
  <si>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</si>
  <si>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</si>
  <si>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</si>
  <si>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</si>
  <si>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</si>
  <si>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</si>
  <si>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</si>
  <si>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</si>
  <si>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</si>
  <si>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</si>
  <si>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</si>
  <si>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</si>
  <si>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</si>
  <si>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</si>
  <si>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</si>
  <si>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</si>
  <si>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</si>
  <si>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</si>
  <si>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</si>
  <si>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</si>
  <si>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</si>
  <si>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</si>
  <si>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</si>
  <si>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</si>
  <si>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</si>
  <si>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</si>
  <si>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</si>
  <si>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</si>
  <si>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</si>
  <si>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</si>
  <si>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</si>
  <si>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</si>
  <si>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</si>
  <si>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</si>
  <si>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</si>
  <si>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r>
      <t xml:space="preserve">Edición 1 - Fecha 08/01/2025 Radicado Orfeo No. 20257100003553 : Creacion del mapa de riesgos de acuerdo con el contexto del proceso y la metodologia de riesgos. 
Edición 2 - Fecha 18/09/2025 Solicitud GLPI No.  132453: Orfeo radicado No </t>
    </r>
    <r>
      <rPr>
        <sz val="12"/>
        <rFont val="Arial"/>
        <family val="2"/>
      </rPr>
      <t>20257100604043 Descripción de las modificaciones:</t>
    </r>
    <r>
      <rPr>
        <sz val="12"/>
        <color rgb="FFFF0000"/>
        <rFont val="Arial"/>
      </rPr>
      <t xml:space="preserve"> </t>
    </r>
    <r>
      <rPr>
        <sz val="12"/>
        <color theme="1"/>
        <rFont val="Arial"/>
      </rPr>
      <t xml:space="preserve"> Estandarización de los riesgos al nuevo formato,revisión y optimización de la redacción del análisis DOFA (pestaña Contexto),especificación de los componente metologicos de los controles para riesgos de gestión , incluyéndolos en las columnas respectivas,desarrollo de las actividades que componen las acciones de contingencia y actualización de la redacción del riesgo de corrupción en cumplimiento de los lineamientos de la Guía de Riesgos DAFP v7. Los riesgos se adaptaron al nuevo formato GMC-PR-02-FR-01 V4 con fecha de modificación 15/08/2025</t>
    </r>
  </si>
  <si>
    <t>En caso de Materialización del Riesgo: 1. Se debe informar por correo electronico a la Oficina Asesora de Planeación (OAP) y a la Oficina de Control Interno (OCI) la situación presentada y las acciones realizadas inmediatamente.
2. formular de la acción correctiva correspondiente.
3.Se notifica el retraso en la remisión de la comunicación al área. Se envía a partir de este momento para su pronta y debida respuesta.</t>
  </si>
  <si>
    <t>En caso de Materialización del Riesgo: 1. Se debe informar por correo electronico a la Oficina Asesora de Planeación (OAP) y a la Oficina de Control Interno (OCI) la situación presentada y las acciones realizadas inmediatamente.
2. formular de la acción correctiva correspondiente..
3.Se genera reporte del inventario y procede a actualizar.
Se genera el reporte del inventario para su posterior actualización.</t>
  </si>
  <si>
    <t>En caso de Materialización del Riesgo: 
1. Se debe notificar inmediatamente a la Oficina  de Control Disciplilanrio Interno (OCDI), con copia a la Oficina Asesora de Planeación (OAP) y a la Oficina de Control Interno (OCI),  sobre la situación presentadas y las acciones realizadas inmediatamente.
2. Proceder a la formulación de la acción correctiva correspondiente
3.Se verifica los radicados del ORFEO así como su inventario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</si>
</sst>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240A]#,###;[Red]\([$$-240A]#,###\)"/>
    <numFmt numFmtId="166" formatCode="_-* #,##0_-;\-* #,##0_-;_-* &quot;-&quot;_-;_-@"/>
    <numFmt numFmtId="167" formatCode="0.0%"/>
  </numFmts>
  <fonts count="66">
    <font>
      <sz val="11"/>
      <color theme="1"/>
      <name val="Calibri"/>
      <scheme val="minor"/>
    </font>
    <font>
      <sz val="11"/>
      <color theme="1"/>
      <name val="Calibri"/>
    </font>
    <font>
      <b/>
      <sz val="11"/>
      <color theme="1"/>
      <name val="Arial"/>
    </font>
    <font>
      <sz val="11"/>
      <name val="Calibri"/>
    </font>
    <font>
      <sz val="11"/>
      <color theme="1"/>
      <name val="Arial"/>
    </font>
    <font>
      <b/>
      <sz val="14"/>
      <color theme="1"/>
      <name val="Arial"/>
    </font>
    <font>
      <b/>
      <sz val="11"/>
      <color theme="1"/>
      <name val="Calibri"/>
    </font>
    <font>
      <b/>
      <sz val="16"/>
      <color theme="0"/>
      <name val="Arial"/>
    </font>
    <font>
      <b/>
      <sz val="11"/>
      <color theme="0"/>
      <name val="Arial"/>
    </font>
    <font>
      <b/>
      <sz val="10"/>
      <color theme="1"/>
      <name val="Calibri"/>
    </font>
    <font>
      <b/>
      <sz val="10"/>
      <color theme="1"/>
      <name val="Arial"/>
    </font>
    <font>
      <b/>
      <sz val="10"/>
      <color rgb="FF7F7F7F"/>
      <name val="Arial"/>
    </font>
    <font>
      <sz val="11"/>
      <color rgb="FF000000"/>
      <name val="Calibri"/>
    </font>
    <font>
      <sz val="10"/>
      <color theme="1"/>
      <name val="Arial"/>
    </font>
    <font>
      <sz val="10"/>
      <color theme="1"/>
      <name val="Calibri"/>
    </font>
    <font>
      <b/>
      <sz val="12"/>
      <color theme="0"/>
      <name val="Arial"/>
    </font>
    <font>
      <b/>
      <sz val="12"/>
      <color theme="1"/>
      <name val="Arial"/>
    </font>
    <font>
      <b/>
      <sz val="12"/>
      <color rgb="FFFFFFFF"/>
      <name val="Arial"/>
    </font>
    <font>
      <sz val="12"/>
      <color theme="1"/>
      <name val="Arial"/>
    </font>
    <font>
      <i/>
      <sz val="11"/>
      <color rgb="FF7F7F7F"/>
      <name val="Arial"/>
    </font>
    <font>
      <i/>
      <sz val="9"/>
      <color rgb="FF7F7F7F"/>
      <name val="Arial"/>
    </font>
    <font>
      <sz val="11"/>
      <color rgb="FFC00000"/>
      <name val="Arial"/>
    </font>
    <font>
      <sz val="11"/>
      <color rgb="FFFF0000"/>
      <name val="Arial"/>
    </font>
    <font>
      <b/>
      <i/>
      <sz val="11"/>
      <color theme="1"/>
      <name val="Arial"/>
    </font>
    <font>
      <sz val="9"/>
      <color theme="1"/>
      <name val="Arial"/>
    </font>
    <font>
      <sz val="11"/>
      <color rgb="FF000000"/>
      <name val="Arial"/>
    </font>
    <font>
      <b/>
      <sz val="11"/>
      <color rgb="FF000000"/>
      <name val="Arial"/>
    </font>
    <font>
      <b/>
      <u/>
      <sz val="11"/>
      <color theme="1"/>
      <name val="Arial"/>
    </font>
    <font>
      <b/>
      <sz val="11"/>
      <color rgb="FFC00000"/>
      <name val="Arial"/>
    </font>
    <font>
      <b/>
      <sz val="14"/>
      <color theme="0"/>
      <name val="Arial"/>
    </font>
    <font>
      <sz val="12"/>
      <color theme="1"/>
      <name val="Calibri"/>
    </font>
    <font>
      <sz val="11"/>
      <color theme="0"/>
      <name val="Arial"/>
    </font>
    <font>
      <b/>
      <u/>
      <sz val="10"/>
      <color theme="0"/>
      <name val="Arial"/>
    </font>
    <font>
      <b/>
      <sz val="9"/>
      <color theme="1"/>
      <name val="Arial"/>
    </font>
    <font>
      <sz val="11"/>
      <color rgb="FFD8D8D8"/>
      <name val="Calibri"/>
    </font>
    <font>
      <b/>
      <u/>
      <sz val="11"/>
      <color theme="1"/>
      <name val="Calibri"/>
    </font>
    <font>
      <b/>
      <sz val="13"/>
      <color rgb="FF000000"/>
      <name val="Arial"/>
    </font>
    <font>
      <sz val="8"/>
      <color rgb="FF000000"/>
      <name val="Arial"/>
    </font>
    <font>
      <sz val="16"/>
      <color theme="1"/>
      <name val="Arial"/>
    </font>
    <font>
      <b/>
      <sz val="18"/>
      <color theme="0"/>
      <name val="Arial"/>
    </font>
    <font>
      <b/>
      <sz val="11"/>
      <color rgb="FFFFFFFF"/>
      <name val="Arial"/>
    </font>
    <font>
      <sz val="10"/>
      <color rgb="FF000000"/>
      <name val="Arial"/>
    </font>
    <font>
      <b/>
      <sz val="10"/>
      <color theme="0"/>
      <name val="Arial"/>
    </font>
    <font>
      <sz val="11"/>
      <color rgb="FFFF0000"/>
      <name val="Calibri"/>
    </font>
    <font>
      <sz val="11"/>
      <color theme="0"/>
      <name val="Calibri"/>
    </font>
    <font>
      <sz val="11"/>
      <color rgb="FF7F7F7F"/>
      <name val="Arial"/>
    </font>
    <font>
      <b/>
      <sz val="11"/>
      <color rgb="FFFF0000"/>
      <name val="Arial"/>
    </font>
    <font>
      <b/>
      <sz val="11"/>
      <color rgb="FFFF0000"/>
      <name val="Calibri"/>
    </font>
    <font>
      <b/>
      <sz val="12"/>
      <color theme="1"/>
      <name val="Calibri"/>
    </font>
    <font>
      <b/>
      <sz val="12"/>
      <color rgb="FF000000"/>
      <name val="Calibri"/>
    </font>
    <font>
      <sz val="12"/>
      <color rgb="FF000000"/>
      <name val="Calibri"/>
    </font>
    <font>
      <sz val="12"/>
      <color rgb="FFFFFFFF"/>
      <name val="Calibri"/>
    </font>
    <font>
      <sz val="12"/>
      <color theme="0"/>
      <name val="Calibri"/>
    </font>
    <font>
      <sz val="12"/>
      <color rgb="FFBFBFBF"/>
      <name val="Calibri"/>
    </font>
    <font>
      <b/>
      <sz val="12"/>
      <color rgb="FFBFBFBF"/>
      <name val="Calibri"/>
    </font>
    <font>
      <b/>
      <sz val="12"/>
      <color theme="0"/>
      <name val="Calibri"/>
    </font>
    <font>
      <sz val="12"/>
      <color rgb="FFFF0000"/>
      <name val="Arial"/>
    </font>
    <font>
      <sz val="9"/>
      <color theme="0"/>
      <name val="Arial"/>
    </font>
    <font>
      <sz val="10"/>
      <color rgb="FFFFFFFF"/>
      <name val="Arial"/>
    </font>
    <font>
      <sz val="10"/>
      <color theme="0"/>
      <name val="Arial"/>
    </font>
    <font>
      <sz val="11"/>
      <color rgb="FFFFFFFF"/>
      <name val="Arial"/>
    </font>
    <font>
      <b/>
      <sz val="12"/>
      <color rgb="FFE36C09"/>
      <name val="Calibri"/>
    </font>
    <font>
      <sz val="12"/>
      <name val="Arial"/>
      <family val="2"/>
    </font>
    <font>
      <sz val="12"/>
      <color theme="1"/>
      <name val="Arial"/>
      <family val="2"/>
    </font>
    <font>
      <b/>
      <i/>
      <sz val="9"/>
      <color rgb="FF7F7F7F"/>
      <name val="Arial"/>
      <family val="2"/>
    </font>
    <font>
      <sz val="9"/>
      <name val="Calibri"/>
      <family val="2"/>
    </font>
  </fonts>
  <fills count="31">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FFFFFF"/>
        <bgColor rgb="FFFFFFFF"/>
      </patternFill>
    </fill>
    <fill>
      <patternFill patternType="solid">
        <fgColor rgb="FF008080"/>
        <bgColor rgb="FF008080"/>
      </patternFill>
    </fill>
    <fill>
      <patternFill patternType="solid">
        <fgColor rgb="FF95B3D7"/>
        <bgColor rgb="FF95B3D7"/>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1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0">
    <xf numFmtId="0" fontId="0" fillId="0" borderId="0" xfId="0"/>
    <xf numFmtId="0" fontId="1" fillId="2" borderId="1" xfId="0" applyFont="1" applyFill="1" applyBorder="1"/>
    <xf numFmtId="0" fontId="4" fillId="0" borderId="6" xfId="0" applyFont="1" applyBorder="1" applyAlignment="1">
      <alignment horizontal="left" vertical="center"/>
    </xf>
    <xf numFmtId="0" fontId="1" fillId="0" borderId="0" xfId="0" applyFont="1"/>
    <xf numFmtId="0" fontId="6" fillId="0" borderId="9" xfId="0" applyFont="1" applyBorder="1" applyAlignment="1">
      <alignment horizontal="center" vertical="center"/>
    </xf>
    <xf numFmtId="0" fontId="1" fillId="0" borderId="9" xfId="0" applyFont="1" applyBorder="1" applyAlignment="1">
      <alignment horizontal="center"/>
    </xf>
    <xf numFmtId="0" fontId="4" fillId="0" borderId="0" xfId="0" applyFont="1"/>
    <xf numFmtId="0" fontId="4" fillId="0" borderId="0" xfId="0" applyFont="1" applyAlignment="1">
      <alignment horizontal="center"/>
    </xf>
    <xf numFmtId="0" fontId="9" fillId="2" borderId="1" xfId="0" applyFont="1" applyFill="1" applyBorder="1" applyAlignment="1">
      <alignment vertical="center" wrapText="1"/>
    </xf>
    <xf numFmtId="0" fontId="13" fillId="0" borderId="0" xfId="0" applyFont="1" applyAlignment="1">
      <alignment horizontal="center" vertical="center" wrapText="1"/>
    </xf>
    <xf numFmtId="0" fontId="1" fillId="2" borderId="1" xfId="0" applyFont="1" applyFill="1" applyBorder="1" applyAlignment="1">
      <alignment wrapText="1"/>
    </xf>
    <xf numFmtId="0" fontId="14" fillId="2" borderId="1" xfId="0" applyFont="1" applyFill="1" applyBorder="1" applyAlignment="1">
      <alignment wrapText="1"/>
    </xf>
    <xf numFmtId="0" fontId="1" fillId="2" borderId="1" xfId="0" applyFont="1" applyFill="1" applyBorder="1" applyAlignment="1">
      <alignment horizontal="center" vertical="center"/>
    </xf>
    <xf numFmtId="0" fontId="15" fillId="3" borderId="6" xfId="0" applyFont="1" applyFill="1" applyBorder="1" applyAlignment="1">
      <alignment horizontal="center" vertical="center" wrapText="1"/>
    </xf>
    <xf numFmtId="0" fontId="16" fillId="6" borderId="6" xfId="0" applyFont="1" applyFill="1" applyBorder="1" applyAlignment="1">
      <alignment horizontal="center" vertical="center"/>
    </xf>
    <xf numFmtId="0" fontId="17" fillId="3" borderId="6" xfId="0" applyFont="1" applyFill="1" applyBorder="1" applyAlignment="1">
      <alignment horizontal="center" vertical="center" wrapText="1"/>
    </xf>
    <xf numFmtId="164" fontId="16" fillId="6" borderId="6" xfId="0" applyNumberFormat="1" applyFont="1" applyFill="1" applyBorder="1" applyAlignment="1">
      <alignment horizontal="center" vertical="center"/>
    </xf>
    <xf numFmtId="0" fontId="1" fillId="0" borderId="0" xfId="0" applyFont="1" applyAlignment="1">
      <alignment horizontal="center" vertical="center"/>
    </xf>
    <xf numFmtId="0" fontId="15" fillId="3" borderId="20"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xf numFmtId="0" fontId="4" fillId="0" borderId="6" xfId="0" applyFont="1" applyBorder="1" applyAlignment="1">
      <alignment horizontal="left"/>
    </xf>
    <xf numFmtId="0" fontId="4" fillId="0" borderId="0" xfId="0" applyFont="1" applyAlignment="1">
      <alignment horizontal="center" vertical="center"/>
    </xf>
    <xf numFmtId="0" fontId="19" fillId="0" borderId="0" xfId="0" applyFont="1"/>
    <xf numFmtId="0" fontId="2" fillId="0" borderId="0" xfId="0" applyFont="1" applyAlignment="1">
      <alignment horizontal="center" vertical="center" wrapText="1"/>
    </xf>
    <xf numFmtId="0" fontId="4" fillId="2" borderId="1" xfId="0" applyFont="1" applyFill="1" applyBorder="1"/>
    <xf numFmtId="0" fontId="20" fillId="0" borderId="0" xfId="0" applyFont="1" applyAlignment="1">
      <alignment horizontal="center" vertical="center"/>
    </xf>
    <xf numFmtId="0" fontId="4" fillId="0" borderId="0" xfId="0" applyFont="1" applyAlignment="1">
      <alignment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22" fillId="0" borderId="0" xfId="0" applyFont="1" applyAlignment="1">
      <alignment vertical="center"/>
    </xf>
    <xf numFmtId="0" fontId="22" fillId="0" borderId="0" xfId="0" applyFont="1"/>
    <xf numFmtId="0" fontId="4" fillId="0" borderId="29" xfId="0" applyFont="1" applyBorder="1" applyAlignment="1">
      <alignment horizontal="left" vertical="center" wrapText="1"/>
    </xf>
    <xf numFmtId="0" fontId="4" fillId="0" borderId="29" xfId="0" applyFont="1" applyBorder="1" applyAlignment="1">
      <alignment horizontal="center" vertical="center" wrapText="1"/>
    </xf>
    <xf numFmtId="0" fontId="24" fillId="0" borderId="0" xfId="0" applyFont="1" applyAlignment="1">
      <alignment horizontal="center" vertical="center" wrapText="1"/>
    </xf>
    <xf numFmtId="0" fontId="21" fillId="0" borderId="0" xfId="0" applyFont="1" applyAlignment="1">
      <alignment vertical="center" wrapText="1"/>
    </xf>
    <xf numFmtId="0" fontId="4" fillId="0" borderId="29" xfId="0" applyFont="1" applyBorder="1" applyAlignment="1">
      <alignment horizontal="left" vertical="top" wrapText="1"/>
    </xf>
    <xf numFmtId="0" fontId="24" fillId="0" borderId="0" xfId="0" applyFont="1" applyAlignment="1">
      <alignment horizontal="center" vertical="center"/>
    </xf>
    <xf numFmtId="0" fontId="24" fillId="0" borderId="29" xfId="0" applyFont="1" applyBorder="1" applyAlignment="1">
      <alignment horizontal="center" vertical="center" wrapText="1"/>
    </xf>
    <xf numFmtId="0" fontId="2" fillId="4" borderId="31" xfId="0" applyFont="1" applyFill="1" applyBorder="1" applyAlignment="1">
      <alignment horizontal="center"/>
    </xf>
    <xf numFmtId="0" fontId="2" fillId="4" borderId="32" xfId="0" applyFont="1" applyFill="1" applyBorder="1" applyAlignment="1">
      <alignment horizontal="center" vertical="center"/>
    </xf>
    <xf numFmtId="0" fontId="4" fillId="0" borderId="33" xfId="0" applyFont="1" applyBorder="1"/>
    <xf numFmtId="0" fontId="4" fillId="0" borderId="34" xfId="0" applyFont="1" applyBorder="1" applyAlignment="1">
      <alignment wrapText="1"/>
    </xf>
    <xf numFmtId="0" fontId="1" fillId="0" borderId="0" xfId="0" applyFont="1" applyAlignment="1">
      <alignment wrapText="1"/>
    </xf>
    <xf numFmtId="0" fontId="2"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 fillId="0" borderId="9" xfId="0" applyFont="1" applyBorder="1" applyAlignment="1">
      <alignment wrapText="1"/>
    </xf>
    <xf numFmtId="0" fontId="30" fillId="0" borderId="0" xfId="0" applyFont="1" applyAlignment="1">
      <alignment wrapText="1"/>
    </xf>
    <xf numFmtId="0" fontId="31" fillId="7" borderId="20" xfId="0" applyFont="1" applyFill="1" applyBorder="1" applyAlignment="1">
      <alignment wrapText="1"/>
    </xf>
    <xf numFmtId="0" fontId="31" fillId="7" borderId="44" xfId="0" applyFont="1" applyFill="1" applyBorder="1" applyAlignment="1">
      <alignment wrapText="1"/>
    </xf>
    <xf numFmtId="0" fontId="8" fillId="9" borderId="45" xfId="0" applyFont="1" applyFill="1" applyBorder="1" applyAlignment="1">
      <alignment horizontal="center" vertical="center" wrapText="1"/>
    </xf>
    <xf numFmtId="0" fontId="32" fillId="9" borderId="46" xfId="0" applyFont="1" applyFill="1" applyBorder="1" applyAlignment="1">
      <alignment horizontal="center" vertical="center" wrapText="1"/>
    </xf>
    <xf numFmtId="0" fontId="15" fillId="10" borderId="45" xfId="0" applyFont="1" applyFill="1" applyBorder="1" applyAlignment="1">
      <alignment vertical="center" wrapText="1"/>
    </xf>
    <xf numFmtId="0" fontId="8" fillId="11" borderId="44" xfId="0" applyFont="1" applyFill="1" applyBorder="1" applyAlignment="1">
      <alignment vertical="center" wrapText="1"/>
    </xf>
    <xf numFmtId="0" fontId="8" fillId="11" borderId="49" xfId="0" applyFont="1" applyFill="1" applyBorder="1" applyAlignment="1">
      <alignment vertical="center" wrapText="1"/>
    </xf>
    <xf numFmtId="0" fontId="8" fillId="7" borderId="53" xfId="0" applyFont="1" applyFill="1" applyBorder="1" applyAlignment="1">
      <alignment horizontal="center" vertical="center" wrapText="1"/>
    </xf>
    <xf numFmtId="0" fontId="8" fillId="12" borderId="53" xfId="0" applyFont="1" applyFill="1" applyBorder="1" applyAlignment="1">
      <alignment horizontal="center" vertical="center" wrapText="1"/>
    </xf>
    <xf numFmtId="0" fontId="8" fillId="7" borderId="53" xfId="0" applyFont="1" applyFill="1" applyBorder="1" applyAlignment="1">
      <alignment horizontal="center" vertical="center" textRotation="90" wrapText="1"/>
    </xf>
    <xf numFmtId="0" fontId="8" fillId="9" borderId="53"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53" xfId="0" applyFont="1" applyFill="1" applyBorder="1" applyAlignment="1">
      <alignment horizontal="center" vertical="center" textRotation="90" wrapText="1"/>
    </xf>
    <xf numFmtId="0" fontId="8" fillId="11" borderId="53" xfId="0" applyFont="1" applyFill="1" applyBorder="1" applyAlignment="1">
      <alignment horizontal="center" vertical="center" wrapText="1"/>
    </xf>
    <xf numFmtId="1" fontId="2" fillId="0" borderId="57" xfId="0" applyNumberFormat="1" applyFont="1" applyBorder="1" applyAlignment="1">
      <alignment horizontal="center" vertical="center" wrapText="1"/>
    </xf>
    <xf numFmtId="1" fontId="24" fillId="0" borderId="57" xfId="0" applyNumberFormat="1" applyFont="1" applyBorder="1" applyAlignment="1">
      <alignment horizontal="left" vertical="center" wrapText="1"/>
    </xf>
    <xf numFmtId="1" fontId="24" fillId="0" borderId="58"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5" borderId="58" xfId="0" applyFont="1" applyFill="1" applyBorder="1" applyAlignment="1">
      <alignment horizontal="center" vertical="center" textRotation="90" wrapText="1"/>
    </xf>
    <xf numFmtId="9" fontId="24" fillId="5" borderId="58" xfId="0" applyNumberFormat="1" applyFont="1" applyFill="1" applyBorder="1" applyAlignment="1">
      <alignment horizontal="center" vertical="center" wrapText="1"/>
    </xf>
    <xf numFmtId="9" fontId="33" fillId="5" borderId="58" xfId="0" applyNumberFormat="1" applyFont="1" applyFill="1" applyBorder="1" applyAlignment="1">
      <alignment horizontal="center" vertical="center" wrapText="1"/>
    </xf>
    <xf numFmtId="9" fontId="33" fillId="5" borderId="58" xfId="0" applyNumberFormat="1" applyFont="1" applyFill="1" applyBorder="1" applyAlignment="1">
      <alignment horizontal="center" vertical="center"/>
    </xf>
    <xf numFmtId="0" fontId="34" fillId="0" borderId="0" xfId="0" applyFont="1" applyAlignment="1">
      <alignment horizontal="center" vertical="center" wrapText="1"/>
    </xf>
    <xf numFmtId="1" fontId="2" fillId="0" borderId="6" xfId="0" applyNumberFormat="1" applyFont="1" applyBorder="1" applyAlignment="1">
      <alignment horizontal="center" vertical="center" wrapText="1"/>
    </xf>
    <xf numFmtId="1" fontId="24" fillId="0" borderId="7" xfId="0" applyNumberFormat="1" applyFont="1" applyBorder="1" applyAlignment="1">
      <alignment horizontal="left" vertical="center" wrapText="1"/>
    </xf>
    <xf numFmtId="1" fontId="24" fillId="0" borderId="11" xfId="0" applyNumberFormat="1" applyFont="1" applyBorder="1" applyAlignment="1">
      <alignment horizontal="left" vertical="center" wrapText="1"/>
    </xf>
    <xf numFmtId="0" fontId="24" fillId="0" borderId="7" xfId="0" applyFont="1" applyBorder="1" applyAlignment="1">
      <alignment horizontal="left" vertical="center" wrapText="1"/>
    </xf>
    <xf numFmtId="0" fontId="24" fillId="5" borderId="6"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9" fontId="4"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0" fontId="1" fillId="0" borderId="0" xfId="0" applyFont="1" applyAlignment="1">
      <alignment horizontal="center" vertical="center" wrapText="1"/>
    </xf>
    <xf numFmtId="1" fontId="24" fillId="0" borderId="6" xfId="0" applyNumberFormat="1" applyFont="1" applyBorder="1" applyAlignment="1">
      <alignment horizontal="left" vertical="center" wrapText="1"/>
    </xf>
    <xf numFmtId="1" fontId="2" fillId="0" borderId="62" xfId="0" applyNumberFormat="1" applyFont="1" applyBorder="1" applyAlignment="1">
      <alignment horizontal="center" vertical="center" wrapText="1"/>
    </xf>
    <xf numFmtId="1" fontId="24" fillId="0" borderId="61" xfId="0" applyNumberFormat="1" applyFont="1" applyBorder="1" applyAlignment="1">
      <alignment horizontal="left" vertical="center" wrapText="1"/>
    </xf>
    <xf numFmtId="1" fontId="24" fillId="0" borderId="62" xfId="0" applyNumberFormat="1" applyFont="1" applyBorder="1" applyAlignment="1">
      <alignment horizontal="left" vertical="center" wrapText="1"/>
    </xf>
    <xf numFmtId="0" fontId="24" fillId="0" borderId="11" xfId="0" applyFont="1" applyBorder="1" applyAlignment="1">
      <alignment horizontal="left" vertical="center" wrapText="1"/>
    </xf>
    <xf numFmtId="0" fontId="24" fillId="5" borderId="62" xfId="0" applyFont="1" applyFill="1" applyBorder="1" applyAlignment="1">
      <alignment horizontal="center" vertical="center" textRotation="90" wrapText="1"/>
    </xf>
    <xf numFmtId="0" fontId="4" fillId="5" borderId="53" xfId="0" applyFont="1" applyFill="1" applyBorder="1" applyAlignment="1">
      <alignment horizontal="center" vertical="center" textRotation="90" wrapText="1"/>
    </xf>
    <xf numFmtId="0" fontId="4" fillId="5" borderId="62" xfId="0" applyFont="1" applyFill="1" applyBorder="1" applyAlignment="1">
      <alignment horizontal="center" vertical="center" textRotation="90" wrapText="1"/>
    </xf>
    <xf numFmtId="9" fontId="4" fillId="5" borderId="62" xfId="0" applyNumberFormat="1" applyFont="1" applyFill="1" applyBorder="1" applyAlignment="1">
      <alignment horizontal="center" vertical="center" wrapText="1"/>
    </xf>
    <xf numFmtId="9" fontId="2" fillId="5" borderId="62" xfId="0" applyNumberFormat="1" applyFont="1" applyFill="1" applyBorder="1" applyAlignment="1">
      <alignment horizontal="center" vertical="center" wrapText="1"/>
    </xf>
    <xf numFmtId="1" fontId="2" fillId="0" borderId="58" xfId="0" applyNumberFormat="1" applyFont="1" applyBorder="1" applyAlignment="1">
      <alignment horizontal="center" vertical="center" wrapText="1"/>
    </xf>
    <xf numFmtId="0" fontId="2" fillId="0" borderId="6" xfId="0" applyFont="1" applyBorder="1" applyAlignment="1">
      <alignment horizontal="left" vertical="center" wrapText="1"/>
    </xf>
    <xf numFmtId="0" fontId="4" fillId="5" borderId="58" xfId="0" applyFont="1" applyFill="1" applyBorder="1" applyAlignment="1">
      <alignment horizontal="center" vertical="center" textRotation="90" wrapText="1"/>
    </xf>
    <xf numFmtId="0" fontId="4" fillId="0" borderId="58" xfId="0" applyFont="1" applyBorder="1" applyAlignment="1">
      <alignment horizontal="center" vertical="center" wrapText="1"/>
    </xf>
    <xf numFmtId="9" fontId="4" fillId="5" borderId="58" xfId="0" applyNumberFormat="1" applyFont="1" applyFill="1" applyBorder="1" applyAlignment="1">
      <alignment horizontal="center" vertical="center" wrapText="1"/>
    </xf>
    <xf numFmtId="9" fontId="2" fillId="5" borderId="58" xfId="0" applyNumberFormat="1" applyFont="1" applyFill="1" applyBorder="1" applyAlignment="1">
      <alignment horizontal="center" vertical="center" wrapText="1"/>
    </xf>
    <xf numFmtId="9" fontId="2" fillId="5" borderId="58" xfId="0" applyNumberFormat="1" applyFont="1" applyFill="1" applyBorder="1" applyAlignment="1">
      <alignment horizontal="center" vertical="center"/>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9" fontId="2" fillId="5" borderId="62" xfId="0" applyNumberFormat="1" applyFont="1" applyFill="1" applyBorder="1" applyAlignment="1">
      <alignment horizontal="center" vertical="center"/>
    </xf>
    <xf numFmtId="0" fontId="6" fillId="0" borderId="0" xfId="0" applyFont="1" applyAlignment="1">
      <alignment wrapText="1"/>
    </xf>
    <xf numFmtId="0" fontId="35" fillId="0" borderId="0" xfId="0" applyFont="1" applyAlignment="1">
      <alignment wrapText="1"/>
    </xf>
    <xf numFmtId="0" fontId="36" fillId="0" borderId="12" xfId="0" applyFont="1" applyBorder="1" applyAlignment="1">
      <alignment vertical="center" wrapText="1"/>
    </xf>
    <xf numFmtId="0" fontId="36" fillId="0" borderId="0" xfId="0" applyFont="1" applyAlignment="1">
      <alignment vertical="center" wrapText="1"/>
    </xf>
    <xf numFmtId="0" fontId="4" fillId="5" borderId="1" xfId="0" applyFont="1" applyFill="1" applyBorder="1"/>
    <xf numFmtId="0" fontId="38" fillId="0" borderId="0" xfId="0" applyFont="1"/>
    <xf numFmtId="0" fontId="38" fillId="0" borderId="0" xfId="0" applyFont="1" applyAlignment="1">
      <alignment horizontal="center"/>
    </xf>
    <xf numFmtId="0" fontId="39" fillId="0" borderId="0" xfId="0" applyFont="1"/>
    <xf numFmtId="0" fontId="40" fillId="9" borderId="6" xfId="0" applyFont="1" applyFill="1" applyBorder="1" applyAlignment="1">
      <alignment horizontal="center" vertical="center" wrapText="1"/>
    </xf>
    <xf numFmtId="0" fontId="40" fillId="9" borderId="6" xfId="0" applyFont="1" applyFill="1" applyBorder="1" applyAlignment="1">
      <alignment horizontal="center" vertical="center"/>
    </xf>
    <xf numFmtId="0" fontId="40" fillId="3" borderId="65" xfId="0" applyFont="1" applyFill="1" applyBorder="1" applyAlignment="1">
      <alignment horizontal="center" vertical="center" wrapText="1" readingOrder="1"/>
    </xf>
    <xf numFmtId="0" fontId="12" fillId="5"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5" fillId="6" borderId="6" xfId="0" applyFont="1" applyFill="1" applyBorder="1" applyAlignment="1">
      <alignment horizontal="left" vertical="center" wrapText="1"/>
    </xf>
    <xf numFmtId="0" fontId="25" fillId="6" borderId="6" xfId="0" applyFont="1" applyFill="1" applyBorder="1" applyAlignment="1">
      <alignment horizontal="left"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25" fillId="14" borderId="6" xfId="0" applyFont="1" applyFill="1" applyBorder="1" applyAlignment="1">
      <alignment horizontal="center" vertical="center"/>
    </xf>
    <xf numFmtId="0" fontId="2" fillId="5" borderId="6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horizontal="center" vertical="center"/>
    </xf>
    <xf numFmtId="0" fontId="2" fillId="5" borderId="65"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0" fillId="3" borderId="6" xfId="0" applyFont="1" applyFill="1" applyBorder="1" applyAlignment="1">
      <alignment horizontal="center" vertical="center" wrapText="1" readingOrder="1"/>
    </xf>
    <xf numFmtId="0" fontId="26" fillId="15" borderId="6" xfId="0" applyFont="1" applyFill="1" applyBorder="1" applyAlignment="1">
      <alignment horizontal="center" vertical="center" wrapText="1" readingOrder="1"/>
    </xf>
    <xf numFmtId="0" fontId="25" fillId="0" borderId="6" xfId="0" applyFont="1" applyBorder="1" applyAlignment="1">
      <alignment horizontal="left" vertical="center" wrapText="1" readingOrder="1"/>
    </xf>
    <xf numFmtId="0" fontId="26" fillId="16" borderId="6" xfId="0" applyFont="1" applyFill="1" applyBorder="1" applyAlignment="1">
      <alignment horizontal="center" vertical="center" wrapText="1" readingOrder="1"/>
    </xf>
    <xf numFmtId="0" fontId="26" fillId="14" borderId="6" xfId="0" applyFont="1" applyFill="1" applyBorder="1" applyAlignment="1">
      <alignment horizontal="center" vertical="center" wrapText="1" readingOrder="1"/>
    </xf>
    <xf numFmtId="0" fontId="26" fillId="17" borderId="6" xfId="0" applyFont="1" applyFill="1" applyBorder="1" applyAlignment="1">
      <alignment horizontal="center" vertical="center" wrapText="1" readingOrder="1"/>
    </xf>
    <xf numFmtId="0" fontId="26" fillId="18" borderId="6" xfId="0" applyFont="1" applyFill="1" applyBorder="1" applyAlignment="1">
      <alignment horizontal="center" vertical="center" wrapText="1" readingOrder="1"/>
    </xf>
    <xf numFmtId="0" fontId="5" fillId="0" borderId="0" xfId="0" applyFont="1"/>
    <xf numFmtId="0" fontId="2" fillId="19"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13" fillId="21" borderId="6" xfId="0" applyFont="1" applyFill="1" applyBorder="1" applyAlignment="1">
      <alignment vertical="center" wrapText="1"/>
    </xf>
    <xf numFmtId="0" fontId="4" fillId="0" borderId="71" xfId="0" applyFont="1" applyBorder="1" applyAlignment="1">
      <alignment wrapText="1"/>
    </xf>
    <xf numFmtId="0" fontId="4" fillId="0" borderId="28" xfId="0" applyFont="1" applyBorder="1" applyAlignment="1">
      <alignment wrapText="1"/>
    </xf>
    <xf numFmtId="0" fontId="25" fillId="0" borderId="28" xfId="0" applyFont="1" applyBorder="1" applyAlignment="1">
      <alignment horizontal="center" vertical="center" wrapText="1" readingOrder="1"/>
    </xf>
    <xf numFmtId="0" fontId="25" fillId="0" borderId="72" xfId="0" applyFont="1" applyBorder="1" applyAlignment="1">
      <alignment horizontal="center" vertical="center" wrapText="1" readingOrder="1"/>
    </xf>
    <xf numFmtId="0" fontId="25" fillId="0" borderId="73" xfId="0" applyFont="1" applyBorder="1" applyAlignment="1">
      <alignment horizontal="center" vertical="center" wrapText="1" readingOrder="1"/>
    </xf>
    <xf numFmtId="0" fontId="25" fillId="0" borderId="74" xfId="0" applyFont="1" applyBorder="1" applyAlignment="1">
      <alignment horizontal="center" vertical="center" wrapText="1" readingOrder="1"/>
    </xf>
    <xf numFmtId="0" fontId="4" fillId="0" borderId="75" xfId="0" applyFont="1" applyBorder="1"/>
    <xf numFmtId="0" fontId="1" fillId="0" borderId="0" xfId="0" applyFont="1" applyAlignment="1">
      <alignment vertical="center"/>
    </xf>
    <xf numFmtId="0" fontId="2" fillId="0" borderId="6" xfId="0" applyFont="1" applyBorder="1" applyAlignment="1">
      <alignment horizontal="center" vertical="center" wrapText="1"/>
    </xf>
    <xf numFmtId="0" fontId="13" fillId="0" borderId="6" xfId="0" applyFont="1" applyBorder="1" applyAlignment="1">
      <alignment vertical="center" wrapText="1"/>
    </xf>
    <xf numFmtId="0" fontId="4" fillId="0" borderId="77" xfId="0" applyFont="1" applyBorder="1" applyAlignment="1">
      <alignment wrapText="1"/>
    </xf>
    <xf numFmtId="0" fontId="25" fillId="0" borderId="0" xfId="0" applyFont="1" applyAlignment="1">
      <alignment horizontal="center" vertical="center" wrapText="1" readingOrder="1"/>
    </xf>
    <xf numFmtId="0" fontId="25" fillId="0" borderId="78" xfId="0" applyFont="1" applyBorder="1" applyAlignment="1">
      <alignment horizontal="center" vertical="center" wrapText="1" readingOrder="1"/>
    </xf>
    <xf numFmtId="0" fontId="25" fillId="0" borderId="79" xfId="0" applyFont="1" applyBorder="1" applyAlignment="1">
      <alignment horizontal="center" vertical="center" wrapText="1" readingOrder="1"/>
    </xf>
    <xf numFmtId="0" fontId="25" fillId="0" borderId="77" xfId="0" applyFont="1" applyBorder="1" applyAlignment="1">
      <alignment horizontal="center" vertical="center" wrapText="1" readingOrder="1"/>
    </xf>
    <xf numFmtId="0" fontId="26" fillId="23" borderId="80" xfId="0" applyFont="1" applyFill="1" applyBorder="1" applyAlignment="1">
      <alignment horizontal="center" vertical="center" wrapText="1" readingOrder="1"/>
    </xf>
    <xf numFmtId="0" fontId="26" fillId="23" borderId="81" xfId="0" applyFont="1" applyFill="1" applyBorder="1" applyAlignment="1">
      <alignment horizontal="center" vertical="center" wrapText="1" readingOrder="1"/>
    </xf>
    <xf numFmtId="0" fontId="26" fillId="15" borderId="82" xfId="0" applyFont="1" applyFill="1" applyBorder="1" applyAlignment="1">
      <alignment horizontal="center" vertical="center" wrapText="1" readingOrder="1"/>
    </xf>
    <xf numFmtId="0" fontId="26" fillId="15" borderId="58" xfId="0" applyFont="1" applyFill="1" applyBorder="1" applyAlignment="1">
      <alignment horizontal="center" vertical="center" wrapText="1" readingOrder="1"/>
    </xf>
    <xf numFmtId="0" fontId="26" fillId="15" borderId="83" xfId="0" applyFont="1" applyFill="1" applyBorder="1" applyAlignment="1">
      <alignment horizontal="center" vertical="center" wrapText="1" readingOrder="1"/>
    </xf>
    <xf numFmtId="0" fontId="26" fillId="14" borderId="84" xfId="0" applyFont="1" applyFill="1" applyBorder="1" applyAlignment="1">
      <alignment horizontal="center" vertical="center" wrapText="1" readingOrder="1"/>
    </xf>
    <xf numFmtId="0" fontId="26" fillId="23" borderId="20" xfId="0" applyFont="1" applyFill="1" applyBorder="1" applyAlignment="1">
      <alignment horizontal="center" vertical="center" wrapText="1" readingOrder="1"/>
    </xf>
    <xf numFmtId="0" fontId="26" fillId="23" borderId="85" xfId="0" applyFont="1" applyFill="1" applyBorder="1" applyAlignment="1">
      <alignment horizontal="center" vertical="center" wrapText="1" readingOrder="1"/>
    </xf>
    <xf numFmtId="0" fontId="26" fillId="15" borderId="86" xfId="0" applyFont="1" applyFill="1" applyBorder="1" applyAlignment="1">
      <alignment horizontal="center" vertical="center" wrapText="1" readingOrder="1"/>
    </xf>
    <xf numFmtId="0" fontId="26" fillId="24" borderId="84" xfId="0" applyFont="1" applyFill="1" applyBorder="1" applyAlignment="1">
      <alignment horizontal="center" vertical="center" wrapText="1" readingOrder="1"/>
    </xf>
    <xf numFmtId="0" fontId="26" fillId="14" borderId="20" xfId="0" applyFont="1" applyFill="1" applyBorder="1" applyAlignment="1">
      <alignment horizontal="center" vertical="center" wrapText="1" readingOrder="1"/>
    </xf>
    <xf numFmtId="0" fontId="26" fillId="24" borderId="20" xfId="0" applyFont="1" applyFill="1" applyBorder="1" applyAlignment="1">
      <alignment horizontal="center" vertical="center" wrapText="1" readingOrder="1"/>
    </xf>
    <xf numFmtId="0" fontId="26" fillId="14" borderId="85" xfId="0" applyFont="1" applyFill="1" applyBorder="1" applyAlignment="1">
      <alignment horizontal="center" vertical="center" wrapText="1" readingOrder="1"/>
    </xf>
    <xf numFmtId="0" fontId="26" fillId="23" borderId="6" xfId="0" applyFont="1" applyFill="1" applyBorder="1" applyAlignment="1">
      <alignment horizontal="center" vertical="center" wrapText="1" readingOrder="1"/>
    </xf>
    <xf numFmtId="0" fontId="26" fillId="24" borderId="87" xfId="0" applyFont="1" applyFill="1" applyBorder="1" applyAlignment="1">
      <alignment horizontal="center" vertical="center" wrapText="1" readingOrder="1"/>
    </xf>
    <xf numFmtId="0" fontId="26" fillId="24" borderId="88" xfId="0" applyFont="1" applyFill="1" applyBorder="1" applyAlignment="1">
      <alignment horizontal="center" vertical="center" wrapText="1" readingOrder="1"/>
    </xf>
    <xf numFmtId="0" fontId="26" fillId="14" borderId="89" xfId="0" applyFont="1" applyFill="1" applyBorder="1" applyAlignment="1">
      <alignment horizontal="center" vertical="center" wrapText="1" readingOrder="1"/>
    </xf>
    <xf numFmtId="0" fontId="26" fillId="23" borderId="90" xfId="0" applyFont="1" applyFill="1" applyBorder="1" applyAlignment="1">
      <alignment horizontal="center" vertical="center" wrapText="1" readingOrder="1"/>
    </xf>
    <xf numFmtId="0" fontId="25" fillId="0" borderId="33" xfId="0" applyFont="1" applyBorder="1" applyAlignment="1">
      <alignment horizontal="left" wrapText="1" readingOrder="1"/>
    </xf>
    <xf numFmtId="0" fontId="25" fillId="0" borderId="30" xfId="0" applyFont="1" applyBorder="1" applyAlignment="1">
      <alignment horizontal="left" wrapText="1" readingOrder="1"/>
    </xf>
    <xf numFmtId="0" fontId="25" fillId="0" borderId="34" xfId="0" applyFont="1" applyBorder="1" applyAlignment="1">
      <alignment horizontal="left" wrapText="1" readingOrder="1"/>
    </xf>
    <xf numFmtId="0" fontId="2" fillId="0" borderId="0" xfId="0" applyFont="1" applyAlignment="1">
      <alignment vertical="center"/>
    </xf>
    <xf numFmtId="0" fontId="26" fillId="22" borderId="6" xfId="0" applyFont="1" applyFill="1" applyBorder="1" applyAlignment="1">
      <alignment horizontal="left" vertical="center" wrapText="1" readingOrder="1"/>
    </xf>
    <xf numFmtId="0" fontId="26" fillId="0" borderId="0" xfId="0" applyFont="1" applyAlignment="1">
      <alignment horizontal="left" vertical="center" wrapText="1" readingOrder="1"/>
    </xf>
    <xf numFmtId="0" fontId="2" fillId="0" borderId="0" xfId="0" applyFont="1"/>
    <xf numFmtId="0" fontId="26" fillId="15" borderId="6" xfId="0" applyFont="1" applyFill="1" applyBorder="1" applyAlignment="1">
      <alignment horizontal="left" vertical="center" wrapText="1" readingOrder="1"/>
    </xf>
    <xf numFmtId="0" fontId="26" fillId="23" borderId="6" xfId="0" applyFont="1" applyFill="1" applyBorder="1" applyAlignment="1">
      <alignment horizontal="left" vertical="center" wrapText="1" readingOrder="1"/>
    </xf>
    <xf numFmtId="0" fontId="26" fillId="14" borderId="6" xfId="0" applyFont="1" applyFill="1" applyBorder="1" applyAlignment="1">
      <alignment horizontal="left" vertical="center" wrapText="1" readingOrder="1"/>
    </xf>
    <xf numFmtId="0" fontId="26" fillId="24" borderId="6" xfId="0" applyFont="1" applyFill="1" applyBorder="1" applyAlignment="1">
      <alignment horizontal="left" vertical="center" wrapText="1" readingOrder="1"/>
    </xf>
    <xf numFmtId="0" fontId="2" fillId="0" borderId="12" xfId="0" applyFont="1" applyBorder="1"/>
    <xf numFmtId="0" fontId="2" fillId="18" borderId="6" xfId="0" applyFont="1" applyFill="1" applyBorder="1" applyAlignment="1">
      <alignment horizontal="center" vertical="center"/>
    </xf>
    <xf numFmtId="0" fontId="2" fillId="18" borderId="53" xfId="0" applyFont="1" applyFill="1" applyBorder="1" applyAlignment="1">
      <alignment horizontal="center" vertical="center"/>
    </xf>
    <xf numFmtId="0" fontId="2" fillId="0" borderId="0" xfId="0" applyFont="1" applyAlignment="1">
      <alignment horizontal="center"/>
    </xf>
    <xf numFmtId="0" fontId="10" fillId="2" borderId="29" xfId="0" applyFont="1" applyFill="1" applyBorder="1" applyAlignment="1">
      <alignment horizontal="center" vertical="center"/>
    </xf>
    <xf numFmtId="0" fontId="10" fillId="2" borderId="1" xfId="0" applyFont="1" applyFill="1" applyBorder="1" applyAlignment="1">
      <alignment horizontal="center" vertical="center"/>
    </xf>
    <xf numFmtId="0" fontId="2" fillId="21" borderId="1" xfId="0" applyFont="1" applyFill="1" applyBorder="1"/>
    <xf numFmtId="0" fontId="21" fillId="0" borderId="0" xfId="0" applyFont="1"/>
    <xf numFmtId="16" fontId="1" fillId="0" borderId="0" xfId="0" applyNumberFormat="1" applyFont="1"/>
    <xf numFmtId="0" fontId="1" fillId="0" borderId="9" xfId="0" applyFont="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3" borderId="96"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42" fillId="3" borderId="9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18" fillId="0" borderId="6" xfId="0" applyFont="1" applyBorder="1" applyAlignment="1">
      <alignment horizontal="center" vertical="center"/>
    </xf>
    <xf numFmtId="0" fontId="13"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vertical="center" wrapText="1"/>
    </xf>
    <xf numFmtId="0" fontId="13" fillId="0" borderId="6" xfId="0" applyFont="1" applyBorder="1" applyAlignment="1">
      <alignment horizontal="center" vertical="center" wrapText="1"/>
    </xf>
    <xf numFmtId="0" fontId="4" fillId="2" borderId="6" xfId="0" applyFont="1" applyFill="1" applyBorder="1" applyAlignment="1">
      <alignment vertical="center" wrapText="1"/>
    </xf>
    <xf numFmtId="0" fontId="13" fillId="2" borderId="6" xfId="0" applyFont="1" applyFill="1" applyBorder="1" applyAlignment="1">
      <alignment horizontal="center" vertical="center" wrapText="1"/>
    </xf>
    <xf numFmtId="0" fontId="8" fillId="3" borderId="6" xfId="0" applyFont="1" applyFill="1" applyBorder="1" applyAlignment="1">
      <alignment horizontal="center" vertical="center" wrapText="1" readingOrder="1"/>
    </xf>
    <xf numFmtId="0" fontId="8" fillId="3" borderId="103" xfId="0" applyFont="1" applyFill="1" applyBorder="1" applyAlignment="1">
      <alignment horizontal="center" vertical="center" wrapText="1" readingOrder="1"/>
    </xf>
    <xf numFmtId="0" fontId="2" fillId="0" borderId="6" xfId="0" applyFont="1" applyBorder="1" applyAlignment="1">
      <alignment horizontal="center" vertical="center" wrapText="1" readingOrder="1"/>
    </xf>
    <xf numFmtId="0" fontId="25" fillId="0" borderId="6" xfId="0" applyFont="1" applyBorder="1" applyAlignment="1">
      <alignment horizontal="center" vertical="center"/>
    </xf>
    <xf numFmtId="0" fontId="4" fillId="0" borderId="6" xfId="0" applyFont="1" applyBorder="1" applyAlignment="1">
      <alignment horizontal="center"/>
    </xf>
    <xf numFmtId="0" fontId="43" fillId="0" borderId="0" xfId="0" applyFont="1"/>
    <xf numFmtId="0" fontId="44" fillId="0" borderId="0" xfId="0" applyFont="1"/>
    <xf numFmtId="0" fontId="45" fillId="0" borderId="0" xfId="0" applyFont="1" applyAlignment="1">
      <alignment vertical="center"/>
    </xf>
    <xf numFmtId="0" fontId="2" fillId="15" borderId="6" xfId="0" applyFont="1" applyFill="1" applyBorder="1" applyAlignment="1">
      <alignment horizontal="center" vertical="center" wrapText="1" readingOrder="1"/>
    </xf>
    <xf numFmtId="0" fontId="2" fillId="23" borderId="6" xfId="0" applyFont="1" applyFill="1" applyBorder="1" applyAlignment="1">
      <alignment horizontal="center" vertical="center" wrapText="1" readingOrder="1"/>
    </xf>
    <xf numFmtId="0" fontId="8" fillId="25"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3" borderId="20" xfId="0" applyFont="1" applyFill="1" applyBorder="1"/>
    <xf numFmtId="0" fontId="8" fillId="3" borderId="44" xfId="0" applyFont="1" applyFill="1" applyBorder="1"/>
    <xf numFmtId="0" fontId="8" fillId="3" borderId="49" xfId="0" applyFont="1" applyFill="1" applyBorder="1"/>
    <xf numFmtId="0" fontId="8" fillId="27" borderId="6" xfId="0" applyFont="1" applyFill="1" applyBorder="1" applyAlignment="1">
      <alignment horizontal="center" vertical="center" wrapText="1"/>
    </xf>
    <xf numFmtId="0" fontId="4" fillId="0" borderId="6" xfId="0" applyFont="1" applyBorder="1" applyAlignment="1">
      <alignment horizontal="center" wrapText="1"/>
    </xf>
    <xf numFmtId="0" fontId="4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47" fillId="0" borderId="6" xfId="0" applyFont="1" applyBorder="1" applyAlignment="1">
      <alignment horizontal="center" vertical="center"/>
    </xf>
    <xf numFmtId="0" fontId="6" fillId="0" borderId="6" xfId="0" applyFont="1" applyBorder="1" applyAlignment="1">
      <alignment horizontal="center" vertical="center"/>
    </xf>
    <xf numFmtId="0" fontId="8" fillId="9" borderId="6" xfId="0" applyFont="1" applyFill="1" applyBorder="1" applyAlignment="1">
      <alignment horizontal="center" vertical="center"/>
    </xf>
    <xf numFmtId="0" fontId="40"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4" fillId="5" borderId="6" xfId="0" applyFont="1" applyFill="1" applyBorder="1" applyAlignment="1">
      <alignment horizontal="center" vertical="center"/>
    </xf>
    <xf numFmtId="164" fontId="4" fillId="2" borderId="6" xfId="0" applyNumberFormat="1" applyFont="1" applyFill="1" applyBorder="1" applyAlignment="1">
      <alignment horizontal="left" vertical="center" wrapText="1"/>
    </xf>
    <xf numFmtId="164" fontId="4" fillId="0" borderId="6" xfId="0" applyNumberFormat="1" applyFont="1" applyBorder="1" applyAlignment="1">
      <alignment horizontal="left" vertical="center" wrapText="1"/>
    </xf>
    <xf numFmtId="0" fontId="30" fillId="0" borderId="0" xfId="0" applyFont="1"/>
    <xf numFmtId="0" fontId="48" fillId="0" borderId="0" xfId="0" applyFont="1"/>
    <xf numFmtId="0" fontId="30" fillId="0" borderId="0" xfId="0" applyFont="1" applyAlignment="1">
      <alignment horizontal="center" vertical="center" wrapText="1"/>
    </xf>
    <xf numFmtId="0" fontId="49" fillId="28" borderId="1" xfId="0" applyFont="1" applyFill="1" applyBorder="1" applyAlignment="1">
      <alignment horizontal="center" vertical="center" wrapText="1" readingOrder="1"/>
    </xf>
    <xf numFmtId="0" fontId="50" fillId="18" borderId="104" xfId="0" applyFont="1" applyFill="1" applyBorder="1" applyAlignment="1">
      <alignment horizontal="center" vertical="center" wrapText="1" readingOrder="1"/>
    </xf>
    <xf numFmtId="0" fontId="50" fillId="0" borderId="105" xfId="0" applyFont="1" applyBorder="1" applyAlignment="1">
      <alignment horizontal="left" vertical="center" wrapText="1" readingOrder="1"/>
    </xf>
    <xf numFmtId="9" fontId="50" fillId="0" borderId="105" xfId="0" applyNumberFormat="1" applyFont="1" applyBorder="1" applyAlignment="1">
      <alignment horizontal="center" vertical="center" wrapText="1" readingOrder="1"/>
    </xf>
    <xf numFmtId="0" fontId="50" fillId="17" borderId="106" xfId="0" applyFont="1" applyFill="1" applyBorder="1" applyAlignment="1">
      <alignment horizontal="center" vertical="center" wrapText="1" readingOrder="1"/>
    </xf>
    <xf numFmtId="0" fontId="50" fillId="0" borderId="106" xfId="0" applyFont="1" applyBorder="1" applyAlignment="1">
      <alignment horizontal="left" vertical="center" wrapText="1" readingOrder="1"/>
    </xf>
    <xf numFmtId="9" fontId="50" fillId="0" borderId="106" xfId="0" applyNumberFormat="1" applyFont="1" applyBorder="1" applyAlignment="1">
      <alignment horizontal="center" vertical="center" wrapText="1" readingOrder="1"/>
    </xf>
    <xf numFmtId="0" fontId="50" fillId="29" borderId="106" xfId="0" applyFont="1" applyFill="1" applyBorder="1" applyAlignment="1">
      <alignment horizontal="center" vertical="center" wrapText="1" readingOrder="1"/>
    </xf>
    <xf numFmtId="0" fontId="50" fillId="16" borderId="106" xfId="0" applyFont="1" applyFill="1" applyBorder="1" applyAlignment="1">
      <alignment horizontal="center" vertical="center" wrapText="1" readingOrder="1"/>
    </xf>
    <xf numFmtId="0" fontId="51" fillId="15" borderId="106" xfId="0" applyFont="1" applyFill="1" applyBorder="1" applyAlignment="1">
      <alignment horizontal="center" vertical="center" wrapText="1" readingOrder="1"/>
    </xf>
    <xf numFmtId="0" fontId="30" fillId="2" borderId="1" xfId="0" applyFont="1" applyFill="1" applyBorder="1" applyAlignment="1">
      <alignment horizontal="center" vertical="center" wrapText="1"/>
    </xf>
    <xf numFmtId="0" fontId="30" fillId="0" borderId="105" xfId="0" applyFont="1" applyBorder="1" applyAlignment="1">
      <alignment horizontal="center" vertical="center" wrapText="1" readingOrder="1"/>
    </xf>
    <xf numFmtId="0" fontId="30" fillId="0" borderId="105" xfId="0" applyFont="1" applyBorder="1" applyAlignment="1">
      <alignment horizontal="left" vertical="center" wrapText="1" readingOrder="1"/>
    </xf>
    <xf numFmtId="0" fontId="30" fillId="0" borderId="106" xfId="0" applyFont="1" applyBorder="1" applyAlignment="1">
      <alignment horizontal="center" vertical="center" wrapText="1" readingOrder="1"/>
    </xf>
    <xf numFmtId="0" fontId="30" fillId="0" borderId="106" xfId="0" applyFont="1" applyBorder="1" applyAlignment="1">
      <alignment horizontal="left" vertical="center" wrapText="1" readingOrder="1"/>
    </xf>
    <xf numFmtId="0" fontId="52" fillId="0" borderId="0" xfId="0" applyFont="1"/>
    <xf numFmtId="0" fontId="30" fillId="2" borderId="1" xfId="0" applyFont="1" applyFill="1" applyBorder="1"/>
    <xf numFmtId="0" fontId="53" fillId="0" borderId="0" xfId="0" applyFont="1" applyAlignment="1">
      <alignment vertical="center"/>
    </xf>
    <xf numFmtId="0" fontId="54" fillId="0" borderId="0" xfId="0" applyFont="1" applyAlignment="1">
      <alignment horizontal="center" vertical="center"/>
    </xf>
    <xf numFmtId="0" fontId="49" fillId="30" borderId="108" xfId="0" applyFont="1" applyFill="1" applyBorder="1" applyAlignment="1">
      <alignment horizontal="center" vertical="center" wrapText="1" readingOrder="1"/>
    </xf>
    <xf numFmtId="0" fontId="49" fillId="30" borderId="109" xfId="0" applyFont="1" applyFill="1" applyBorder="1" applyAlignment="1">
      <alignment horizontal="center" vertical="center" wrapText="1" readingOrder="1"/>
    </xf>
    <xf numFmtId="3" fontId="53" fillId="0" borderId="0" xfId="0" applyNumberFormat="1" applyFont="1"/>
    <xf numFmtId="166" fontId="53" fillId="0" borderId="0" xfId="0" applyNumberFormat="1" applyFont="1"/>
    <xf numFmtId="0" fontId="55" fillId="0" borderId="0" xfId="0" applyFont="1"/>
    <xf numFmtId="0" fontId="49" fillId="2" borderId="65" xfId="0" applyFont="1" applyFill="1" applyBorder="1" applyAlignment="1">
      <alignment horizontal="center" vertical="center" wrapText="1" readingOrder="1"/>
    </xf>
    <xf numFmtId="0" fontId="50" fillId="2" borderId="65" xfId="0" applyFont="1" applyFill="1" applyBorder="1" applyAlignment="1">
      <alignment horizontal="left" vertical="center" wrapText="1" readingOrder="1"/>
    </xf>
    <xf numFmtId="9" fontId="49" fillId="2" borderId="112" xfId="0" applyNumberFormat="1" applyFont="1" applyFill="1" applyBorder="1" applyAlignment="1">
      <alignment horizontal="center" vertical="center" wrapText="1" readingOrder="1"/>
    </xf>
    <xf numFmtId="0" fontId="54" fillId="0" borderId="0" xfId="0" applyFont="1" applyAlignment="1">
      <alignment vertical="center" wrapText="1"/>
    </xf>
    <xf numFmtId="166" fontId="54" fillId="0" borderId="0" xfId="0" applyNumberFormat="1" applyFont="1" applyAlignment="1">
      <alignment vertical="center"/>
    </xf>
    <xf numFmtId="167" fontId="53" fillId="0" borderId="0" xfId="0" applyNumberFormat="1" applyFont="1" applyAlignment="1">
      <alignment vertical="center"/>
    </xf>
    <xf numFmtId="9" fontId="53" fillId="0" borderId="0" xfId="0" applyNumberFormat="1" applyFont="1" applyAlignment="1">
      <alignment vertical="center"/>
    </xf>
    <xf numFmtId="166" fontId="52" fillId="0" borderId="0" xfId="0" applyNumberFormat="1" applyFont="1" applyAlignment="1">
      <alignment horizontal="center" vertical="center"/>
    </xf>
    <xf numFmtId="0" fontId="49" fillId="2" borderId="6" xfId="0" applyFont="1" applyFill="1" applyBorder="1" applyAlignment="1">
      <alignment horizontal="center" vertical="center" wrapText="1" readingOrder="1"/>
    </xf>
    <xf numFmtId="0" fontId="50" fillId="2" borderId="6" xfId="0" applyFont="1" applyFill="1" applyBorder="1" applyAlignment="1">
      <alignment horizontal="left" vertical="center" wrapText="1" readingOrder="1"/>
    </xf>
    <xf numFmtId="9" fontId="49" fillId="2" borderId="114" xfId="0" applyNumberFormat="1" applyFont="1" applyFill="1" applyBorder="1" applyAlignment="1">
      <alignment horizontal="center" vertical="center" wrapText="1" readingOrder="1"/>
    </xf>
    <xf numFmtId="10" fontId="53" fillId="0" borderId="0" xfId="0" applyNumberFormat="1" applyFont="1" applyAlignment="1">
      <alignment vertical="center"/>
    </xf>
    <xf numFmtId="0" fontId="53" fillId="0" borderId="0" xfId="0" applyFont="1" applyAlignment="1">
      <alignment vertical="center" wrapText="1"/>
    </xf>
    <xf numFmtId="166" fontId="53" fillId="0" borderId="0" xfId="0" applyNumberFormat="1" applyFont="1" applyAlignment="1">
      <alignment vertical="center"/>
    </xf>
    <xf numFmtId="10" fontId="52" fillId="0" borderId="0" xfId="0" applyNumberFormat="1" applyFont="1" applyAlignment="1">
      <alignment vertical="center"/>
    </xf>
    <xf numFmtId="166" fontId="30" fillId="0" borderId="0" xfId="0" applyNumberFormat="1" applyFont="1" applyAlignment="1">
      <alignment horizontal="center" vertical="center"/>
    </xf>
    <xf numFmtId="9" fontId="30" fillId="0" borderId="0" xfId="0" applyNumberFormat="1" applyFont="1" applyAlignment="1">
      <alignment vertical="center"/>
    </xf>
    <xf numFmtId="0" fontId="50" fillId="2" borderId="114" xfId="0" applyFont="1" applyFill="1" applyBorder="1" applyAlignment="1">
      <alignment horizontal="center" vertical="center" wrapText="1" readingOrder="1"/>
    </xf>
    <xf numFmtId="0" fontId="49" fillId="2" borderId="62" xfId="0" applyFont="1" applyFill="1" applyBorder="1" applyAlignment="1">
      <alignment horizontal="center" vertical="center" wrapText="1" readingOrder="1"/>
    </xf>
    <xf numFmtId="0" fontId="50" fillId="2" borderId="62" xfId="0" applyFont="1" applyFill="1" applyBorder="1" applyAlignment="1">
      <alignment horizontal="left" vertical="center" wrapText="1" readingOrder="1"/>
    </xf>
    <xf numFmtId="0" fontId="50" fillId="2" borderId="118" xfId="0" applyFont="1" applyFill="1" applyBorder="1" applyAlignment="1">
      <alignment horizontal="center" vertical="center" wrapText="1" readingOrder="1"/>
    </xf>
    <xf numFmtId="9" fontId="49" fillId="0" borderId="106" xfId="0" applyNumberFormat="1" applyFont="1" applyBorder="1" applyAlignment="1">
      <alignment horizontal="center" vertical="center" wrapText="1" readingOrder="1"/>
    </xf>
    <xf numFmtId="9" fontId="50" fillId="0" borderId="0" xfId="0" applyNumberFormat="1" applyFont="1" applyAlignment="1">
      <alignment horizontal="center" vertical="center" wrapText="1" readingOrder="1"/>
    </xf>
    <xf numFmtId="0" fontId="30" fillId="0" borderId="0" xfId="0" applyFont="1" applyAlignment="1">
      <alignment horizontal="left" vertical="center" wrapText="1"/>
    </xf>
    <xf numFmtId="0" fontId="30" fillId="0" borderId="0" xfId="0" applyFont="1" applyAlignment="1">
      <alignment horizontal="left" vertical="center"/>
    </xf>
    <xf numFmtId="0" fontId="63" fillId="6" borderId="12" xfId="0" applyFont="1" applyFill="1" applyBorder="1" applyAlignment="1">
      <alignment vertical="top" wrapText="1"/>
    </xf>
    <xf numFmtId="0" fontId="3" fillId="0" borderId="13" xfId="0" applyFont="1" applyBorder="1"/>
    <xf numFmtId="0" fontId="3" fillId="0" borderId="15" xfId="0" applyFont="1" applyBorder="1"/>
    <xf numFmtId="0" fontId="13" fillId="0" borderId="12" xfId="0" applyFont="1" applyBorder="1" applyAlignment="1">
      <alignment horizontal="center" vertical="center" wrapText="1"/>
    </xf>
    <xf numFmtId="0" fontId="14" fillId="0" borderId="12" xfId="0" applyFont="1" applyBorder="1" applyAlignment="1">
      <alignment horizontal="left" vertical="center" wrapText="1"/>
    </xf>
    <xf numFmtId="0" fontId="12" fillId="0" borderId="12" xfId="0" applyFont="1" applyBorder="1" applyAlignment="1">
      <alignment horizontal="left"/>
    </xf>
    <xf numFmtId="0" fontId="11" fillId="5" borderId="12" xfId="0" applyFont="1" applyFill="1" applyBorder="1" applyAlignment="1">
      <alignment horizontal="center" vertical="center" wrapText="1"/>
    </xf>
    <xf numFmtId="0" fontId="12" fillId="0" borderId="12" xfId="0" applyFont="1" applyBorder="1" applyAlignment="1">
      <alignment horizontal="left" vertical="center"/>
    </xf>
    <xf numFmtId="0" fontId="12" fillId="0" borderId="12" xfId="0" applyFont="1" applyBorder="1" applyAlignment="1">
      <alignment horizontal="left" wrapText="1"/>
    </xf>
    <xf numFmtId="0" fontId="13" fillId="0" borderId="12" xfId="0" applyFont="1" applyBorder="1" applyAlignment="1">
      <alignment horizontal="left" vertical="center" wrapText="1"/>
    </xf>
    <xf numFmtId="0" fontId="4" fillId="0" borderId="12" xfId="0" applyFont="1" applyBorder="1" applyAlignment="1">
      <alignment horizontal="center" vertical="center" wrapText="1"/>
    </xf>
    <xf numFmtId="0" fontId="8" fillId="3" borderId="12" xfId="0" applyFont="1" applyFill="1" applyBorder="1" applyAlignment="1">
      <alignment horizontal="center" wrapText="1"/>
    </xf>
    <xf numFmtId="0" fontId="10" fillId="4"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 fillId="0" borderId="2" xfId="0" applyFont="1" applyBorder="1" applyAlignment="1">
      <alignment horizontal="center"/>
    </xf>
    <xf numFmtId="0" fontId="3" fillId="0" borderId="7" xfId="0" applyFont="1" applyBorder="1"/>
    <xf numFmtId="0" fontId="3" fillId="0" borderId="11" xfId="0" applyFont="1" applyBorder="1"/>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5" fillId="0" borderId="3" xfId="0" applyFont="1" applyBorder="1" applyAlignment="1">
      <alignment horizontal="center" vertical="center"/>
    </xf>
    <xf numFmtId="0" fontId="7" fillId="3" borderId="12" xfId="0" applyFont="1" applyFill="1" applyBorder="1" applyAlignment="1">
      <alignment horizontal="center"/>
    </xf>
    <xf numFmtId="0" fontId="3" fillId="0" borderId="14" xfId="0" applyFont="1" applyBorder="1"/>
    <xf numFmtId="0" fontId="8" fillId="3" borderId="12" xfId="0" applyFont="1" applyFill="1" applyBorder="1" applyAlignment="1">
      <alignment horizontal="center" vertical="center" wrapText="1"/>
    </xf>
    <xf numFmtId="0" fontId="13" fillId="0" borderId="3"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24" xfId="0" applyFont="1" applyBorder="1"/>
    <xf numFmtId="0" fontId="4" fillId="0" borderId="22" xfId="0" applyFont="1" applyBorder="1" applyAlignment="1">
      <alignment horizontal="left" vertical="center" wrapText="1"/>
    </xf>
    <xf numFmtId="0" fontId="3" fillId="0" borderId="23" xfId="0" applyFont="1" applyBorder="1"/>
    <xf numFmtId="0" fontId="23" fillId="0" borderId="28" xfId="0" applyFont="1" applyBorder="1" applyAlignment="1">
      <alignment horizontal="center" vertical="center"/>
    </xf>
    <xf numFmtId="0" fontId="3" fillId="0" borderId="28" xfId="0" applyFont="1" applyBorder="1"/>
    <xf numFmtId="0" fontId="2" fillId="8"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64" fillId="0" borderId="30" xfId="0" applyFont="1" applyBorder="1" applyAlignment="1">
      <alignment horizontal="center" wrapText="1"/>
    </xf>
    <xf numFmtId="0" fontId="65" fillId="0" borderId="30" xfId="0" applyFont="1" applyBorder="1"/>
    <xf numFmtId="0" fontId="2" fillId="0" borderId="0" xfId="0" applyFont="1" applyAlignment="1">
      <alignment horizontal="center" vertical="center" wrapText="1"/>
    </xf>
    <xf numFmtId="0" fontId="0" fillId="0" borderId="0" xfId="0"/>
    <xf numFmtId="0" fontId="12" fillId="0" borderId="25" xfId="0" applyFont="1" applyBorder="1" applyAlignment="1">
      <alignment horizontal="center" vertical="center"/>
    </xf>
    <xf numFmtId="0" fontId="3" fillId="0" borderId="26" xfId="0" applyFont="1" applyBorder="1"/>
    <xf numFmtId="0" fontId="3" fillId="0" borderId="27" xfId="0" applyFont="1" applyBorder="1"/>
    <xf numFmtId="0" fontId="7" fillId="7" borderId="21" xfId="0" applyFont="1" applyFill="1" applyBorder="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xf>
    <xf numFmtId="0" fontId="2" fillId="0" borderId="4" xfId="0" applyFont="1" applyBorder="1" applyAlignment="1">
      <alignment horizontal="center" vertical="center"/>
    </xf>
    <xf numFmtId="0" fontId="7" fillId="7" borderId="17"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3" fillId="0" borderId="61" xfId="0" applyFont="1" applyBorder="1"/>
    <xf numFmtId="9" fontId="4" fillId="5" borderId="57" xfId="0" applyNumberFormat="1" applyFont="1" applyFill="1" applyBorder="1" applyAlignment="1">
      <alignment horizontal="center" vertical="center" wrapText="1"/>
    </xf>
    <xf numFmtId="9" fontId="4" fillId="0" borderId="57" xfId="0" applyNumberFormat="1" applyFont="1" applyBorder="1" applyAlignment="1">
      <alignment horizontal="center" vertical="center" wrapText="1"/>
    </xf>
    <xf numFmtId="0" fontId="2" fillId="5" borderId="56" xfId="0" applyFont="1" applyFill="1" applyBorder="1" applyAlignment="1">
      <alignment horizontal="center" vertical="center" wrapText="1"/>
    </xf>
    <xf numFmtId="0" fontId="3" fillId="0" borderId="59" xfId="0" applyFont="1" applyBorder="1"/>
    <xf numFmtId="0" fontId="3" fillId="0" borderId="60" xfId="0" applyFont="1" applyBorder="1"/>
    <xf numFmtId="0" fontId="2" fillId="5" borderId="57" xfId="0" applyFont="1" applyFill="1" applyBorder="1" applyAlignment="1">
      <alignment horizontal="center" vertical="center" wrapText="1"/>
    </xf>
    <xf numFmtId="0" fontId="2" fillId="0" borderId="57" xfId="0" applyFont="1" applyBorder="1" applyAlignment="1">
      <alignment horizontal="center" vertical="center" wrapText="1"/>
    </xf>
    <xf numFmtId="0" fontId="4" fillId="0" borderId="57" xfId="0" applyFont="1" applyBorder="1" applyAlignment="1">
      <alignment horizontal="center" vertical="center" wrapText="1"/>
    </xf>
    <xf numFmtId="164" fontId="4" fillId="0" borderId="57" xfId="0" applyNumberFormat="1" applyFont="1" applyBorder="1" applyAlignment="1">
      <alignment horizontal="center" vertical="center" wrapText="1"/>
    </xf>
    <xf numFmtId="9" fontId="2" fillId="5" borderId="57"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57" xfId="0" applyFont="1" applyBorder="1" applyAlignment="1">
      <alignment horizontal="left" vertical="center" wrapText="1"/>
    </xf>
    <xf numFmtId="0" fontId="4" fillId="5" borderId="57" xfId="0" applyFont="1" applyFill="1" applyBorder="1" applyAlignment="1">
      <alignment horizontal="left" vertical="center" wrapText="1"/>
    </xf>
    <xf numFmtId="0" fontId="4" fillId="0" borderId="57" xfId="0" applyFont="1" applyBorder="1" applyAlignment="1">
      <alignment vertical="center" wrapText="1"/>
    </xf>
    <xf numFmtId="1" fontId="24" fillId="0" borderId="57" xfId="0" applyNumberFormat="1" applyFont="1" applyBorder="1" applyAlignment="1">
      <alignment horizontal="left" vertical="center" wrapText="1"/>
    </xf>
    <xf numFmtId="0" fontId="8" fillId="10" borderId="37" xfId="0" applyFont="1" applyFill="1" applyBorder="1" applyAlignment="1">
      <alignment horizontal="center" vertical="center" wrapText="1"/>
    </xf>
    <xf numFmtId="0" fontId="3" fillId="0" borderId="52" xfId="0" applyFont="1" applyBorder="1"/>
    <xf numFmtId="0" fontId="8" fillId="10" borderId="37" xfId="0" applyFont="1" applyFill="1" applyBorder="1" applyAlignment="1">
      <alignment horizontal="center" vertical="center" textRotation="90" wrapText="1"/>
    </xf>
    <xf numFmtId="0" fontId="15" fillId="10"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15" fillId="11" borderId="40" xfId="0" applyFont="1" applyFill="1" applyBorder="1" applyAlignment="1">
      <alignment horizontal="center" vertical="center" wrapText="1"/>
    </xf>
    <xf numFmtId="0" fontId="3" fillId="0" borderId="41" xfId="0" applyFont="1" applyBorder="1"/>
    <xf numFmtId="0" fontId="3" fillId="0" borderId="42" xfId="0" applyFont="1" applyBorder="1"/>
    <xf numFmtId="0" fontId="29" fillId="12" borderId="3" xfId="0" applyFont="1" applyFill="1" applyBorder="1" applyAlignment="1">
      <alignment horizontal="center" vertical="center" wrapText="1"/>
    </xf>
    <xf numFmtId="0" fontId="15" fillId="13" borderId="43" xfId="0" applyFont="1" applyFill="1" applyBorder="1" applyAlignment="1">
      <alignment horizontal="center" vertical="center" wrapText="1"/>
    </xf>
    <xf numFmtId="0" fontId="3" fillId="0" borderId="50" xfId="0" applyFont="1" applyBorder="1"/>
    <xf numFmtId="0" fontId="3" fillId="0" borderId="55" xfId="0" applyFont="1" applyBorder="1"/>
    <xf numFmtId="0" fontId="15" fillId="10" borderId="47" xfId="0" applyFont="1" applyFill="1" applyBorder="1" applyAlignment="1">
      <alignment horizontal="center" vertical="center" wrapText="1"/>
    </xf>
    <xf numFmtId="0" fontId="3" fillId="0" borderId="48" xfId="0" applyFont="1" applyBorder="1"/>
    <xf numFmtId="0" fontId="8" fillId="11" borderId="12"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3" fillId="0" borderId="54" xfId="0" applyFont="1" applyBorder="1"/>
    <xf numFmtId="0" fontId="8" fillId="9" borderId="37" xfId="0" applyFont="1" applyFill="1" applyBorder="1" applyAlignment="1">
      <alignment horizontal="center" vertical="center" wrapText="1"/>
    </xf>
    <xf numFmtId="0" fontId="1" fillId="0" borderId="3" xfId="0" applyFont="1" applyBorder="1" applyAlignment="1">
      <alignment horizontal="center" wrapText="1"/>
    </xf>
    <xf numFmtId="0" fontId="3" fillId="0" borderId="35" xfId="0" applyFont="1" applyBorder="1"/>
    <xf numFmtId="0" fontId="3" fillId="0" borderId="36" xfId="0" applyFont="1" applyBorder="1"/>
    <xf numFmtId="0" fontId="8" fillId="7" borderId="2" xfId="0" applyFont="1" applyFill="1" applyBorder="1" applyAlignment="1">
      <alignment horizontal="center" vertical="center" wrapText="1"/>
    </xf>
    <xf numFmtId="0" fontId="3" fillId="0" borderId="51" xfId="0" applyFont="1" applyBorder="1"/>
    <xf numFmtId="0" fontId="15" fillId="7" borderId="12"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12" xfId="0" applyFont="1" applyBorder="1" applyAlignment="1">
      <alignment horizontal="left" vertical="center" wrapText="1"/>
    </xf>
    <xf numFmtId="165" fontId="25" fillId="6" borderId="12" xfId="0" applyNumberFormat="1" applyFont="1" applyFill="1" applyBorder="1" applyAlignment="1">
      <alignment horizontal="left" vertical="center" wrapText="1"/>
    </xf>
    <xf numFmtId="0" fontId="26" fillId="0" borderId="3" xfId="0" applyFont="1" applyBorder="1" applyAlignment="1">
      <alignment horizontal="center" vertical="center" wrapText="1"/>
    </xf>
    <xf numFmtId="0" fontId="15" fillId="7" borderId="2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24" fillId="0" borderId="2" xfId="0" applyFont="1" applyBorder="1" applyAlignment="1">
      <alignment horizontal="left" vertical="center" wrapText="1"/>
    </xf>
    <xf numFmtId="0" fontId="15" fillId="3" borderId="40" xfId="0" applyFont="1" applyFill="1" applyBorder="1" applyAlignment="1">
      <alignment horizontal="center"/>
    </xf>
    <xf numFmtId="0" fontId="15" fillId="3" borderId="12" xfId="0" applyFont="1" applyFill="1" applyBorder="1" applyAlignment="1">
      <alignment horizontal="center"/>
    </xf>
    <xf numFmtId="0" fontId="40" fillId="3" borderId="2" xfId="0" applyFont="1" applyFill="1" applyBorder="1" applyAlignment="1">
      <alignment horizontal="center" vertical="center" wrapText="1" readingOrder="1"/>
    </xf>
    <xf numFmtId="0" fontId="8" fillId="3" borderId="22" xfId="0" applyFont="1" applyFill="1" applyBorder="1" applyAlignment="1">
      <alignment horizontal="center" vertical="center" wrapText="1" readingOrder="1"/>
    </xf>
    <xf numFmtId="0" fontId="40" fillId="20" borderId="67" xfId="0" applyFont="1" applyFill="1" applyBorder="1" applyAlignment="1">
      <alignment horizontal="center" wrapText="1" readingOrder="1"/>
    </xf>
    <xf numFmtId="0" fontId="3" fillId="0" borderId="68" xfId="0" applyFont="1" applyBorder="1"/>
    <xf numFmtId="0" fontId="3" fillId="0" borderId="69" xfId="0" applyFont="1" applyBorder="1"/>
    <xf numFmtId="0" fontId="15" fillId="22" borderId="70" xfId="0" applyFont="1" applyFill="1" applyBorder="1" applyAlignment="1">
      <alignment horizontal="center" vertical="center" textRotation="90" wrapText="1" readingOrder="1"/>
    </xf>
    <xf numFmtId="0" fontId="3" fillId="0" borderId="76" xfId="0" applyFont="1" applyBorder="1"/>
    <xf numFmtId="0" fontId="3" fillId="0" borderId="91" xfId="0" applyFont="1" applyBorder="1"/>
    <xf numFmtId="0" fontId="8" fillId="9" borderId="37" xfId="0" applyFont="1" applyFill="1" applyBorder="1" applyAlignment="1">
      <alignment horizontal="center" vertical="center"/>
    </xf>
    <xf numFmtId="0" fontId="40" fillId="9" borderId="12" xfId="0" applyFont="1" applyFill="1" applyBorder="1" applyAlignment="1">
      <alignment horizontal="center" vertical="center" wrapText="1" readingOrder="1"/>
    </xf>
    <xf numFmtId="0" fontId="7" fillId="9" borderId="21"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3" fillId="0" borderId="64" xfId="0" applyFont="1" applyBorder="1"/>
    <xf numFmtId="0" fontId="8" fillId="9" borderId="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12" xfId="0" applyFont="1" applyFill="1" applyBorder="1" applyAlignment="1">
      <alignment horizontal="center" vertical="center" wrapText="1" readingOrder="1"/>
    </xf>
    <xf numFmtId="0" fontId="1" fillId="0" borderId="0" xfId="0" applyFont="1" applyAlignment="1">
      <alignment horizontal="center"/>
    </xf>
    <xf numFmtId="0" fontId="4" fillId="0" borderId="12" xfId="0" applyFont="1" applyBorder="1" applyAlignment="1">
      <alignment horizontal="left" vertical="center"/>
    </xf>
    <xf numFmtId="165" fontId="37" fillId="6" borderId="17" xfId="0" applyNumberFormat="1" applyFont="1" applyFill="1" applyBorder="1" applyAlignment="1">
      <alignment horizontal="left" vertical="center" wrapText="1"/>
    </xf>
    <xf numFmtId="0" fontId="8" fillId="27" borderId="93" xfId="0" applyFont="1" applyFill="1" applyBorder="1" applyAlignment="1">
      <alignment horizontal="center" vertical="center" wrapText="1"/>
    </xf>
    <xf numFmtId="0" fontId="3" fillId="0" borderId="95" xfId="0" applyFont="1" applyBorder="1"/>
    <xf numFmtId="0" fontId="3" fillId="0" borderId="98" xfId="0" applyFont="1" applyBorder="1"/>
    <xf numFmtId="0" fontId="3" fillId="0" borderId="99" xfId="0" applyFont="1" applyBorder="1"/>
    <xf numFmtId="0" fontId="3" fillId="0" borderId="101" xfId="0" applyFont="1" applyBorder="1"/>
    <xf numFmtId="0" fontId="3" fillId="0" borderId="102" xfId="0" applyFont="1" applyBorder="1"/>
    <xf numFmtId="0" fontId="2" fillId="0" borderId="2" xfId="0" applyFont="1" applyBorder="1" applyAlignment="1">
      <alignment horizontal="center" vertical="center"/>
    </xf>
    <xf numFmtId="0" fontId="42" fillId="25" borderId="3" xfId="0" applyFont="1" applyFill="1" applyBorder="1" applyAlignment="1">
      <alignment horizontal="center" vertical="center" wrapText="1"/>
    </xf>
    <xf numFmtId="0" fontId="8" fillId="25" borderId="40" xfId="0" applyFont="1" applyFill="1" applyBorder="1" applyAlignment="1">
      <alignment horizontal="center" wrapText="1"/>
    </xf>
    <xf numFmtId="0" fontId="8" fillId="9" borderId="92" xfId="0" applyFont="1" applyFill="1" applyBorder="1" applyAlignment="1">
      <alignment horizontal="center" vertical="center" wrapText="1"/>
    </xf>
    <xf numFmtId="0" fontId="3" fillId="0" borderId="97" xfId="0" applyFont="1" applyBorder="1"/>
    <xf numFmtId="0" fontId="3" fillId="0" borderId="100" xfId="0" applyFont="1" applyBorder="1"/>
    <xf numFmtId="0" fontId="8" fillId="26" borderId="93" xfId="0" applyFont="1" applyFill="1" applyBorder="1" applyAlignment="1">
      <alignment horizontal="center" vertical="center" wrapText="1"/>
    </xf>
    <xf numFmtId="0" fontId="3" fillId="0" borderId="94" xfId="0" applyFont="1" applyBorder="1"/>
    <xf numFmtId="0" fontId="7" fillId="9" borderId="21" xfId="0" applyFont="1" applyFill="1" applyBorder="1" applyAlignment="1">
      <alignment horizontal="left" vertical="center" wrapText="1"/>
    </xf>
    <xf numFmtId="165" fontId="41" fillId="6" borderId="16" xfId="0" applyNumberFormat="1" applyFont="1" applyFill="1" applyBorder="1" applyAlignment="1">
      <alignment horizontal="left" vertical="center" wrapText="1"/>
    </xf>
    <xf numFmtId="0" fontId="36" fillId="0" borderId="3" xfId="0" applyFont="1" applyBorder="1" applyAlignment="1">
      <alignment horizontal="center" vertical="center" wrapText="1"/>
    </xf>
    <xf numFmtId="0" fontId="8" fillId="27" borderId="12" xfId="0" applyFont="1" applyFill="1" applyBorder="1" applyAlignment="1">
      <alignment horizontal="center" vertical="center" wrapText="1"/>
    </xf>
    <xf numFmtId="0" fontId="6" fillId="0" borderId="4" xfId="0" applyFont="1" applyBorder="1" applyAlignment="1">
      <alignment horizontal="center" vertical="center" wrapText="1"/>
    </xf>
    <xf numFmtId="0" fontId="26" fillId="22" borderId="70" xfId="0" applyFont="1" applyFill="1" applyBorder="1" applyAlignment="1">
      <alignment horizontal="center" vertical="center" textRotation="90" wrapText="1" readingOrder="1"/>
    </xf>
    <xf numFmtId="0" fontId="8" fillId="25" borderId="12"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textRotation="90" wrapText="1"/>
    </xf>
    <xf numFmtId="165" fontId="41" fillId="6" borderId="12" xfId="0" applyNumberFormat="1" applyFont="1" applyFill="1" applyBorder="1" applyAlignment="1">
      <alignment horizontal="left" vertical="center" wrapText="1"/>
    </xf>
    <xf numFmtId="0" fontId="8" fillId="9" borderId="12" xfId="0" applyFont="1" applyFill="1" applyBorder="1" applyAlignment="1">
      <alignment horizontal="center"/>
    </xf>
    <xf numFmtId="0" fontId="8" fillId="9" borderId="12" xfId="0" applyFont="1" applyFill="1" applyBorder="1" applyAlignment="1">
      <alignment horizontal="center" vertical="center"/>
    </xf>
    <xf numFmtId="0" fontId="8" fillId="10" borderId="16" xfId="0" applyFont="1" applyFill="1" applyBorder="1" applyAlignment="1">
      <alignment horizontal="center" vertical="center"/>
    </xf>
    <xf numFmtId="0" fontId="8" fillId="3" borderId="16" xfId="0" applyFont="1" applyFill="1" applyBorder="1" applyAlignment="1">
      <alignment horizontal="center" vertical="center"/>
    </xf>
    <xf numFmtId="0" fontId="4" fillId="0" borderId="12" xfId="0" applyFont="1" applyBorder="1" applyAlignment="1">
      <alignment horizontal="left"/>
    </xf>
    <xf numFmtId="0" fontId="49" fillId="2" borderId="2" xfId="0" applyFont="1" applyFill="1" applyBorder="1" applyAlignment="1">
      <alignment horizontal="center" vertical="center" wrapText="1" readingOrder="1"/>
    </xf>
    <xf numFmtId="0" fontId="48" fillId="0" borderId="0" xfId="0" applyFont="1" applyAlignment="1">
      <alignment horizontal="center" vertical="center"/>
    </xf>
    <xf numFmtId="0" fontId="49" fillId="30" borderId="22" xfId="0" applyFont="1" applyFill="1" applyBorder="1" applyAlignment="1">
      <alignment horizontal="center" vertical="center" wrapText="1" readingOrder="1"/>
    </xf>
    <xf numFmtId="0" fontId="3" fillId="0" borderId="107" xfId="0" applyFont="1" applyBorder="1"/>
    <xf numFmtId="0" fontId="49" fillId="2" borderId="110" xfId="0" applyFont="1" applyFill="1" applyBorder="1" applyAlignment="1">
      <alignment horizontal="center" vertical="center" wrapText="1" readingOrder="1"/>
    </xf>
    <xf numFmtId="0" fontId="3" fillId="0" borderId="113" xfId="0" applyFont="1" applyBorder="1"/>
    <xf numFmtId="0" fontId="3" fillId="0" borderId="115" xfId="0" applyFont="1" applyBorder="1"/>
    <xf numFmtId="0" fontId="49" fillId="2" borderId="111" xfId="0" applyFont="1" applyFill="1" applyBorder="1" applyAlignment="1">
      <alignment horizontal="center" vertical="center" wrapText="1" readingOrder="1"/>
    </xf>
    <xf numFmtId="0" fontId="49" fillId="2" borderId="116" xfId="0" applyFont="1" applyFill="1" applyBorder="1" applyAlignment="1">
      <alignment horizontal="center" vertical="center" wrapText="1" readingOrder="1"/>
    </xf>
    <xf numFmtId="0" fontId="3" fillId="0" borderId="117" xfId="0" applyFont="1" applyBorder="1"/>
  </cellXfs>
  <cellStyles count="1">
    <cellStyle name="Normal" xfId="0" builtinId="0"/>
  </cellStyles>
  <dxfs count="6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none"/>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6"/>
  <sheetViews>
    <sheetView showGridLines="0" tabSelected="1" view="pageBreakPreview" topLeftCell="B1" zoomScale="70" zoomScaleNormal="100" zoomScaleSheetLayoutView="70" workbookViewId="0">
      <selection activeCell="C32" sqref="C32:G32"/>
    </sheetView>
  </sheetViews>
  <sheetFormatPr baseColWidth="10" defaultColWidth="14.42578125" defaultRowHeight="15" customHeight="1"/>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8" width="2.140625" customWidth="1"/>
    <col min="9" max="26" width="11.42578125" customWidth="1"/>
  </cols>
  <sheetData>
    <row r="1" spans="1:26" ht="29.25" customHeight="1">
      <c r="A1" s="1"/>
      <c r="B1" s="309"/>
      <c r="C1" s="312" t="s">
        <v>0</v>
      </c>
      <c r="D1" s="313"/>
      <c r="E1" s="313"/>
      <c r="F1" s="314"/>
      <c r="G1" s="2" t="s">
        <v>1</v>
      </c>
      <c r="H1" s="3"/>
      <c r="I1" s="3"/>
      <c r="J1" s="3"/>
      <c r="K1" s="3"/>
      <c r="L1" s="3"/>
      <c r="M1" s="3"/>
      <c r="N1" s="3"/>
      <c r="O1" s="3"/>
      <c r="P1" s="3"/>
      <c r="Q1" s="3"/>
      <c r="R1" s="3"/>
      <c r="S1" s="3"/>
      <c r="T1" s="3"/>
      <c r="U1" s="3"/>
      <c r="V1" s="3"/>
      <c r="W1" s="3"/>
      <c r="X1" s="3"/>
      <c r="Y1" s="3"/>
      <c r="Z1" s="3"/>
    </row>
    <row r="2" spans="1:26" ht="24" customHeight="1">
      <c r="A2" s="1"/>
      <c r="B2" s="310"/>
      <c r="C2" s="315"/>
      <c r="D2" s="316"/>
      <c r="E2" s="316"/>
      <c r="F2" s="317"/>
      <c r="G2" s="2" t="s">
        <v>2</v>
      </c>
      <c r="H2" s="3"/>
      <c r="I2" s="3"/>
      <c r="J2" s="3"/>
      <c r="K2" s="3"/>
      <c r="L2" s="3"/>
      <c r="M2" s="3"/>
      <c r="N2" s="3"/>
      <c r="O2" s="3"/>
      <c r="P2" s="3"/>
      <c r="Q2" s="3"/>
      <c r="R2" s="3"/>
      <c r="S2" s="3"/>
      <c r="T2" s="3"/>
      <c r="U2" s="3"/>
      <c r="V2" s="3"/>
      <c r="W2" s="3"/>
      <c r="X2" s="3"/>
      <c r="Y2" s="3"/>
      <c r="Z2" s="3"/>
    </row>
    <row r="3" spans="1:26" ht="24" customHeight="1">
      <c r="A3" s="1"/>
      <c r="B3" s="310"/>
      <c r="C3" s="318" t="s">
        <v>3</v>
      </c>
      <c r="D3" s="313"/>
      <c r="E3" s="313"/>
      <c r="F3" s="314"/>
      <c r="G3" s="2" t="s">
        <v>4</v>
      </c>
      <c r="H3" s="3"/>
      <c r="I3" s="3"/>
      <c r="J3" s="3"/>
      <c r="K3" s="3"/>
      <c r="L3" s="3"/>
      <c r="M3" s="3"/>
      <c r="N3" s="3"/>
      <c r="O3" s="3"/>
      <c r="P3" s="3"/>
      <c r="Q3" s="3"/>
      <c r="R3" s="3"/>
      <c r="S3" s="3"/>
      <c r="T3" s="3"/>
      <c r="U3" s="3"/>
      <c r="V3" s="3"/>
      <c r="W3" s="3"/>
      <c r="X3" s="3"/>
      <c r="Y3" s="3"/>
      <c r="Z3" s="3"/>
    </row>
    <row r="4" spans="1:26" ht="24" customHeight="1">
      <c r="A4" s="1"/>
      <c r="B4" s="311"/>
      <c r="C4" s="315"/>
      <c r="D4" s="316"/>
      <c r="E4" s="316"/>
      <c r="F4" s="317"/>
      <c r="G4" s="2" t="s">
        <v>5</v>
      </c>
      <c r="H4" s="3"/>
      <c r="I4" s="3"/>
      <c r="J4" s="3"/>
      <c r="K4" s="3"/>
      <c r="L4" s="3"/>
      <c r="M4" s="3"/>
      <c r="N4" s="3"/>
      <c r="O4" s="3"/>
      <c r="P4" s="3"/>
      <c r="Q4" s="3"/>
      <c r="R4" s="3"/>
      <c r="S4" s="3"/>
      <c r="T4" s="3"/>
      <c r="U4" s="3"/>
      <c r="V4" s="3"/>
      <c r="W4" s="3"/>
      <c r="X4" s="3"/>
      <c r="Y4" s="3"/>
      <c r="Z4" s="3"/>
    </row>
    <row r="5" spans="1:26" ht="15" customHeight="1">
      <c r="A5" s="1"/>
      <c r="B5" s="4"/>
      <c r="C5" s="4"/>
      <c r="D5" s="4"/>
      <c r="E5" s="4"/>
      <c r="F5" s="4"/>
      <c r="G5" s="5"/>
      <c r="H5" s="3"/>
      <c r="I5" s="3"/>
      <c r="J5" s="3"/>
      <c r="K5" s="3"/>
      <c r="L5" s="3"/>
      <c r="M5" s="3"/>
      <c r="N5" s="3"/>
      <c r="O5" s="3"/>
      <c r="P5" s="3"/>
      <c r="Q5" s="3"/>
      <c r="R5" s="3"/>
      <c r="S5" s="3"/>
      <c r="T5" s="3"/>
      <c r="U5" s="3"/>
      <c r="V5" s="3"/>
      <c r="W5" s="3"/>
      <c r="X5" s="3"/>
      <c r="Y5" s="3"/>
      <c r="Z5" s="3"/>
    </row>
    <row r="6" spans="1:26" ht="20.25">
      <c r="A6" s="1"/>
      <c r="B6" s="319" t="s">
        <v>6</v>
      </c>
      <c r="C6" s="296"/>
      <c r="D6" s="296"/>
      <c r="E6" s="296"/>
      <c r="F6" s="296"/>
      <c r="G6" s="320"/>
      <c r="H6" s="3"/>
      <c r="I6" s="3"/>
      <c r="J6" s="3"/>
      <c r="K6" s="3"/>
      <c r="L6" s="3"/>
      <c r="M6" s="3"/>
      <c r="N6" s="3"/>
      <c r="O6" s="3"/>
      <c r="P6" s="3"/>
      <c r="Q6" s="3"/>
      <c r="R6" s="3"/>
      <c r="S6" s="3"/>
      <c r="T6" s="3"/>
      <c r="U6" s="3"/>
      <c r="V6" s="3"/>
      <c r="W6" s="3"/>
      <c r="X6" s="3"/>
      <c r="Y6" s="3"/>
      <c r="Z6" s="3"/>
    </row>
    <row r="7" spans="1:26">
      <c r="A7" s="1"/>
      <c r="B7" s="6"/>
      <c r="C7" s="6"/>
      <c r="D7" s="6"/>
      <c r="E7" s="6"/>
      <c r="F7" s="6"/>
      <c r="G7" s="7"/>
      <c r="H7" s="3"/>
      <c r="I7" s="3"/>
      <c r="J7" s="3"/>
      <c r="K7" s="3"/>
      <c r="L7" s="3"/>
      <c r="M7" s="3"/>
      <c r="N7" s="3"/>
      <c r="O7" s="3"/>
      <c r="P7" s="3"/>
      <c r="Q7" s="3"/>
      <c r="R7" s="3"/>
      <c r="S7" s="3"/>
      <c r="T7" s="3"/>
      <c r="U7" s="3"/>
      <c r="V7" s="3"/>
      <c r="W7" s="3"/>
      <c r="X7" s="3"/>
      <c r="Y7" s="3"/>
      <c r="Z7" s="3"/>
    </row>
    <row r="8" spans="1:26" ht="20.25">
      <c r="A8" s="1"/>
      <c r="B8" s="319" t="s">
        <v>7</v>
      </c>
      <c r="C8" s="296"/>
      <c r="D8" s="296"/>
      <c r="E8" s="296"/>
      <c r="F8" s="296"/>
      <c r="G8" s="320"/>
      <c r="H8" s="3"/>
      <c r="I8" s="3"/>
      <c r="J8" s="3"/>
      <c r="K8" s="3"/>
      <c r="L8" s="3"/>
      <c r="M8" s="3"/>
      <c r="N8" s="3"/>
      <c r="O8" s="3"/>
      <c r="P8" s="3"/>
      <c r="Q8" s="3"/>
      <c r="R8" s="3"/>
      <c r="S8" s="3"/>
      <c r="T8" s="3"/>
      <c r="U8" s="3"/>
      <c r="V8" s="3"/>
      <c r="W8" s="3"/>
      <c r="X8" s="3"/>
      <c r="Y8" s="3"/>
      <c r="Z8" s="3"/>
    </row>
    <row r="9" spans="1:26" ht="15" customHeight="1">
      <c r="A9" s="1"/>
      <c r="B9" s="305" t="s">
        <v>8</v>
      </c>
      <c r="C9" s="296"/>
      <c r="D9" s="296"/>
      <c r="E9" s="296"/>
      <c r="F9" s="296"/>
      <c r="G9" s="297"/>
      <c r="H9" s="3"/>
      <c r="I9" s="3"/>
      <c r="J9" s="3"/>
      <c r="K9" s="3"/>
      <c r="L9" s="3"/>
      <c r="M9" s="3"/>
      <c r="N9" s="3"/>
      <c r="O9" s="3"/>
      <c r="P9" s="3"/>
      <c r="Q9" s="3"/>
      <c r="R9" s="3"/>
      <c r="S9" s="3"/>
      <c r="T9" s="3"/>
      <c r="U9" s="3"/>
      <c r="V9" s="3"/>
      <c r="W9" s="3"/>
      <c r="X9" s="3"/>
      <c r="Y9" s="3"/>
      <c r="Z9" s="3"/>
    </row>
    <row r="10" spans="1:26">
      <c r="A10" s="1"/>
      <c r="B10" s="306" t="s">
        <v>9</v>
      </c>
      <c r="C10" s="296"/>
      <c r="D10" s="296"/>
      <c r="E10" s="296"/>
      <c r="F10" s="296"/>
      <c r="G10" s="297"/>
      <c r="H10" s="3"/>
      <c r="I10" s="3"/>
      <c r="J10" s="3"/>
      <c r="K10" s="3"/>
      <c r="L10" s="3"/>
      <c r="M10" s="3"/>
      <c r="N10" s="3"/>
      <c r="O10" s="3"/>
      <c r="P10" s="3"/>
      <c r="Q10" s="3"/>
      <c r="R10" s="3"/>
      <c r="S10" s="3"/>
      <c r="T10" s="3"/>
      <c r="U10" s="3"/>
      <c r="V10" s="3"/>
      <c r="W10" s="3"/>
      <c r="X10" s="3"/>
      <c r="Y10" s="3"/>
      <c r="Z10" s="3"/>
    </row>
    <row r="11" spans="1:26">
      <c r="A11" s="1"/>
      <c r="B11" s="306" t="s">
        <v>10</v>
      </c>
      <c r="C11" s="296"/>
      <c r="D11" s="296"/>
      <c r="E11" s="296"/>
      <c r="F11" s="296"/>
      <c r="G11" s="297"/>
      <c r="H11" s="3"/>
      <c r="I11" s="3"/>
      <c r="J11" s="3"/>
      <c r="K11" s="3"/>
      <c r="L11" s="3"/>
      <c r="M11" s="3"/>
      <c r="N11" s="3"/>
      <c r="O11" s="3"/>
      <c r="P11" s="3"/>
      <c r="Q11" s="3"/>
      <c r="R11" s="3"/>
      <c r="S11" s="3"/>
      <c r="T11" s="3"/>
      <c r="U11" s="3"/>
      <c r="V11" s="3"/>
      <c r="W11" s="3"/>
      <c r="X11" s="3"/>
      <c r="Y11" s="3"/>
      <c r="Z11" s="3"/>
    </row>
    <row r="12" spans="1:26" ht="15" customHeight="1">
      <c r="A12" s="8"/>
      <c r="B12" s="307" t="s">
        <v>11</v>
      </c>
      <c r="C12" s="296"/>
      <c r="D12" s="297"/>
      <c r="E12" s="308" t="s">
        <v>12</v>
      </c>
      <c r="F12" s="296"/>
      <c r="G12" s="297"/>
      <c r="H12" s="3"/>
      <c r="I12" s="3"/>
      <c r="J12" s="3"/>
      <c r="K12" s="3"/>
      <c r="L12" s="3"/>
      <c r="M12" s="3"/>
      <c r="N12" s="3"/>
      <c r="O12" s="3"/>
      <c r="P12" s="3"/>
      <c r="Q12" s="3"/>
      <c r="R12" s="3"/>
      <c r="S12" s="3"/>
      <c r="T12" s="3"/>
      <c r="U12" s="3"/>
      <c r="V12" s="3"/>
      <c r="W12" s="3"/>
      <c r="X12" s="3"/>
      <c r="Y12" s="3"/>
      <c r="Z12" s="3"/>
    </row>
    <row r="13" spans="1:26" ht="29.25" customHeight="1">
      <c r="A13" s="1"/>
      <c r="B13" s="301" t="s">
        <v>13</v>
      </c>
      <c r="C13" s="296"/>
      <c r="D13" s="296"/>
      <c r="E13" s="296"/>
      <c r="F13" s="296"/>
      <c r="G13" s="297"/>
      <c r="H13" s="3"/>
      <c r="I13" s="3"/>
      <c r="J13" s="3"/>
      <c r="K13" s="3"/>
      <c r="L13" s="3"/>
      <c r="M13" s="3"/>
      <c r="N13" s="3"/>
      <c r="O13" s="3"/>
      <c r="P13" s="3"/>
      <c r="Q13" s="3"/>
      <c r="R13" s="3"/>
      <c r="S13" s="3"/>
      <c r="T13" s="3"/>
      <c r="U13" s="3"/>
      <c r="V13" s="3"/>
      <c r="W13" s="3"/>
      <c r="X13" s="3"/>
      <c r="Y13" s="3"/>
      <c r="Z13" s="3"/>
    </row>
    <row r="14" spans="1:26">
      <c r="A14" s="1"/>
      <c r="B14" s="302" t="s">
        <v>14</v>
      </c>
      <c r="C14" s="296"/>
      <c r="D14" s="297"/>
      <c r="E14" s="303" t="s">
        <v>15</v>
      </c>
      <c r="F14" s="296"/>
      <c r="G14" s="297"/>
      <c r="H14" s="3"/>
      <c r="I14" s="3"/>
      <c r="J14" s="3"/>
      <c r="K14" s="3"/>
      <c r="L14" s="3"/>
      <c r="M14" s="3"/>
      <c r="N14" s="3"/>
      <c r="O14" s="3"/>
      <c r="P14" s="3"/>
      <c r="Q14" s="3"/>
      <c r="R14" s="3"/>
      <c r="S14" s="3"/>
      <c r="T14" s="3"/>
      <c r="U14" s="3"/>
      <c r="V14" s="3"/>
      <c r="W14" s="3"/>
      <c r="X14" s="3"/>
      <c r="Y14" s="3"/>
      <c r="Z14" s="3"/>
    </row>
    <row r="15" spans="1:26">
      <c r="A15" s="1"/>
      <c r="B15" s="300" t="s">
        <v>16</v>
      </c>
      <c r="C15" s="296"/>
      <c r="D15" s="297"/>
      <c r="E15" s="300" t="s">
        <v>17</v>
      </c>
      <c r="F15" s="296"/>
      <c r="G15" s="297"/>
      <c r="H15" s="3"/>
      <c r="I15" s="3"/>
      <c r="J15" s="3"/>
      <c r="K15" s="3"/>
      <c r="L15" s="3"/>
      <c r="M15" s="3"/>
      <c r="N15" s="3"/>
      <c r="O15" s="3"/>
      <c r="P15" s="3"/>
      <c r="Q15" s="3"/>
      <c r="R15" s="3"/>
      <c r="S15" s="3"/>
      <c r="T15" s="3"/>
      <c r="U15" s="3"/>
      <c r="V15" s="3"/>
      <c r="W15" s="3"/>
      <c r="X15" s="3"/>
      <c r="Y15" s="3"/>
      <c r="Z15" s="3"/>
    </row>
    <row r="16" spans="1:26">
      <c r="A16" s="1"/>
      <c r="B16" s="303" t="s">
        <v>18</v>
      </c>
      <c r="C16" s="296"/>
      <c r="D16" s="297"/>
      <c r="E16" s="303" t="s">
        <v>19</v>
      </c>
      <c r="F16" s="296"/>
      <c r="G16" s="297"/>
      <c r="H16" s="3"/>
      <c r="I16" s="3"/>
      <c r="J16" s="3"/>
      <c r="K16" s="3"/>
      <c r="L16" s="3"/>
      <c r="M16" s="3"/>
      <c r="N16" s="3"/>
      <c r="O16" s="3"/>
      <c r="P16" s="3"/>
      <c r="Q16" s="3"/>
      <c r="R16" s="3"/>
      <c r="S16" s="3"/>
      <c r="T16" s="3"/>
      <c r="U16" s="3"/>
      <c r="V16" s="3"/>
      <c r="W16" s="3"/>
      <c r="X16" s="3"/>
      <c r="Y16" s="3"/>
      <c r="Z16" s="3"/>
    </row>
    <row r="17" spans="1:26" ht="25.5" customHeight="1">
      <c r="A17" s="1"/>
      <c r="B17" s="303" t="s">
        <v>20</v>
      </c>
      <c r="C17" s="296"/>
      <c r="D17" s="297"/>
      <c r="E17" s="304" t="s">
        <v>21</v>
      </c>
      <c r="F17" s="296"/>
      <c r="G17" s="297"/>
      <c r="H17" s="3"/>
      <c r="I17" s="3"/>
      <c r="J17" s="3"/>
      <c r="K17" s="3"/>
      <c r="L17" s="3"/>
      <c r="M17" s="3"/>
      <c r="N17" s="3"/>
      <c r="O17" s="3"/>
      <c r="P17" s="3"/>
      <c r="Q17" s="3"/>
      <c r="R17" s="3"/>
      <c r="S17" s="3"/>
      <c r="T17" s="3"/>
      <c r="U17" s="3"/>
      <c r="V17" s="3"/>
      <c r="W17" s="3"/>
      <c r="X17" s="3"/>
      <c r="Y17" s="3"/>
      <c r="Z17" s="3"/>
    </row>
    <row r="18" spans="1:26">
      <c r="A18" s="1"/>
      <c r="B18" s="300" t="s">
        <v>22</v>
      </c>
      <c r="C18" s="296"/>
      <c r="D18" s="297"/>
      <c r="E18" s="298"/>
      <c r="F18" s="296"/>
      <c r="G18" s="297"/>
      <c r="H18" s="3"/>
      <c r="I18" s="3"/>
      <c r="J18" s="3"/>
      <c r="K18" s="3"/>
      <c r="L18" s="3"/>
      <c r="M18" s="3"/>
      <c r="N18" s="3"/>
      <c r="O18" s="3"/>
      <c r="P18" s="3"/>
      <c r="Q18" s="3"/>
      <c r="R18" s="3"/>
      <c r="S18" s="3"/>
      <c r="T18" s="3"/>
      <c r="U18" s="3"/>
      <c r="V18" s="3"/>
      <c r="W18" s="3"/>
      <c r="X18" s="3"/>
      <c r="Y18" s="3"/>
      <c r="Z18" s="3"/>
    </row>
    <row r="19" spans="1:26">
      <c r="A19" s="1"/>
      <c r="B19" s="304" t="s">
        <v>23</v>
      </c>
      <c r="C19" s="296"/>
      <c r="D19" s="297"/>
      <c r="E19" s="298"/>
      <c r="F19" s="296"/>
      <c r="G19" s="297"/>
      <c r="H19" s="3"/>
      <c r="I19" s="3"/>
      <c r="J19" s="3"/>
      <c r="K19" s="3"/>
      <c r="L19" s="3"/>
      <c r="M19" s="3"/>
      <c r="N19" s="3"/>
      <c r="O19" s="3"/>
      <c r="P19" s="3"/>
      <c r="Q19" s="3"/>
      <c r="R19" s="3"/>
      <c r="S19" s="3"/>
      <c r="T19" s="3"/>
      <c r="U19" s="3"/>
      <c r="V19" s="3"/>
      <c r="W19" s="3"/>
      <c r="X19" s="3"/>
      <c r="Y19" s="3"/>
      <c r="Z19" s="3"/>
    </row>
    <row r="20" spans="1:26">
      <c r="A20" s="1"/>
      <c r="B20" s="298"/>
      <c r="C20" s="296"/>
      <c r="D20" s="297"/>
      <c r="E20" s="298"/>
      <c r="F20" s="296"/>
      <c r="G20" s="297"/>
      <c r="H20" s="3"/>
      <c r="I20" s="3"/>
      <c r="J20" s="3"/>
      <c r="K20" s="3"/>
      <c r="L20" s="3"/>
      <c r="M20" s="3"/>
      <c r="N20" s="3"/>
      <c r="O20" s="3"/>
      <c r="P20" s="3"/>
      <c r="Q20" s="3"/>
      <c r="R20" s="3"/>
      <c r="S20" s="3"/>
      <c r="T20" s="3"/>
      <c r="U20" s="3"/>
      <c r="V20" s="3"/>
      <c r="W20" s="3"/>
      <c r="X20" s="3"/>
      <c r="Y20" s="3"/>
      <c r="Z20" s="3"/>
    </row>
    <row r="21" spans="1:26" ht="15.75" customHeight="1">
      <c r="A21" s="1"/>
      <c r="B21" s="9"/>
      <c r="C21" s="9"/>
      <c r="D21" s="9"/>
      <c r="E21" s="322"/>
      <c r="F21" s="313"/>
      <c r="G21" s="314"/>
      <c r="H21" s="3"/>
      <c r="I21" s="3"/>
      <c r="J21" s="3"/>
      <c r="K21" s="3"/>
      <c r="L21" s="3"/>
      <c r="M21" s="3"/>
      <c r="N21" s="3"/>
      <c r="O21" s="3"/>
      <c r="P21" s="3"/>
      <c r="Q21" s="3"/>
      <c r="R21" s="3"/>
      <c r="S21" s="3"/>
      <c r="T21" s="3"/>
      <c r="U21" s="3"/>
      <c r="V21" s="3"/>
      <c r="W21" s="3"/>
      <c r="X21" s="3"/>
      <c r="Y21" s="3"/>
      <c r="Z21" s="3"/>
    </row>
    <row r="22" spans="1:26" ht="15.75" customHeight="1">
      <c r="A22" s="1"/>
      <c r="B22" s="306" t="s">
        <v>24</v>
      </c>
      <c r="C22" s="296"/>
      <c r="D22" s="296"/>
      <c r="E22" s="296"/>
      <c r="F22" s="296"/>
      <c r="G22" s="297"/>
      <c r="H22" s="3"/>
      <c r="I22" s="3"/>
      <c r="J22" s="3"/>
      <c r="K22" s="3"/>
      <c r="L22" s="3"/>
      <c r="M22" s="3"/>
      <c r="N22" s="3"/>
      <c r="O22" s="3"/>
      <c r="P22" s="3"/>
      <c r="Q22" s="3"/>
      <c r="R22" s="3"/>
      <c r="S22" s="3"/>
      <c r="T22" s="3"/>
      <c r="U22" s="3"/>
      <c r="V22" s="3"/>
      <c r="W22" s="3"/>
      <c r="X22" s="3"/>
      <c r="Y22" s="3"/>
      <c r="Z22" s="3"/>
    </row>
    <row r="23" spans="1:26" ht="15.75" customHeight="1">
      <c r="A23" s="1"/>
      <c r="B23" s="321" t="s">
        <v>10</v>
      </c>
      <c r="C23" s="296"/>
      <c r="D23" s="296"/>
      <c r="E23" s="296"/>
      <c r="F23" s="296"/>
      <c r="G23" s="320"/>
      <c r="H23" s="3"/>
      <c r="I23" s="3"/>
      <c r="J23" s="3"/>
      <c r="K23" s="3"/>
      <c r="L23" s="3"/>
      <c r="M23" s="3"/>
      <c r="N23" s="3"/>
      <c r="O23" s="3"/>
      <c r="P23" s="3"/>
      <c r="Q23" s="3"/>
      <c r="R23" s="3"/>
      <c r="S23" s="3"/>
      <c r="T23" s="3"/>
      <c r="U23" s="3"/>
      <c r="V23" s="3"/>
      <c r="W23" s="3"/>
      <c r="X23" s="3"/>
      <c r="Y23" s="3"/>
      <c r="Z23" s="3"/>
    </row>
    <row r="24" spans="1:26" ht="51" customHeight="1">
      <c r="A24" s="1"/>
      <c r="B24" s="308" t="s">
        <v>25</v>
      </c>
      <c r="C24" s="296"/>
      <c r="D24" s="297"/>
      <c r="E24" s="308" t="s">
        <v>26</v>
      </c>
      <c r="F24" s="296"/>
      <c r="G24" s="297"/>
      <c r="H24" s="3"/>
      <c r="I24" s="3"/>
      <c r="J24" s="3"/>
      <c r="K24" s="3"/>
      <c r="L24" s="3"/>
      <c r="M24" s="3"/>
      <c r="N24" s="3"/>
      <c r="O24" s="3"/>
      <c r="P24" s="3"/>
      <c r="Q24" s="3"/>
      <c r="R24" s="3"/>
      <c r="S24" s="3"/>
      <c r="T24" s="3"/>
      <c r="U24" s="3"/>
      <c r="V24" s="3"/>
      <c r="W24" s="3"/>
      <c r="X24" s="3"/>
      <c r="Y24" s="3"/>
      <c r="Z24" s="3"/>
    </row>
    <row r="25" spans="1:26" ht="30" customHeight="1">
      <c r="A25" s="1"/>
      <c r="B25" s="301" t="s">
        <v>27</v>
      </c>
      <c r="C25" s="296"/>
      <c r="D25" s="296"/>
      <c r="E25" s="296"/>
      <c r="F25" s="296"/>
      <c r="G25" s="297"/>
      <c r="H25" s="3"/>
      <c r="I25" s="3"/>
      <c r="J25" s="3"/>
      <c r="K25" s="3"/>
      <c r="L25" s="3"/>
      <c r="M25" s="3"/>
      <c r="N25" s="3"/>
      <c r="O25" s="3"/>
      <c r="P25" s="3"/>
      <c r="Q25" s="3"/>
      <c r="R25" s="3"/>
      <c r="S25" s="3"/>
      <c r="T25" s="3"/>
      <c r="U25" s="3"/>
      <c r="V25" s="3"/>
      <c r="W25" s="3"/>
      <c r="X25" s="3"/>
      <c r="Y25" s="3"/>
      <c r="Z25" s="3"/>
    </row>
    <row r="26" spans="1:26" ht="15.75" customHeight="1">
      <c r="A26" s="1"/>
      <c r="B26" s="303" t="s">
        <v>28</v>
      </c>
      <c r="C26" s="296"/>
      <c r="D26" s="297"/>
      <c r="E26" s="302" t="s">
        <v>29</v>
      </c>
      <c r="F26" s="296"/>
      <c r="G26" s="297"/>
      <c r="H26" s="3"/>
      <c r="I26" s="3"/>
      <c r="J26" s="3"/>
      <c r="K26" s="3"/>
      <c r="L26" s="3"/>
      <c r="M26" s="3"/>
      <c r="N26" s="3"/>
      <c r="O26" s="3"/>
      <c r="P26" s="3"/>
      <c r="Q26" s="3"/>
      <c r="R26" s="3"/>
      <c r="S26" s="3"/>
      <c r="T26" s="3"/>
      <c r="U26" s="3"/>
      <c r="V26" s="3"/>
      <c r="W26" s="3"/>
      <c r="X26" s="3"/>
      <c r="Y26" s="3"/>
      <c r="Z26" s="3"/>
    </row>
    <row r="27" spans="1:26" ht="15.75" customHeight="1">
      <c r="A27" s="1"/>
      <c r="B27" s="300" t="s">
        <v>30</v>
      </c>
      <c r="C27" s="296"/>
      <c r="D27" s="297"/>
      <c r="E27" s="300" t="s">
        <v>31</v>
      </c>
      <c r="F27" s="296"/>
      <c r="G27" s="297"/>
      <c r="H27" s="3"/>
      <c r="I27" s="3"/>
      <c r="J27" s="3"/>
      <c r="K27" s="3"/>
      <c r="L27" s="3"/>
      <c r="M27" s="3"/>
      <c r="N27" s="3"/>
      <c r="O27" s="3"/>
      <c r="P27" s="3"/>
      <c r="Q27" s="3"/>
      <c r="R27" s="3"/>
      <c r="S27" s="3"/>
      <c r="T27" s="3"/>
      <c r="U27" s="3"/>
      <c r="V27" s="3"/>
      <c r="W27" s="3"/>
      <c r="X27" s="3"/>
      <c r="Y27" s="3"/>
      <c r="Z27" s="3"/>
    </row>
    <row r="28" spans="1:26" ht="15.75" customHeight="1">
      <c r="A28" s="1"/>
      <c r="B28" s="299" t="s">
        <v>32</v>
      </c>
      <c r="C28" s="296"/>
      <c r="D28" s="297"/>
      <c r="E28" s="300" t="s">
        <v>33</v>
      </c>
      <c r="F28" s="296"/>
      <c r="G28" s="297"/>
      <c r="H28" s="3"/>
      <c r="I28" s="3"/>
      <c r="J28" s="3"/>
      <c r="K28" s="3"/>
      <c r="L28" s="3"/>
      <c r="M28" s="3"/>
      <c r="N28" s="3"/>
      <c r="O28" s="3"/>
      <c r="P28" s="3"/>
      <c r="Q28" s="3"/>
      <c r="R28" s="3"/>
      <c r="S28" s="3"/>
      <c r="T28" s="3"/>
      <c r="U28" s="3"/>
      <c r="V28" s="3"/>
      <c r="W28" s="3"/>
      <c r="X28" s="3"/>
      <c r="Y28" s="3"/>
      <c r="Z28" s="3"/>
    </row>
    <row r="29" spans="1:26" ht="15.75" customHeight="1">
      <c r="A29" s="1"/>
      <c r="B29" s="300"/>
      <c r="C29" s="296"/>
      <c r="D29" s="297"/>
      <c r="E29" s="300" t="s">
        <v>34</v>
      </c>
      <c r="F29" s="296"/>
      <c r="G29" s="297"/>
      <c r="H29" s="3"/>
      <c r="I29" s="3"/>
      <c r="J29" s="3"/>
      <c r="K29" s="3"/>
      <c r="L29" s="3"/>
      <c r="M29" s="3"/>
      <c r="N29" s="3"/>
      <c r="O29" s="3"/>
      <c r="P29" s="3"/>
      <c r="Q29" s="3"/>
      <c r="R29" s="3"/>
      <c r="S29" s="3"/>
      <c r="T29" s="3"/>
      <c r="U29" s="3"/>
      <c r="V29" s="3"/>
      <c r="W29" s="3"/>
      <c r="X29" s="3"/>
      <c r="Y29" s="3"/>
      <c r="Z29" s="3"/>
    </row>
    <row r="30" spans="1:26" ht="18.75" customHeight="1">
      <c r="A30" s="1"/>
      <c r="B30" s="10"/>
      <c r="C30" s="10"/>
      <c r="D30" s="10"/>
      <c r="E30" s="10"/>
      <c r="F30" s="10"/>
      <c r="G30" s="11"/>
      <c r="H30" s="1"/>
      <c r="I30" s="1"/>
      <c r="J30" s="1"/>
      <c r="K30" s="1"/>
      <c r="L30" s="1"/>
      <c r="M30" s="1"/>
      <c r="N30" s="1"/>
      <c r="O30" s="1"/>
      <c r="P30" s="1"/>
      <c r="Q30" s="1"/>
      <c r="R30" s="1"/>
      <c r="S30" s="1"/>
      <c r="T30" s="1"/>
      <c r="U30" s="1"/>
      <c r="V30" s="1"/>
      <c r="W30" s="1"/>
      <c r="X30" s="1"/>
      <c r="Y30" s="1"/>
      <c r="Z30" s="1"/>
    </row>
    <row r="31" spans="1:26" ht="71.25" customHeight="1">
      <c r="A31" s="12"/>
      <c r="B31" s="13" t="s">
        <v>35</v>
      </c>
      <c r="C31" s="14">
        <v>2025</v>
      </c>
      <c r="D31" s="15" t="s">
        <v>36</v>
      </c>
      <c r="E31" s="14">
        <v>2</v>
      </c>
      <c r="F31" s="15" t="s">
        <v>37</v>
      </c>
      <c r="G31" s="16">
        <v>45918</v>
      </c>
      <c r="H31" s="17"/>
      <c r="I31" s="17"/>
      <c r="J31" s="17"/>
      <c r="K31" s="17"/>
      <c r="L31" s="17"/>
      <c r="M31" s="17"/>
      <c r="N31" s="17"/>
      <c r="O31" s="17"/>
      <c r="P31" s="17"/>
      <c r="Q31" s="17"/>
      <c r="R31" s="17"/>
      <c r="S31" s="17"/>
      <c r="T31" s="17"/>
      <c r="U31" s="17"/>
      <c r="V31" s="17"/>
      <c r="W31" s="17"/>
      <c r="X31" s="17"/>
      <c r="Y31" s="17"/>
      <c r="Z31" s="17"/>
    </row>
    <row r="32" spans="1:26" ht="81" customHeight="1">
      <c r="A32" s="1"/>
      <c r="B32" s="18" t="s">
        <v>38</v>
      </c>
      <c r="C32" s="295" t="s">
        <v>546</v>
      </c>
      <c r="D32" s="296"/>
      <c r="E32" s="296"/>
      <c r="F32" s="296"/>
      <c r="G32" s="297"/>
      <c r="H32" s="3"/>
      <c r="I32" s="3"/>
      <c r="J32" s="3"/>
      <c r="K32" s="3"/>
      <c r="L32" s="3"/>
      <c r="M32" s="3"/>
      <c r="N32" s="3"/>
      <c r="O32" s="3"/>
      <c r="P32" s="3"/>
      <c r="Q32" s="3"/>
      <c r="R32" s="3"/>
      <c r="S32" s="3"/>
      <c r="T32" s="3"/>
      <c r="U32" s="3"/>
      <c r="V32" s="3"/>
      <c r="W32" s="3"/>
      <c r="X32" s="3"/>
      <c r="Y32" s="3"/>
      <c r="Z32" s="3"/>
    </row>
    <row r="33" spans="1:26" ht="9" customHeight="1">
      <c r="A33" s="1"/>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row r="35" spans="1:26" ht="15.75" customHeight="1"/>
    <row r="36" spans="1:26" ht="15.75" customHeight="1"/>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sheetData>
  <mergeCells count="40">
    <mergeCell ref="E21:G21"/>
    <mergeCell ref="B22:G22"/>
    <mergeCell ref="B27:D27"/>
    <mergeCell ref="E27:G27"/>
    <mergeCell ref="E28:G28"/>
    <mergeCell ref="E29:G29"/>
    <mergeCell ref="B23:G23"/>
    <mergeCell ref="B24:D24"/>
    <mergeCell ref="E24:G24"/>
    <mergeCell ref="B25:G25"/>
    <mergeCell ref="B26:D26"/>
    <mergeCell ref="E26:G26"/>
    <mergeCell ref="B1:B4"/>
    <mergeCell ref="C1:F2"/>
    <mergeCell ref="C3:F4"/>
    <mergeCell ref="B6:G6"/>
    <mergeCell ref="B8:G8"/>
    <mergeCell ref="E18:G18"/>
    <mergeCell ref="E19:G19"/>
    <mergeCell ref="B9:G9"/>
    <mergeCell ref="B10:G10"/>
    <mergeCell ref="B11:G11"/>
    <mergeCell ref="B12:D12"/>
    <mergeCell ref="E12:G12"/>
    <mergeCell ref="C32:G32"/>
    <mergeCell ref="E20:G20"/>
    <mergeCell ref="B28:D28"/>
    <mergeCell ref="B29:D29"/>
    <mergeCell ref="B13:G13"/>
    <mergeCell ref="B14:D14"/>
    <mergeCell ref="E14:G14"/>
    <mergeCell ref="E15:G15"/>
    <mergeCell ref="B15:D15"/>
    <mergeCell ref="B16:D16"/>
    <mergeCell ref="B17:D17"/>
    <mergeCell ref="B18:D18"/>
    <mergeCell ref="B19:D19"/>
    <mergeCell ref="B20:D20"/>
    <mergeCell ref="E16:G16"/>
    <mergeCell ref="E17:G17"/>
  </mergeCells>
  <pageMargins left="7.874015748031496E-2" right="7.874015748031496E-2" top="0.74803149606299213" bottom="0.74803149606299213" header="0" footer="0"/>
  <pageSetup paperSize="5" scale="65" fitToHeight="0" orientation="landscape" r:id="rId1"/>
  <headerFooter>
    <oddFooter xml:space="preserve">&amp;CPágina 1 de 6&amp;RAprobación mediante el radicado  No. 20257100604043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4"/>
  <sheetViews>
    <sheetView view="pageBreakPreview" zoomScale="60" zoomScaleNormal="100" workbookViewId="0">
      <pane xSplit="1" ySplit="6" topLeftCell="B34" activePane="bottomRight" state="frozen"/>
      <selection pane="topRight" activeCell="B1" sqref="B1"/>
      <selection pane="bottomLeft" activeCell="A7" sqref="A7"/>
      <selection pane="bottomRight" activeCell="C32" sqref="C32:G32"/>
    </sheetView>
  </sheetViews>
  <sheetFormatPr baseColWidth="10" defaultColWidth="14.42578125" defaultRowHeight="15" customHeight="1"/>
  <cols>
    <col min="1" max="1" width="2" customWidth="1"/>
    <col min="2" max="2" width="37" customWidth="1"/>
    <col min="3" max="3" width="27.85546875" customWidth="1"/>
    <col min="4" max="4" width="7.5703125" customWidth="1"/>
    <col min="5" max="5" width="29.140625" customWidth="1"/>
    <col min="6" max="6" width="9.28515625" customWidth="1"/>
    <col min="7" max="7" width="34.7109375" customWidth="1"/>
    <col min="8" max="8" width="16.28515625" customWidth="1"/>
    <col min="9" max="9" width="21" customWidth="1"/>
    <col min="10" max="10" width="23.28515625" customWidth="1"/>
    <col min="11" max="11" width="1.85546875" customWidth="1"/>
    <col min="12" max="26" width="11.42578125" customWidth="1"/>
  </cols>
  <sheetData>
    <row r="1" spans="1:26">
      <c r="A1" s="19"/>
      <c r="B1" s="341"/>
      <c r="C1" s="340" t="s">
        <v>0</v>
      </c>
      <c r="D1" s="335"/>
      <c r="E1" s="335"/>
      <c r="F1" s="335"/>
      <c r="G1" s="21" t="s">
        <v>1</v>
      </c>
      <c r="H1" s="19"/>
      <c r="I1" s="3"/>
      <c r="J1" s="17"/>
      <c r="K1" s="3"/>
      <c r="L1" s="3"/>
      <c r="M1" s="3"/>
      <c r="N1" s="3"/>
      <c r="O1" s="3"/>
      <c r="P1" s="3"/>
      <c r="Q1" s="3"/>
      <c r="R1" s="3"/>
      <c r="S1" s="3"/>
      <c r="T1" s="3"/>
      <c r="U1" s="3"/>
      <c r="V1" s="3"/>
      <c r="W1" s="3"/>
      <c r="X1" s="3"/>
      <c r="Y1" s="3"/>
      <c r="Z1" s="3"/>
    </row>
    <row r="2" spans="1:26">
      <c r="A2" s="19"/>
      <c r="B2" s="310"/>
      <c r="C2" s="316"/>
      <c r="D2" s="316"/>
      <c r="E2" s="316"/>
      <c r="F2" s="316"/>
      <c r="G2" s="22" t="str">
        <f>Contexto!G2</f>
        <v>Versión: 04</v>
      </c>
      <c r="H2" s="19"/>
      <c r="I2" s="3"/>
      <c r="J2" s="17"/>
      <c r="K2" s="3"/>
      <c r="L2" s="3"/>
      <c r="M2" s="3"/>
      <c r="N2" s="3"/>
      <c r="O2" s="3"/>
      <c r="P2" s="3"/>
      <c r="Q2" s="3"/>
      <c r="R2" s="3"/>
      <c r="S2" s="3"/>
      <c r="T2" s="3"/>
      <c r="U2" s="3"/>
      <c r="V2" s="3"/>
      <c r="W2" s="3"/>
      <c r="X2" s="3"/>
      <c r="Y2" s="3"/>
      <c r="Z2" s="3"/>
    </row>
    <row r="3" spans="1:26">
      <c r="A3" s="19"/>
      <c r="B3" s="310"/>
      <c r="C3" s="342" t="s">
        <v>3</v>
      </c>
      <c r="D3" s="313"/>
      <c r="E3" s="313"/>
      <c r="F3" s="313"/>
      <c r="G3" s="22" t="str">
        <f>Contexto!G3</f>
        <v>Fecha: 15/08/2025</v>
      </c>
      <c r="H3" s="19"/>
      <c r="I3" s="3"/>
      <c r="J3" s="17"/>
      <c r="K3" s="3"/>
      <c r="L3" s="3"/>
      <c r="M3" s="3"/>
      <c r="N3" s="3"/>
      <c r="O3" s="3"/>
      <c r="P3" s="3"/>
      <c r="Q3" s="3"/>
      <c r="R3" s="3"/>
      <c r="S3" s="3"/>
      <c r="T3" s="3"/>
      <c r="U3" s="3"/>
      <c r="V3" s="3"/>
      <c r="W3" s="3"/>
      <c r="X3" s="3"/>
      <c r="Y3" s="3"/>
      <c r="Z3" s="3"/>
    </row>
    <row r="4" spans="1:26">
      <c r="A4" s="19"/>
      <c r="B4" s="311"/>
      <c r="C4" s="316"/>
      <c r="D4" s="316"/>
      <c r="E4" s="316"/>
      <c r="F4" s="316"/>
      <c r="G4" s="22" t="s">
        <v>39</v>
      </c>
      <c r="H4" s="19"/>
      <c r="I4" s="3"/>
      <c r="J4" s="17"/>
      <c r="K4" s="3"/>
      <c r="L4" s="3"/>
      <c r="M4" s="3"/>
      <c r="N4" s="3"/>
      <c r="O4" s="3"/>
      <c r="P4" s="3"/>
      <c r="Q4" s="3"/>
      <c r="R4" s="3"/>
      <c r="S4" s="3"/>
      <c r="T4" s="3"/>
      <c r="U4" s="3"/>
      <c r="V4" s="3"/>
      <c r="W4" s="3"/>
      <c r="X4" s="3"/>
      <c r="Y4" s="3"/>
      <c r="Z4" s="3"/>
    </row>
    <row r="5" spans="1:26">
      <c r="A5" s="19"/>
      <c r="B5" s="17"/>
      <c r="C5" s="3"/>
      <c r="D5" s="3"/>
      <c r="F5" s="3"/>
      <c r="G5" s="3"/>
      <c r="H5" s="19"/>
      <c r="I5" s="3"/>
      <c r="J5" s="17"/>
      <c r="K5" s="3"/>
      <c r="L5" s="3"/>
      <c r="M5" s="3"/>
      <c r="N5" s="3"/>
      <c r="O5" s="3"/>
      <c r="P5" s="3"/>
      <c r="Q5" s="3"/>
      <c r="R5" s="3"/>
      <c r="S5" s="3"/>
      <c r="T5" s="3"/>
      <c r="U5" s="3"/>
      <c r="V5" s="3"/>
      <c r="W5" s="3"/>
      <c r="X5" s="3"/>
      <c r="Y5" s="3"/>
      <c r="Z5" s="3"/>
    </row>
    <row r="6" spans="1:26" ht="20.25" customHeight="1">
      <c r="A6" s="19"/>
      <c r="B6" s="339" t="s">
        <v>40</v>
      </c>
      <c r="C6" s="330"/>
      <c r="D6" s="330"/>
      <c r="E6" s="330"/>
      <c r="F6" s="330"/>
      <c r="G6" s="331"/>
      <c r="H6" s="20"/>
      <c r="I6" s="6"/>
      <c r="J6" s="23"/>
      <c r="K6" s="6"/>
      <c r="L6" s="6"/>
      <c r="M6" s="6"/>
      <c r="N6" s="6"/>
      <c r="O6" s="6"/>
      <c r="P6" s="6"/>
      <c r="Q6" s="6"/>
      <c r="R6" s="3"/>
      <c r="S6" s="3"/>
      <c r="T6" s="3"/>
      <c r="U6" s="3"/>
      <c r="V6" s="3"/>
      <c r="W6" s="3"/>
      <c r="X6" s="3"/>
      <c r="Y6" s="3"/>
      <c r="Z6" s="3"/>
    </row>
    <row r="7" spans="1:26" ht="20.25" customHeight="1">
      <c r="A7" s="19"/>
      <c r="B7" s="343" t="s">
        <v>41</v>
      </c>
      <c r="C7" s="330"/>
      <c r="D7" s="330"/>
      <c r="E7" s="330"/>
      <c r="F7" s="330"/>
      <c r="G7" s="331"/>
      <c r="H7" s="20"/>
      <c r="I7" s="6"/>
      <c r="J7" s="23"/>
      <c r="K7" s="6"/>
      <c r="L7" s="6"/>
      <c r="M7" s="6"/>
      <c r="N7" s="6"/>
      <c r="O7" s="6"/>
      <c r="P7" s="6"/>
      <c r="Q7" s="6"/>
      <c r="R7" s="3"/>
      <c r="S7" s="3"/>
      <c r="T7" s="3"/>
      <c r="U7" s="3"/>
      <c r="V7" s="3"/>
      <c r="W7" s="3"/>
      <c r="X7" s="3"/>
      <c r="Y7" s="3"/>
      <c r="Z7" s="3"/>
    </row>
    <row r="8" spans="1:26">
      <c r="A8" s="19"/>
      <c r="B8" s="340" t="s">
        <v>42</v>
      </c>
      <c r="C8" s="335"/>
      <c r="D8" s="335"/>
      <c r="E8" s="335"/>
      <c r="F8" s="335"/>
      <c r="G8" s="335"/>
      <c r="H8" s="20"/>
      <c r="I8" s="6"/>
      <c r="J8" s="23"/>
      <c r="K8" s="6"/>
      <c r="L8" s="6"/>
      <c r="M8" s="6"/>
      <c r="N8" s="6"/>
      <c r="O8" s="6"/>
      <c r="P8" s="6"/>
      <c r="Q8" s="6"/>
      <c r="R8" s="3"/>
      <c r="S8" s="3"/>
      <c r="T8" s="3"/>
      <c r="U8" s="3"/>
      <c r="V8" s="3"/>
      <c r="W8" s="3"/>
      <c r="X8" s="3"/>
      <c r="Y8" s="3"/>
      <c r="Z8" s="3"/>
    </row>
    <row r="9" spans="1:26">
      <c r="A9" s="19"/>
      <c r="B9" s="23"/>
      <c r="C9" s="24" t="s">
        <v>43</v>
      </c>
      <c r="D9" s="6"/>
      <c r="E9" s="6"/>
      <c r="F9" s="6"/>
      <c r="G9" s="6"/>
      <c r="H9" s="20"/>
      <c r="I9" s="6"/>
      <c r="J9" s="23"/>
      <c r="K9" s="6"/>
      <c r="L9" s="6"/>
      <c r="M9" s="6"/>
      <c r="N9" s="6"/>
      <c r="O9" s="6"/>
      <c r="P9" s="6"/>
      <c r="Q9" s="6"/>
      <c r="R9" s="3"/>
      <c r="S9" s="3"/>
      <c r="T9" s="3"/>
      <c r="U9" s="3"/>
      <c r="V9" s="3"/>
      <c r="W9" s="3"/>
      <c r="X9" s="3"/>
      <c r="Y9" s="3"/>
      <c r="Z9" s="3"/>
    </row>
    <row r="10" spans="1:26" ht="30">
      <c r="A10" s="19"/>
      <c r="B10" s="25" t="s">
        <v>44</v>
      </c>
      <c r="C10" s="323" t="s">
        <v>45</v>
      </c>
      <c r="D10" s="326"/>
      <c r="E10" s="326"/>
      <c r="F10" s="326"/>
      <c r="G10" s="324"/>
      <c r="H10" s="20" t="s">
        <v>46</v>
      </c>
      <c r="I10" s="26"/>
      <c r="J10" s="23"/>
      <c r="K10" s="6"/>
      <c r="L10" s="6"/>
      <c r="M10" s="6"/>
      <c r="N10" s="6"/>
      <c r="O10" s="6"/>
      <c r="P10" s="6"/>
      <c r="Q10" s="6"/>
      <c r="R10" s="3"/>
      <c r="S10" s="3"/>
      <c r="T10" s="3"/>
      <c r="U10" s="3"/>
      <c r="V10" s="3"/>
      <c r="W10" s="3"/>
      <c r="X10" s="3"/>
      <c r="Y10" s="3"/>
      <c r="Z10" s="3"/>
    </row>
    <row r="11" spans="1:26">
      <c r="A11" s="19"/>
      <c r="B11" s="23"/>
      <c r="C11" s="23"/>
      <c r="D11" s="23"/>
      <c r="E11" s="23"/>
      <c r="F11" s="23"/>
      <c r="G11" s="27" t="s">
        <v>47</v>
      </c>
      <c r="H11" s="20"/>
      <c r="I11" s="28"/>
      <c r="J11" s="23"/>
      <c r="K11" s="6"/>
      <c r="L11" s="6"/>
      <c r="M11" s="6"/>
      <c r="N11" s="6"/>
      <c r="O11" s="6"/>
      <c r="P11" s="6"/>
      <c r="Q11" s="6"/>
      <c r="R11" s="3"/>
      <c r="S11" s="3"/>
      <c r="T11" s="3"/>
      <c r="U11" s="3"/>
      <c r="V11" s="3"/>
      <c r="W11" s="3"/>
      <c r="X11" s="3"/>
      <c r="Y11" s="3"/>
      <c r="Z11" s="3"/>
    </row>
    <row r="12" spans="1:26" ht="45">
      <c r="A12" s="19"/>
      <c r="B12" s="25" t="s">
        <v>48</v>
      </c>
      <c r="C12" s="323" t="s">
        <v>49</v>
      </c>
      <c r="D12" s="324"/>
      <c r="E12" s="29"/>
      <c r="F12" s="325" t="s">
        <v>50</v>
      </c>
      <c r="G12" s="324"/>
      <c r="H12" s="20" t="s">
        <v>51</v>
      </c>
      <c r="I12" s="6"/>
      <c r="J12" s="30"/>
      <c r="K12" s="6"/>
      <c r="L12" s="6"/>
      <c r="M12" s="6"/>
      <c r="N12" s="6"/>
      <c r="O12" s="6"/>
      <c r="P12" s="6"/>
      <c r="Q12" s="6"/>
      <c r="R12" s="3"/>
      <c r="S12" s="3"/>
      <c r="T12" s="3"/>
      <c r="U12" s="3"/>
      <c r="V12" s="3"/>
      <c r="W12" s="3"/>
      <c r="X12" s="3"/>
      <c r="Y12" s="3"/>
      <c r="Z12" s="3"/>
    </row>
    <row r="13" spans="1:26">
      <c r="A13" s="19"/>
      <c r="B13" s="23"/>
      <c r="C13" s="23"/>
      <c r="D13" s="23"/>
      <c r="E13" s="23"/>
      <c r="F13" s="23"/>
      <c r="G13" s="23"/>
      <c r="H13" s="20"/>
      <c r="I13" s="6"/>
      <c r="J13" s="23"/>
      <c r="K13" s="6"/>
      <c r="L13" s="6"/>
      <c r="M13" s="6"/>
      <c r="N13" s="6"/>
      <c r="O13" s="6"/>
      <c r="P13" s="6"/>
      <c r="Q13" s="6"/>
      <c r="R13" s="3"/>
      <c r="S13" s="3"/>
      <c r="T13" s="3"/>
      <c r="U13" s="3"/>
      <c r="V13" s="3"/>
      <c r="W13" s="3"/>
      <c r="X13" s="3"/>
      <c r="Y13" s="3"/>
      <c r="Z13" s="3"/>
    </row>
    <row r="14" spans="1:26" ht="82.5" customHeight="1">
      <c r="A14" s="19"/>
      <c r="B14" s="25" t="s">
        <v>52</v>
      </c>
      <c r="C14" s="336" t="s">
        <v>53</v>
      </c>
      <c r="D14" s="337"/>
      <c r="E14" s="337"/>
      <c r="F14" s="337"/>
      <c r="G14" s="338"/>
      <c r="H14" s="20" t="s">
        <v>54</v>
      </c>
      <c r="I14" s="31"/>
      <c r="J14" s="32"/>
      <c r="K14" s="6"/>
      <c r="L14" s="6"/>
      <c r="M14" s="6"/>
      <c r="N14" s="6"/>
      <c r="O14" s="6"/>
      <c r="P14" s="6"/>
      <c r="Q14" s="6"/>
      <c r="R14" s="3"/>
      <c r="S14" s="3"/>
      <c r="T14" s="3"/>
      <c r="U14" s="3"/>
      <c r="V14" s="3"/>
      <c r="W14" s="3"/>
      <c r="X14" s="3"/>
      <c r="Y14" s="3"/>
      <c r="Z14" s="3"/>
    </row>
    <row r="15" spans="1:26">
      <c r="A15" s="19"/>
      <c r="B15" s="25"/>
      <c r="C15" s="327"/>
      <c r="D15" s="328"/>
      <c r="E15" s="328"/>
      <c r="F15" s="328"/>
      <c r="G15" s="328"/>
      <c r="H15" s="20"/>
      <c r="I15" s="31"/>
      <c r="J15" s="33"/>
      <c r="K15" s="6"/>
      <c r="L15" s="6"/>
      <c r="M15" s="6"/>
      <c r="N15" s="6"/>
      <c r="O15" s="6"/>
      <c r="P15" s="6"/>
      <c r="Q15" s="6"/>
      <c r="R15" s="3"/>
      <c r="S15" s="3"/>
      <c r="T15" s="3"/>
      <c r="U15" s="3"/>
      <c r="V15" s="3"/>
      <c r="W15" s="3"/>
      <c r="X15" s="3"/>
      <c r="Y15" s="3"/>
      <c r="Z15" s="3"/>
    </row>
    <row r="16" spans="1:26" ht="28.5" customHeight="1">
      <c r="A16" s="19"/>
      <c r="B16" s="30" t="s">
        <v>55</v>
      </c>
      <c r="C16" s="34" t="s">
        <v>56</v>
      </c>
      <c r="D16" s="23"/>
      <c r="E16" s="34" t="s">
        <v>57</v>
      </c>
      <c r="F16" s="23"/>
      <c r="G16" s="35"/>
      <c r="H16" s="36"/>
      <c r="I16" s="37"/>
      <c r="J16" s="32"/>
      <c r="K16" s="6"/>
      <c r="L16" s="6"/>
      <c r="M16" s="6"/>
      <c r="N16" s="6"/>
      <c r="O16" s="6"/>
      <c r="P16" s="6"/>
      <c r="Q16" s="6"/>
      <c r="R16" s="3"/>
      <c r="S16" s="3"/>
      <c r="T16" s="3"/>
      <c r="U16" s="3"/>
      <c r="V16" s="3"/>
      <c r="W16" s="3"/>
      <c r="X16" s="3"/>
      <c r="Y16" s="3"/>
      <c r="Z16" s="3"/>
    </row>
    <row r="17" spans="1:26">
      <c r="A17" s="19"/>
      <c r="B17" s="23"/>
      <c r="C17" s="23"/>
      <c r="D17" s="23"/>
      <c r="E17" s="23"/>
      <c r="F17" s="23"/>
      <c r="G17" s="23"/>
      <c r="H17" s="20"/>
      <c r="I17" s="6"/>
      <c r="J17" s="23"/>
      <c r="K17" s="6"/>
      <c r="L17" s="6"/>
      <c r="M17" s="6"/>
      <c r="N17" s="6"/>
      <c r="O17" s="6"/>
      <c r="P17" s="6"/>
      <c r="Q17" s="6"/>
      <c r="R17" s="3"/>
      <c r="S17" s="3"/>
      <c r="T17" s="3"/>
      <c r="U17" s="3"/>
      <c r="V17" s="3"/>
      <c r="W17" s="3"/>
      <c r="X17" s="3"/>
      <c r="Y17" s="3"/>
      <c r="Z17" s="3"/>
    </row>
    <row r="18" spans="1:26" ht="128.25" customHeight="1">
      <c r="A18" s="19"/>
      <c r="B18" s="30" t="s">
        <v>58</v>
      </c>
      <c r="C18" s="34" t="s">
        <v>59</v>
      </c>
      <c r="D18" s="23"/>
      <c r="E18" s="38" t="s">
        <v>60</v>
      </c>
      <c r="F18" s="39"/>
      <c r="G18" s="40"/>
      <c r="H18" s="20"/>
      <c r="I18" s="6"/>
      <c r="J18" s="23"/>
      <c r="K18" s="6"/>
      <c r="L18" s="6"/>
      <c r="M18" s="6"/>
      <c r="N18" s="6"/>
      <c r="O18" s="6"/>
      <c r="P18" s="6"/>
      <c r="Q18" s="6"/>
      <c r="R18" s="3"/>
      <c r="S18" s="3"/>
      <c r="T18" s="3"/>
      <c r="U18" s="3"/>
      <c r="V18" s="3"/>
      <c r="W18" s="3"/>
      <c r="X18" s="3"/>
      <c r="Y18" s="3"/>
      <c r="Z18" s="3"/>
    </row>
    <row r="19" spans="1:26">
      <c r="A19" s="19"/>
      <c r="B19" s="23"/>
      <c r="C19" s="31"/>
      <c r="D19" s="31"/>
      <c r="E19" s="31"/>
      <c r="F19" s="31"/>
      <c r="G19" s="31"/>
      <c r="H19" s="20"/>
      <c r="I19" s="6"/>
      <c r="J19" s="23"/>
      <c r="K19" s="6"/>
      <c r="L19" s="6"/>
      <c r="M19" s="6"/>
      <c r="N19" s="6"/>
      <c r="O19" s="6"/>
      <c r="P19" s="6"/>
      <c r="Q19" s="6"/>
      <c r="R19" s="3"/>
      <c r="S19" s="3"/>
      <c r="T19" s="3"/>
      <c r="U19" s="3"/>
      <c r="V19" s="3"/>
      <c r="W19" s="3"/>
      <c r="X19" s="3"/>
      <c r="Y19" s="3"/>
      <c r="Z19" s="3"/>
    </row>
    <row r="20" spans="1:26" ht="27" customHeight="1">
      <c r="A20" s="19"/>
      <c r="B20" s="329" t="s">
        <v>61</v>
      </c>
      <c r="C20" s="330"/>
      <c r="D20" s="330"/>
      <c r="E20" s="330"/>
      <c r="F20" s="330"/>
      <c r="G20" s="331"/>
      <c r="H20" s="20"/>
      <c r="I20" s="332" t="s">
        <v>62</v>
      </c>
      <c r="J20" s="333"/>
      <c r="K20" s="6"/>
      <c r="L20" s="6"/>
      <c r="M20" s="6"/>
      <c r="N20" s="6"/>
      <c r="O20" s="6"/>
      <c r="P20" s="6"/>
      <c r="Q20" s="6"/>
      <c r="R20" s="3"/>
      <c r="S20" s="3"/>
      <c r="T20" s="3"/>
      <c r="U20" s="3"/>
      <c r="V20" s="3"/>
      <c r="W20" s="3"/>
      <c r="X20" s="3"/>
      <c r="Y20" s="3"/>
      <c r="Z20" s="3"/>
    </row>
    <row r="21" spans="1:26" ht="17.25" customHeight="1">
      <c r="A21" s="19"/>
      <c r="B21" s="334" t="s">
        <v>63</v>
      </c>
      <c r="C21" s="335"/>
      <c r="D21" s="335"/>
      <c r="E21" s="335"/>
      <c r="F21" s="335"/>
      <c r="G21" s="335"/>
      <c r="H21" s="20"/>
      <c r="I21" s="41" t="s">
        <v>64</v>
      </c>
      <c r="J21" s="42" t="s">
        <v>65</v>
      </c>
      <c r="K21" s="6"/>
      <c r="L21" s="6"/>
      <c r="M21" s="6"/>
      <c r="N21" s="6"/>
      <c r="O21" s="6"/>
      <c r="P21" s="6"/>
      <c r="Q21" s="6"/>
      <c r="R21" s="3"/>
      <c r="S21" s="3"/>
      <c r="T21" s="3"/>
      <c r="U21" s="3"/>
      <c r="V21" s="3"/>
      <c r="W21" s="3"/>
      <c r="X21" s="3"/>
      <c r="Y21" s="3"/>
      <c r="Z21" s="3"/>
    </row>
    <row r="22" spans="1:26" ht="42" customHeight="1">
      <c r="A22" s="19"/>
      <c r="B22" s="334" t="str">
        <f>IF(OR(C10="",C12="",F12="",C14=""),"",CONCATENATE($E$2," ",C10," ",$E$3," *",C12," *",F12,", ",$E$4," ",$C14))</f>
        <v xml:space="preserve"> Reputacional  *Acciones legales contra la entidad *Demoras en la entrega de información a otros procesos,  Inoportunidad en la entrega de las comunicaciones oficiales</v>
      </c>
      <c r="C22" s="335"/>
      <c r="D22" s="335"/>
      <c r="E22" s="335"/>
      <c r="F22" s="335"/>
      <c r="G22" s="335"/>
      <c r="H22" s="20"/>
      <c r="I22" s="43" t="s">
        <v>66</v>
      </c>
      <c r="J22" s="44" t="s">
        <v>67</v>
      </c>
      <c r="K22" s="6"/>
      <c r="L22" s="6"/>
      <c r="M22" s="6"/>
      <c r="N22" s="6"/>
      <c r="O22" s="6"/>
      <c r="P22" s="6"/>
      <c r="Q22" s="6"/>
      <c r="R22" s="3"/>
      <c r="S22" s="3"/>
      <c r="T22" s="3"/>
      <c r="U22" s="3"/>
      <c r="V22" s="3"/>
      <c r="W22" s="3"/>
      <c r="X22" s="3"/>
      <c r="Y22" s="3"/>
      <c r="Z22" s="3"/>
    </row>
    <row r="23" spans="1:26" ht="15.75" customHeight="1">
      <c r="A23" s="19"/>
      <c r="B23" s="23"/>
      <c r="C23" s="6"/>
      <c r="D23" s="6"/>
      <c r="E23" s="6"/>
      <c r="F23" s="6"/>
      <c r="G23" s="6"/>
      <c r="H23" s="20"/>
      <c r="I23" s="6"/>
      <c r="J23" s="23"/>
      <c r="K23" s="6"/>
      <c r="L23" s="6"/>
      <c r="M23" s="6"/>
      <c r="N23" s="6"/>
      <c r="O23" s="6"/>
      <c r="P23" s="6"/>
      <c r="Q23" s="6"/>
      <c r="R23" s="3"/>
      <c r="S23" s="3"/>
      <c r="T23" s="3"/>
      <c r="U23" s="3"/>
      <c r="V23" s="3"/>
      <c r="W23" s="3"/>
      <c r="X23" s="3"/>
      <c r="Y23" s="3"/>
      <c r="Z23" s="3"/>
    </row>
    <row r="24" spans="1:26" ht="15.75" customHeight="1">
      <c r="A24" s="19"/>
      <c r="B24" s="23"/>
      <c r="C24" s="6"/>
      <c r="D24" s="6"/>
      <c r="E24" s="6"/>
      <c r="F24" s="6"/>
      <c r="G24" s="6"/>
      <c r="H24" s="20"/>
      <c r="I24" s="6"/>
      <c r="J24" s="23"/>
      <c r="K24" s="6"/>
      <c r="L24" s="6"/>
      <c r="M24" s="6"/>
      <c r="N24" s="6"/>
      <c r="O24" s="6"/>
      <c r="P24" s="6"/>
      <c r="Q24" s="6"/>
      <c r="R24" s="3"/>
      <c r="S24" s="3"/>
      <c r="T24" s="3"/>
      <c r="U24" s="3"/>
      <c r="V24" s="3"/>
      <c r="W24" s="3"/>
      <c r="X24" s="3"/>
      <c r="Y24" s="3"/>
      <c r="Z24" s="3"/>
    </row>
    <row r="25" spans="1:26" ht="20.25" customHeight="1">
      <c r="A25" s="19"/>
      <c r="B25" s="339" t="s">
        <v>68</v>
      </c>
      <c r="C25" s="330"/>
      <c r="D25" s="330"/>
      <c r="E25" s="330"/>
      <c r="F25" s="330"/>
      <c r="G25" s="331"/>
      <c r="H25" s="20"/>
      <c r="I25" s="6"/>
      <c r="J25" s="23"/>
      <c r="K25" s="6"/>
      <c r="L25" s="6"/>
      <c r="M25" s="6"/>
      <c r="N25" s="6"/>
      <c r="O25" s="6"/>
      <c r="P25" s="6"/>
      <c r="Q25" s="6"/>
      <c r="R25" s="3"/>
      <c r="S25" s="3"/>
      <c r="T25" s="3"/>
      <c r="U25" s="3"/>
      <c r="V25" s="3"/>
      <c r="W25" s="3"/>
      <c r="X25" s="3"/>
      <c r="Y25" s="3"/>
      <c r="Z25" s="3"/>
    </row>
    <row r="26" spans="1:26" ht="15.75" customHeight="1">
      <c r="A26" s="19"/>
      <c r="B26" s="340" t="s">
        <v>42</v>
      </c>
      <c r="C26" s="335"/>
      <c r="D26" s="335"/>
      <c r="E26" s="335"/>
      <c r="F26" s="335"/>
      <c r="G26" s="335"/>
      <c r="H26" s="20"/>
      <c r="I26" s="6"/>
      <c r="J26" s="23"/>
      <c r="K26" s="6"/>
      <c r="L26" s="6"/>
      <c r="M26" s="6"/>
      <c r="N26" s="6"/>
      <c r="O26" s="6"/>
      <c r="P26" s="6"/>
      <c r="Q26" s="6"/>
      <c r="R26" s="3"/>
      <c r="S26" s="3"/>
      <c r="T26" s="3"/>
      <c r="U26" s="3"/>
      <c r="V26" s="3"/>
      <c r="W26" s="3"/>
      <c r="X26" s="3"/>
      <c r="Y26" s="3"/>
      <c r="Z26" s="3"/>
    </row>
    <row r="27" spans="1:26" ht="15.75" customHeight="1">
      <c r="A27" s="19"/>
      <c r="B27" s="23"/>
      <c r="C27" s="24" t="s">
        <v>43</v>
      </c>
      <c r="D27" s="6"/>
      <c r="E27" s="6"/>
      <c r="F27" s="6"/>
      <c r="G27" s="6"/>
      <c r="H27" s="20"/>
      <c r="I27" s="6"/>
      <c r="J27" s="23"/>
      <c r="K27" s="6"/>
      <c r="L27" s="6"/>
      <c r="M27" s="6"/>
      <c r="N27" s="6"/>
      <c r="O27" s="6"/>
      <c r="P27" s="6"/>
      <c r="Q27" s="6"/>
      <c r="R27" s="3"/>
      <c r="S27" s="3"/>
      <c r="T27" s="3"/>
      <c r="U27" s="3"/>
      <c r="V27" s="3"/>
      <c r="W27" s="3"/>
      <c r="X27" s="3"/>
      <c r="Y27" s="3"/>
      <c r="Z27" s="3"/>
    </row>
    <row r="28" spans="1:26" ht="35.25" customHeight="1">
      <c r="A28" s="19"/>
      <c r="B28" s="25" t="s">
        <v>44</v>
      </c>
      <c r="C28" s="323" t="s">
        <v>45</v>
      </c>
      <c r="D28" s="326"/>
      <c r="E28" s="326"/>
      <c r="F28" s="326"/>
      <c r="G28" s="324"/>
      <c r="H28" s="20" t="s">
        <v>46</v>
      </c>
      <c r="I28" s="6"/>
      <c r="J28" s="23"/>
      <c r="K28" s="6"/>
      <c r="L28" s="6"/>
      <c r="M28" s="6"/>
      <c r="N28" s="6"/>
      <c r="O28" s="6"/>
      <c r="P28" s="6"/>
      <c r="Q28" s="6"/>
      <c r="R28" s="3"/>
      <c r="S28" s="3"/>
      <c r="T28" s="3"/>
      <c r="U28" s="3"/>
      <c r="V28" s="3"/>
      <c r="W28" s="3"/>
      <c r="X28" s="3"/>
      <c r="Y28" s="3"/>
      <c r="Z28" s="3"/>
    </row>
    <row r="29" spans="1:26" ht="15.75" customHeight="1">
      <c r="A29" s="19"/>
      <c r="B29" s="23"/>
      <c r="C29" s="23"/>
      <c r="D29" s="23"/>
      <c r="E29" s="23"/>
      <c r="F29" s="23"/>
      <c r="G29" s="27" t="s">
        <v>47</v>
      </c>
      <c r="H29" s="20"/>
      <c r="I29" s="6"/>
      <c r="J29" s="23"/>
      <c r="K29" s="6"/>
      <c r="L29" s="6"/>
      <c r="M29" s="6"/>
      <c r="N29" s="6"/>
      <c r="O29" s="6"/>
      <c r="P29" s="6"/>
      <c r="Q29" s="6"/>
      <c r="R29" s="3"/>
      <c r="S29" s="3"/>
      <c r="T29" s="3"/>
      <c r="U29" s="3"/>
      <c r="V29" s="3"/>
      <c r="W29" s="3"/>
      <c r="X29" s="3"/>
      <c r="Y29" s="3"/>
      <c r="Z29" s="3"/>
    </row>
    <row r="30" spans="1:26" ht="60" customHeight="1">
      <c r="A30" s="19"/>
      <c r="B30" s="25" t="s">
        <v>48</v>
      </c>
      <c r="C30" s="323" t="s">
        <v>49</v>
      </c>
      <c r="D30" s="324"/>
      <c r="E30" s="30"/>
      <c r="F30" s="325" t="s">
        <v>50</v>
      </c>
      <c r="G30" s="324"/>
      <c r="H30" s="20" t="s">
        <v>51</v>
      </c>
      <c r="I30" s="6"/>
      <c r="J30" s="23"/>
      <c r="K30" s="6"/>
      <c r="L30" s="6"/>
      <c r="M30" s="6"/>
      <c r="N30" s="6"/>
      <c r="O30" s="6"/>
      <c r="P30" s="6"/>
      <c r="Q30" s="6"/>
      <c r="R30" s="3"/>
      <c r="S30" s="3"/>
      <c r="T30" s="3"/>
      <c r="U30" s="3"/>
      <c r="V30" s="3"/>
      <c r="W30" s="3"/>
      <c r="X30" s="3"/>
      <c r="Y30" s="3"/>
      <c r="Z30" s="3"/>
    </row>
    <row r="31" spans="1:26" ht="15.75" customHeight="1">
      <c r="A31" s="19"/>
      <c r="B31" s="23"/>
      <c r="C31" s="23"/>
      <c r="D31" s="23"/>
      <c r="E31" s="23"/>
      <c r="F31" s="23"/>
      <c r="G31" s="23"/>
      <c r="H31" s="20"/>
      <c r="I31" s="6"/>
      <c r="J31" s="23"/>
      <c r="K31" s="6"/>
      <c r="L31" s="6"/>
      <c r="M31" s="6"/>
      <c r="N31" s="6"/>
      <c r="O31" s="6"/>
      <c r="P31" s="6"/>
      <c r="Q31" s="6"/>
      <c r="R31" s="3"/>
      <c r="S31" s="3"/>
      <c r="T31" s="3"/>
      <c r="U31" s="3"/>
      <c r="V31" s="3"/>
      <c r="W31" s="3"/>
      <c r="X31" s="3"/>
      <c r="Y31" s="3"/>
      <c r="Z31" s="3"/>
    </row>
    <row r="32" spans="1:26" ht="82.5" customHeight="1">
      <c r="A32" s="19"/>
      <c r="B32" s="25" t="s">
        <v>52</v>
      </c>
      <c r="C32" s="325" t="s">
        <v>69</v>
      </c>
      <c r="D32" s="326"/>
      <c r="E32" s="326"/>
      <c r="F32" s="326"/>
      <c r="G32" s="324"/>
      <c r="H32" s="20" t="s">
        <v>54</v>
      </c>
      <c r="I32" s="6"/>
      <c r="J32" s="23"/>
      <c r="K32" s="6"/>
      <c r="L32" s="6"/>
      <c r="M32" s="6"/>
      <c r="N32" s="6"/>
      <c r="O32" s="6"/>
      <c r="P32" s="6"/>
      <c r="Q32" s="6"/>
      <c r="R32" s="3"/>
      <c r="S32" s="3"/>
      <c r="T32" s="3"/>
      <c r="U32" s="3"/>
      <c r="V32" s="3"/>
      <c r="W32" s="3"/>
      <c r="X32" s="3"/>
      <c r="Y32" s="3"/>
      <c r="Z32" s="3"/>
    </row>
    <row r="33" spans="1:26" ht="15.75" customHeight="1">
      <c r="A33" s="19"/>
      <c r="B33" s="25"/>
      <c r="C33" s="327"/>
      <c r="D33" s="328"/>
      <c r="E33" s="328"/>
      <c r="F33" s="328"/>
      <c r="G33" s="328"/>
      <c r="H33" s="20"/>
      <c r="I33" s="6"/>
      <c r="J33" s="23"/>
      <c r="K33" s="6"/>
      <c r="L33" s="6"/>
      <c r="M33" s="6"/>
      <c r="N33" s="6"/>
      <c r="O33" s="6"/>
      <c r="P33" s="6"/>
      <c r="Q33" s="6"/>
      <c r="R33" s="3"/>
      <c r="S33" s="3"/>
      <c r="T33" s="3"/>
      <c r="U33" s="3"/>
      <c r="V33" s="3"/>
      <c r="W33" s="3"/>
      <c r="X33" s="3"/>
      <c r="Y33" s="3"/>
      <c r="Z33" s="3"/>
    </row>
    <row r="34" spans="1:26" ht="74.25" customHeight="1">
      <c r="A34" s="19"/>
      <c r="B34" s="30" t="s">
        <v>55</v>
      </c>
      <c r="C34" s="34" t="s">
        <v>70</v>
      </c>
      <c r="D34" s="30"/>
      <c r="E34" s="34" t="s">
        <v>71</v>
      </c>
      <c r="F34" s="23"/>
      <c r="G34" s="35"/>
      <c r="H34" s="36"/>
      <c r="I34" s="6"/>
      <c r="J34" s="23"/>
      <c r="K34" s="6"/>
      <c r="L34" s="6"/>
      <c r="M34" s="6"/>
      <c r="N34" s="6"/>
      <c r="O34" s="6"/>
      <c r="P34" s="6"/>
      <c r="Q34" s="6"/>
      <c r="R34" s="3"/>
      <c r="S34" s="3"/>
      <c r="T34" s="3"/>
      <c r="U34" s="3"/>
      <c r="V34" s="3"/>
      <c r="W34" s="3"/>
      <c r="X34" s="3"/>
      <c r="Y34" s="3"/>
      <c r="Z34" s="3"/>
    </row>
    <row r="35" spans="1:26" ht="15.75" customHeight="1">
      <c r="A35" s="19"/>
      <c r="B35" s="23"/>
      <c r="C35" s="23"/>
      <c r="D35" s="23"/>
      <c r="E35" s="23"/>
      <c r="F35" s="23"/>
      <c r="G35" s="23"/>
      <c r="H35" s="20"/>
      <c r="I35" s="6"/>
      <c r="J35" s="23"/>
      <c r="K35" s="6"/>
      <c r="L35" s="6"/>
      <c r="M35" s="6"/>
      <c r="N35" s="6"/>
      <c r="O35" s="6"/>
      <c r="P35" s="6"/>
      <c r="Q35" s="6"/>
      <c r="R35" s="3"/>
      <c r="S35" s="3"/>
      <c r="T35" s="3"/>
      <c r="U35" s="3"/>
      <c r="V35" s="3"/>
      <c r="W35" s="3"/>
      <c r="X35" s="3"/>
      <c r="Y35" s="3"/>
      <c r="Z35" s="3"/>
    </row>
    <row r="36" spans="1:26" ht="162.75" customHeight="1">
      <c r="A36" s="19"/>
      <c r="B36" s="30" t="s">
        <v>58</v>
      </c>
      <c r="C36" s="38" t="s">
        <v>72</v>
      </c>
      <c r="D36" s="23"/>
      <c r="E36" s="34" t="s">
        <v>73</v>
      </c>
      <c r="F36" s="23"/>
      <c r="G36" s="35"/>
      <c r="H36" s="23"/>
      <c r="I36" s="6"/>
      <c r="J36" s="23"/>
      <c r="K36" s="6"/>
      <c r="L36" s="6"/>
      <c r="M36" s="6"/>
      <c r="N36" s="6"/>
      <c r="O36" s="6"/>
      <c r="P36" s="6"/>
      <c r="Q36" s="6"/>
      <c r="R36" s="3"/>
      <c r="S36" s="3"/>
      <c r="T36" s="3"/>
      <c r="U36" s="3"/>
      <c r="V36" s="3"/>
      <c r="W36" s="3"/>
      <c r="X36" s="3"/>
      <c r="Y36" s="3"/>
      <c r="Z36" s="3"/>
    </row>
    <row r="37" spans="1:26" ht="15.75" customHeight="1">
      <c r="A37" s="19"/>
      <c r="B37" s="23"/>
      <c r="C37" s="31"/>
      <c r="D37" s="31"/>
      <c r="E37" s="31"/>
      <c r="F37" s="31"/>
      <c r="G37" s="31"/>
      <c r="H37" s="20"/>
      <c r="I37" s="6"/>
      <c r="J37" s="23"/>
      <c r="K37" s="6"/>
      <c r="L37" s="6"/>
      <c r="M37" s="6"/>
      <c r="N37" s="6"/>
      <c r="O37" s="6"/>
      <c r="P37" s="6"/>
      <c r="Q37" s="6"/>
      <c r="R37" s="3"/>
      <c r="S37" s="3"/>
      <c r="T37" s="3"/>
      <c r="U37" s="3"/>
      <c r="V37" s="3"/>
      <c r="W37" s="3"/>
      <c r="X37" s="3"/>
      <c r="Y37" s="3"/>
      <c r="Z37" s="3"/>
    </row>
    <row r="38" spans="1:26" ht="27" customHeight="1">
      <c r="A38" s="19"/>
      <c r="B38" s="329" t="s">
        <v>61</v>
      </c>
      <c r="C38" s="330"/>
      <c r="D38" s="330"/>
      <c r="E38" s="330"/>
      <c r="F38" s="330"/>
      <c r="G38" s="331"/>
      <c r="H38" s="20"/>
      <c r="I38" s="332" t="s">
        <v>62</v>
      </c>
      <c r="J38" s="333"/>
      <c r="K38" s="6"/>
      <c r="L38" s="6"/>
      <c r="M38" s="6"/>
      <c r="N38" s="6"/>
      <c r="O38" s="6"/>
      <c r="P38" s="6"/>
      <c r="Q38" s="6"/>
      <c r="R38" s="3"/>
      <c r="S38" s="3"/>
      <c r="T38" s="3"/>
      <c r="U38" s="3"/>
      <c r="V38" s="3"/>
      <c r="W38" s="3"/>
      <c r="X38" s="3"/>
      <c r="Y38" s="3"/>
      <c r="Z38" s="3"/>
    </row>
    <row r="39" spans="1:26" ht="15.75" customHeight="1">
      <c r="A39" s="19"/>
      <c r="B39" s="334" t="s">
        <v>63</v>
      </c>
      <c r="C39" s="335"/>
      <c r="D39" s="335"/>
      <c r="E39" s="335"/>
      <c r="F39" s="335"/>
      <c r="G39" s="335"/>
      <c r="H39" s="20"/>
      <c r="I39" s="41" t="s">
        <v>64</v>
      </c>
      <c r="J39" s="42" t="s">
        <v>65</v>
      </c>
      <c r="K39" s="6"/>
      <c r="L39" s="6"/>
      <c r="M39" s="6"/>
      <c r="N39" s="6"/>
      <c r="O39" s="6"/>
      <c r="P39" s="6"/>
      <c r="Q39" s="6"/>
      <c r="R39" s="3"/>
      <c r="S39" s="3"/>
      <c r="T39" s="3"/>
      <c r="U39" s="3"/>
      <c r="V39" s="3"/>
      <c r="W39" s="3"/>
      <c r="X39" s="3"/>
      <c r="Y39" s="3"/>
      <c r="Z39" s="3"/>
    </row>
    <row r="40" spans="1:26" ht="60.75" customHeight="1">
      <c r="A40" s="19"/>
      <c r="B40" s="334" t="str">
        <f>IF(OR(C28="",C30="",F30="",C32=""),"",CONCATENATE($E$2," ",C28," ",$E$3," *",C30," *",F30,", ",$E$4," ",$C32))</f>
        <v xml:space="preserve"> Reputacional  *Acciones legales contra la entidad *Demoras en la entrega de información a otros procesos,  Desactualización del inventario documental de la SCRD lo que genera pérdida o extravío parcial o total de la documentación entregada, producida y custodiad por la SCRD por inadecuado control </v>
      </c>
      <c r="C40" s="335"/>
      <c r="D40" s="335"/>
      <c r="E40" s="335"/>
      <c r="F40" s="335"/>
      <c r="G40" s="335"/>
      <c r="H40" s="20"/>
      <c r="I40" s="43" t="s">
        <v>66</v>
      </c>
      <c r="J40" s="44" t="s">
        <v>67</v>
      </c>
      <c r="K40" s="6"/>
      <c r="L40" s="6"/>
      <c r="M40" s="6"/>
      <c r="N40" s="6"/>
      <c r="O40" s="6"/>
      <c r="P40" s="6"/>
      <c r="Q40" s="6"/>
      <c r="R40" s="3"/>
      <c r="S40" s="3"/>
      <c r="T40" s="3"/>
      <c r="U40" s="3"/>
      <c r="V40" s="3"/>
      <c r="W40" s="3"/>
      <c r="X40" s="3"/>
      <c r="Y40" s="3"/>
      <c r="Z40" s="3"/>
    </row>
    <row r="41" spans="1:26" ht="15.75" customHeight="1">
      <c r="A41" s="19"/>
      <c r="B41" s="23"/>
      <c r="C41" s="6"/>
      <c r="D41" s="6"/>
      <c r="E41" s="6"/>
      <c r="F41" s="6"/>
      <c r="G41" s="6"/>
      <c r="H41" s="20"/>
      <c r="I41" s="6"/>
      <c r="J41" s="23"/>
      <c r="K41" s="6"/>
      <c r="L41" s="6"/>
      <c r="M41" s="6"/>
      <c r="N41" s="6"/>
      <c r="O41" s="6"/>
      <c r="P41" s="6"/>
      <c r="Q41" s="6"/>
      <c r="R41" s="3"/>
      <c r="S41" s="3"/>
      <c r="T41" s="3"/>
      <c r="U41" s="3"/>
      <c r="V41" s="3"/>
      <c r="W41" s="3"/>
      <c r="X41" s="3"/>
      <c r="Y41" s="3"/>
      <c r="Z41" s="3"/>
    </row>
    <row r="42" spans="1:26" ht="15.75" customHeight="1">
      <c r="A42" s="19"/>
      <c r="B42" s="23"/>
      <c r="C42" s="6"/>
      <c r="D42" s="6"/>
      <c r="E42" s="6"/>
      <c r="F42" s="6"/>
      <c r="G42" s="6"/>
      <c r="H42" s="20"/>
      <c r="I42" s="6"/>
      <c r="J42" s="23"/>
      <c r="K42" s="6"/>
      <c r="L42" s="6"/>
      <c r="M42" s="6"/>
      <c r="N42" s="6"/>
      <c r="O42" s="6"/>
      <c r="P42" s="6"/>
      <c r="Q42" s="6"/>
      <c r="R42" s="3"/>
      <c r="S42" s="3"/>
      <c r="T42" s="3"/>
      <c r="U42" s="3"/>
      <c r="V42" s="3"/>
      <c r="W42" s="3"/>
      <c r="X42" s="3"/>
      <c r="Y42" s="3"/>
      <c r="Z42" s="3"/>
    </row>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sheetData>
  <mergeCells count="26">
    <mergeCell ref="B8:G8"/>
    <mergeCell ref="C10:G10"/>
    <mergeCell ref="C12:D12"/>
    <mergeCell ref="F12:G12"/>
    <mergeCell ref="B1:B4"/>
    <mergeCell ref="C1:F2"/>
    <mergeCell ref="C3:F4"/>
    <mergeCell ref="B6:G6"/>
    <mergeCell ref="B7:G7"/>
    <mergeCell ref="I38:J38"/>
    <mergeCell ref="B39:G39"/>
    <mergeCell ref="B40:G40"/>
    <mergeCell ref="C14:G14"/>
    <mergeCell ref="C15:G15"/>
    <mergeCell ref="B20:G20"/>
    <mergeCell ref="I20:J20"/>
    <mergeCell ref="B21:G21"/>
    <mergeCell ref="B22:G22"/>
    <mergeCell ref="B25:G25"/>
    <mergeCell ref="B26:G26"/>
    <mergeCell ref="C28:G28"/>
    <mergeCell ref="C30:D30"/>
    <mergeCell ref="F30:G30"/>
    <mergeCell ref="C32:G32"/>
    <mergeCell ref="C33:G33"/>
    <mergeCell ref="B38:G38"/>
  </mergeCells>
  <pageMargins left="1.0236220472440944" right="0.23622047244094491" top="0.74803149606299213" bottom="0.74803149606299213" header="0" footer="0"/>
  <pageSetup paperSize="5" scale="39" fitToHeight="0" orientation="landscape" r:id="rId1"/>
  <headerFooter>
    <oddFooter>&amp;CPágina 2 de 6&amp;RAprobación mediante el radicado  No. 20257100604043</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14:formula1>
            <xm:f>Listas!$A$2:$A$8</xm:f>
          </x14:formula1>
          <xm:sqref>C10 C28</xm:sqref>
        </x14:dataValidation>
        <x14:dataValidation type="list" allowBlank="1" showErrorMessage="1">
          <x14:formula1>
            <xm:f>Listas!$A$100:$A$104</xm:f>
          </x14:formula1>
          <xm:sqref>I22 I40</xm:sqref>
        </x14:dataValidation>
        <x14:dataValidation type="list" allowBlank="1" showErrorMessage="1">
          <x14:formula1>
            <xm:f>Listas!$B$100:$B$103</xm:f>
          </x14:formula1>
          <xm:sqref>J22 J40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topLeftCell="AX11" zoomScale="80" zoomScaleNormal="80" workbookViewId="0">
      <selection activeCell="BE17" sqref="BE17:BE22"/>
    </sheetView>
  </sheetViews>
  <sheetFormatPr baseColWidth="10" defaultColWidth="14.42578125" defaultRowHeight="15" customHeight="1"/>
  <cols>
    <col min="1" max="1" width="18" customWidth="1"/>
    <col min="2" max="2" width="22" customWidth="1"/>
    <col min="3" max="3" width="26.710937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63.5703125" customWidth="1"/>
    <col min="26" max="26" width="20.28515625" customWidth="1"/>
    <col min="27" max="27" width="20.140625" customWidth="1"/>
    <col min="28" max="28" width="23.42578125"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c r="A1" s="382"/>
      <c r="B1" s="313"/>
      <c r="C1" s="314"/>
      <c r="D1" s="391" t="s">
        <v>0</v>
      </c>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4"/>
      <c r="BD1" s="392" t="s">
        <v>1</v>
      </c>
      <c r="BE1" s="296"/>
      <c r="BF1" s="297"/>
      <c r="BG1" s="45"/>
      <c r="BH1" s="45"/>
      <c r="BI1" s="45"/>
    </row>
    <row r="2" spans="1:61" ht="29.25" customHeight="1">
      <c r="A2" s="383"/>
      <c r="B2" s="335"/>
      <c r="C2" s="384"/>
      <c r="D2" s="315"/>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7"/>
      <c r="BD2" s="393" t="str">
        <f>Contexto!G2</f>
        <v>Versión: 04</v>
      </c>
      <c r="BE2" s="296"/>
      <c r="BF2" s="297"/>
      <c r="BG2" s="3"/>
      <c r="BH2" s="3"/>
      <c r="BI2" s="3"/>
    </row>
    <row r="3" spans="1:61" ht="25.5" customHeight="1">
      <c r="A3" s="383"/>
      <c r="B3" s="335"/>
      <c r="C3" s="384"/>
      <c r="D3" s="394" t="s">
        <v>3</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4"/>
      <c r="BD3" s="393" t="str">
        <f>Contexto!G3</f>
        <v>Fecha: 15/08/2025</v>
      </c>
      <c r="BE3" s="296"/>
      <c r="BF3" s="297"/>
      <c r="BG3" s="3"/>
      <c r="BH3" s="3"/>
      <c r="BI3" s="3"/>
    </row>
    <row r="4" spans="1:61" ht="30" customHeight="1">
      <c r="A4" s="315"/>
      <c r="B4" s="316"/>
      <c r="C4" s="317"/>
      <c r="D4" s="315"/>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7"/>
      <c r="BD4" s="393" t="s">
        <v>74</v>
      </c>
      <c r="BE4" s="296"/>
      <c r="BF4" s="297"/>
      <c r="BG4" s="3"/>
      <c r="BH4" s="3"/>
      <c r="BI4" s="3"/>
    </row>
    <row r="5" spans="1:61">
      <c r="A5" s="28"/>
      <c r="B5" s="28"/>
      <c r="C5" s="28"/>
      <c r="D5" s="28"/>
      <c r="E5" s="28"/>
      <c r="F5" s="28"/>
      <c r="G5" s="28"/>
      <c r="H5" s="28"/>
      <c r="I5" s="28"/>
      <c r="J5" s="28"/>
      <c r="K5" s="28"/>
      <c r="L5" s="28"/>
      <c r="M5" s="28"/>
      <c r="N5" s="46"/>
      <c r="O5" s="46"/>
      <c r="P5" s="28"/>
      <c r="Q5" s="28"/>
      <c r="R5" s="28"/>
      <c r="S5" s="28"/>
      <c r="T5" s="46"/>
      <c r="U5" s="46"/>
      <c r="V5" s="28"/>
      <c r="W5" s="47"/>
      <c r="X5" s="28"/>
      <c r="Y5" s="28"/>
      <c r="Z5" s="28"/>
      <c r="AA5" s="28"/>
      <c r="AB5" s="28"/>
      <c r="AC5" s="28"/>
      <c r="AD5" s="28"/>
      <c r="AE5" s="28"/>
      <c r="AF5" s="28"/>
      <c r="AG5" s="28"/>
      <c r="AH5" s="28"/>
      <c r="AI5" s="46"/>
      <c r="AJ5" s="46"/>
      <c r="AK5" s="46"/>
      <c r="AL5" s="46"/>
      <c r="AM5" s="46"/>
      <c r="AN5" s="46"/>
      <c r="AO5" s="46"/>
      <c r="AP5" s="28"/>
      <c r="AQ5" s="28"/>
      <c r="AR5" s="28"/>
      <c r="AS5" s="28"/>
      <c r="AT5" s="28"/>
      <c r="AU5" s="28"/>
      <c r="AV5" s="28"/>
      <c r="AW5" s="28"/>
      <c r="AX5" s="28"/>
      <c r="AY5" s="28"/>
      <c r="AZ5" s="28"/>
      <c r="BA5" s="28"/>
      <c r="BB5" s="28"/>
      <c r="BC5" s="28"/>
      <c r="BD5" s="28"/>
      <c r="BE5" s="28"/>
      <c r="BF5" s="28"/>
      <c r="BG5" s="45"/>
      <c r="BH5" s="45"/>
      <c r="BI5" s="45"/>
    </row>
    <row r="6" spans="1:61" ht="13.5" customHeight="1">
      <c r="A6" s="395" t="s">
        <v>75</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1"/>
      <c r="BG6" s="45"/>
      <c r="BH6" s="45"/>
      <c r="BI6" s="45"/>
    </row>
    <row r="7" spans="1:61">
      <c r="A7" s="28"/>
      <c r="B7" s="28"/>
      <c r="C7" s="28"/>
      <c r="D7" s="28"/>
      <c r="E7" s="28"/>
      <c r="F7" s="28"/>
      <c r="G7" s="28"/>
      <c r="H7" s="28"/>
      <c r="I7" s="25"/>
      <c r="J7" s="25"/>
      <c r="K7" s="28"/>
      <c r="L7" s="28"/>
      <c r="M7" s="28"/>
      <c r="N7" s="46"/>
      <c r="O7" s="46"/>
      <c r="P7" s="28"/>
      <c r="Q7" s="28"/>
      <c r="R7" s="28"/>
      <c r="S7" s="28"/>
      <c r="T7" s="48"/>
      <c r="U7" s="46"/>
      <c r="V7" s="28"/>
      <c r="W7" s="47"/>
      <c r="X7" s="28"/>
      <c r="Y7" s="28"/>
      <c r="Z7" s="28"/>
      <c r="AA7" s="28"/>
      <c r="AB7" s="28"/>
      <c r="AC7" s="28"/>
      <c r="AD7" s="28"/>
      <c r="AE7" s="28"/>
      <c r="AF7" s="28"/>
      <c r="AG7" s="28"/>
      <c r="AH7" s="28"/>
      <c r="AI7" s="49"/>
      <c r="AJ7" s="49"/>
      <c r="AK7" s="49"/>
      <c r="AL7" s="49"/>
      <c r="AM7" s="49"/>
      <c r="AN7" s="49"/>
      <c r="AO7" s="49"/>
      <c r="AP7" s="28"/>
      <c r="AQ7" s="28"/>
      <c r="AR7" s="28"/>
      <c r="AS7" s="28"/>
      <c r="AT7" s="28"/>
      <c r="AU7" s="28"/>
      <c r="AV7" s="28"/>
      <c r="AW7" s="28"/>
      <c r="AX7" s="28"/>
      <c r="AY7" s="28"/>
      <c r="AZ7" s="28"/>
      <c r="BA7" s="28"/>
      <c r="BB7" s="28"/>
      <c r="BC7" s="28"/>
      <c r="BD7" s="28"/>
      <c r="BE7" s="28"/>
      <c r="BF7" s="28"/>
      <c r="BG7" s="45"/>
      <c r="BH7" s="45"/>
      <c r="BI7" s="45"/>
    </row>
    <row r="8" spans="1:61" ht="15.75" customHeight="1">
      <c r="A8" s="385" t="s">
        <v>76</v>
      </c>
      <c r="B8" s="385" t="s">
        <v>77</v>
      </c>
      <c r="C8" s="385" t="s">
        <v>78</v>
      </c>
      <c r="D8" s="387" t="s">
        <v>79</v>
      </c>
      <c r="E8" s="296"/>
      <c r="F8" s="296"/>
      <c r="G8" s="296"/>
      <c r="H8" s="296"/>
      <c r="I8" s="296"/>
      <c r="J8" s="296"/>
      <c r="K8" s="296"/>
      <c r="L8" s="296"/>
      <c r="M8" s="297"/>
      <c r="N8" s="388" t="s">
        <v>80</v>
      </c>
      <c r="O8" s="296"/>
      <c r="P8" s="296"/>
      <c r="Q8" s="296"/>
      <c r="R8" s="296"/>
      <c r="S8" s="296"/>
      <c r="T8" s="296"/>
      <c r="U8" s="296"/>
      <c r="V8" s="296"/>
      <c r="W8" s="297"/>
      <c r="X8" s="366" t="s">
        <v>81</v>
      </c>
      <c r="Y8" s="367"/>
      <c r="Z8" s="367"/>
      <c r="AA8" s="367"/>
      <c r="AB8" s="367"/>
      <c r="AC8" s="367"/>
      <c r="AD8" s="367"/>
      <c r="AE8" s="367"/>
      <c r="AF8" s="367"/>
      <c r="AG8" s="367"/>
      <c r="AH8" s="367"/>
      <c r="AI8" s="367"/>
      <c r="AJ8" s="367"/>
      <c r="AK8" s="367"/>
      <c r="AL8" s="367"/>
      <c r="AM8" s="367"/>
      <c r="AN8" s="367"/>
      <c r="AO8" s="367"/>
      <c r="AP8" s="367"/>
      <c r="AQ8" s="367"/>
      <c r="AR8" s="368"/>
      <c r="AS8" s="369" t="s">
        <v>82</v>
      </c>
      <c r="AT8" s="370"/>
      <c r="AU8" s="370"/>
      <c r="AV8" s="370"/>
      <c r="AW8" s="370"/>
      <c r="AX8" s="370"/>
      <c r="AY8" s="370"/>
      <c r="AZ8" s="370"/>
      <c r="BA8" s="371"/>
      <c r="BB8" s="372" t="s">
        <v>83</v>
      </c>
      <c r="BC8" s="313"/>
      <c r="BD8" s="313"/>
      <c r="BE8" s="314"/>
      <c r="BF8" s="373" t="s">
        <v>84</v>
      </c>
      <c r="BG8" s="50"/>
      <c r="BH8" s="50"/>
      <c r="BI8" s="50"/>
    </row>
    <row r="9" spans="1:61" ht="51" customHeight="1">
      <c r="A9" s="310"/>
      <c r="B9" s="310"/>
      <c r="C9" s="310"/>
      <c r="D9" s="51"/>
      <c r="E9" s="52"/>
      <c r="F9" s="52"/>
      <c r="G9" s="52"/>
      <c r="H9" s="52"/>
      <c r="I9" s="52"/>
      <c r="J9" s="52"/>
      <c r="K9" s="52"/>
      <c r="L9" s="390" t="s">
        <v>85</v>
      </c>
      <c r="M9" s="297"/>
      <c r="N9" s="396" t="s">
        <v>86</v>
      </c>
      <c r="O9" s="297"/>
      <c r="P9" s="396" t="s">
        <v>87</v>
      </c>
      <c r="Q9" s="296"/>
      <c r="R9" s="296"/>
      <c r="S9" s="296"/>
      <c r="T9" s="296"/>
      <c r="U9" s="297"/>
      <c r="V9" s="53"/>
      <c r="W9" s="54"/>
      <c r="X9" s="376" t="s">
        <v>88</v>
      </c>
      <c r="Y9" s="370"/>
      <c r="Z9" s="370"/>
      <c r="AA9" s="370"/>
      <c r="AB9" s="370"/>
      <c r="AC9" s="370"/>
      <c r="AD9" s="370"/>
      <c r="AE9" s="377"/>
      <c r="AF9" s="55"/>
      <c r="AG9" s="55"/>
      <c r="AH9" s="55"/>
      <c r="AI9" s="55"/>
      <c r="AJ9" s="55"/>
      <c r="AK9" s="55"/>
      <c r="AL9" s="55"/>
      <c r="AM9" s="55"/>
      <c r="AN9" s="55"/>
      <c r="AO9" s="55"/>
      <c r="AP9" s="55"/>
      <c r="AQ9" s="55"/>
      <c r="AR9" s="55"/>
      <c r="AS9" s="378" t="s">
        <v>89</v>
      </c>
      <c r="AT9" s="296"/>
      <c r="AU9" s="297"/>
      <c r="AV9" s="378" t="s">
        <v>90</v>
      </c>
      <c r="AW9" s="296"/>
      <c r="AX9" s="297"/>
      <c r="AY9" s="56"/>
      <c r="AZ9" s="56"/>
      <c r="BA9" s="57"/>
      <c r="BB9" s="315"/>
      <c r="BC9" s="316"/>
      <c r="BD9" s="316"/>
      <c r="BE9" s="317"/>
      <c r="BF9" s="374"/>
      <c r="BG9" s="45"/>
      <c r="BH9" s="45"/>
      <c r="BI9" s="45"/>
    </row>
    <row r="10" spans="1:61" ht="224.25" customHeight="1">
      <c r="A10" s="386"/>
      <c r="B10" s="386"/>
      <c r="C10" s="386"/>
      <c r="D10" s="389" t="s">
        <v>91</v>
      </c>
      <c r="E10" s="367"/>
      <c r="F10" s="364"/>
      <c r="G10" s="58" t="s">
        <v>92</v>
      </c>
      <c r="H10" s="59" t="s">
        <v>93</v>
      </c>
      <c r="I10" s="58" t="s">
        <v>94</v>
      </c>
      <c r="J10" s="60" t="s">
        <v>95</v>
      </c>
      <c r="K10" s="58" t="s">
        <v>96</v>
      </c>
      <c r="L10" s="58" t="s">
        <v>97</v>
      </c>
      <c r="M10" s="58" t="s">
        <v>98</v>
      </c>
      <c r="N10" s="381" t="s">
        <v>99</v>
      </c>
      <c r="O10" s="364"/>
      <c r="P10" s="381" t="s">
        <v>100</v>
      </c>
      <c r="Q10" s="364"/>
      <c r="R10" s="381" t="s">
        <v>45</v>
      </c>
      <c r="S10" s="364"/>
      <c r="T10" s="381" t="s">
        <v>101</v>
      </c>
      <c r="U10" s="364"/>
      <c r="V10" s="61"/>
      <c r="W10" s="61" t="s">
        <v>102</v>
      </c>
      <c r="X10" s="62" t="s">
        <v>103</v>
      </c>
      <c r="Y10" s="62" t="s">
        <v>104</v>
      </c>
      <c r="Z10" s="62" t="s">
        <v>105</v>
      </c>
      <c r="AA10" s="62" t="s">
        <v>106</v>
      </c>
      <c r="AB10" s="62" t="s">
        <v>107</v>
      </c>
      <c r="AC10" s="62" t="s">
        <v>108</v>
      </c>
      <c r="AD10" s="62" t="s">
        <v>109</v>
      </c>
      <c r="AE10" s="62" t="s">
        <v>110</v>
      </c>
      <c r="AF10" s="63" t="s">
        <v>111</v>
      </c>
      <c r="AG10" s="62" t="s">
        <v>112</v>
      </c>
      <c r="AH10" s="63" t="s">
        <v>113</v>
      </c>
      <c r="AI10" s="363" t="s">
        <v>114</v>
      </c>
      <c r="AJ10" s="364"/>
      <c r="AK10" s="365" t="s">
        <v>115</v>
      </c>
      <c r="AL10" s="364"/>
      <c r="AM10" s="63" t="s">
        <v>116</v>
      </c>
      <c r="AN10" s="62" t="s">
        <v>117</v>
      </c>
      <c r="AO10" s="62" t="s">
        <v>118</v>
      </c>
      <c r="AP10" s="63" t="s">
        <v>119</v>
      </c>
      <c r="AQ10" s="63" t="s">
        <v>120</v>
      </c>
      <c r="AR10" s="63" t="s">
        <v>109</v>
      </c>
      <c r="AS10" s="61" t="s">
        <v>121</v>
      </c>
      <c r="AT10" s="379" t="s">
        <v>122</v>
      </c>
      <c r="AU10" s="380"/>
      <c r="AV10" s="61" t="s">
        <v>123</v>
      </c>
      <c r="AW10" s="379" t="s">
        <v>124</v>
      </c>
      <c r="AX10" s="380"/>
      <c r="AY10" s="61" t="s">
        <v>125</v>
      </c>
      <c r="AZ10" s="64" t="s">
        <v>126</v>
      </c>
      <c r="BA10" s="64" t="s">
        <v>127</v>
      </c>
      <c r="BB10" s="59" t="s">
        <v>128</v>
      </c>
      <c r="BC10" s="59" t="s">
        <v>129</v>
      </c>
      <c r="BD10" s="59" t="s">
        <v>130</v>
      </c>
      <c r="BE10" s="59" t="s">
        <v>131</v>
      </c>
      <c r="BF10" s="375"/>
      <c r="BG10" s="45"/>
      <c r="BH10" s="45"/>
      <c r="BI10" s="45"/>
    </row>
    <row r="11" spans="1:61" ht="94.5" customHeight="1">
      <c r="A11" s="356" t="s">
        <v>132</v>
      </c>
      <c r="B11" s="357" t="s">
        <v>133</v>
      </c>
      <c r="C11" s="358" t="s">
        <v>134</v>
      </c>
      <c r="D11" s="348" t="s">
        <v>135</v>
      </c>
      <c r="E11" s="351" t="s">
        <v>136</v>
      </c>
      <c r="F11" s="352">
        <v>1</v>
      </c>
      <c r="G11" s="359" t="s">
        <v>137</v>
      </c>
      <c r="H11" s="360"/>
      <c r="I11" s="360" t="s">
        <v>138</v>
      </c>
      <c r="J11" s="344" t="s">
        <v>139</v>
      </c>
      <c r="K11" s="360" t="str">
        <f>CONCATENATE(" *",'Identificación RG-RF-RLA-FT'!C16," *",'Identificación RG-RF-RLA-FT'!E16," *",'Identificación RG-RF-RLA-FT'!G16)</f>
        <v xml:space="preserve"> *Falencia de entrega de las comunicaciones oficiales *Falta de apropiación de lineamientos  *</v>
      </c>
      <c r="L11" s="359" t="s">
        <v>140</v>
      </c>
      <c r="M11" s="347">
        <v>0.9</v>
      </c>
      <c r="N11" s="344" t="s">
        <v>141</v>
      </c>
      <c r="O11" s="346">
        <f>IF(N11="Muy Alta",100%,IF(N11="Alta",80%,IF(N11="Media",60%,IF(N11="Baja",40%,IF(N11="Muy Baja",20%,"")))))</f>
        <v>0.4</v>
      </c>
      <c r="P11" s="344" t="s">
        <v>142</v>
      </c>
      <c r="Q11" s="346">
        <f>IF(P11="Catastrófico",100%,IF(P11="Mayor",80%,IF(P11="Moderado",60%,IF(P11="Menor",40%,IF(P11="Leve",20%,"")))))</f>
        <v>0.2</v>
      </c>
      <c r="R11" s="344" t="s">
        <v>142</v>
      </c>
      <c r="S11" s="346">
        <f>IF(R11="Catastrófico",100%,IF(R11="Mayor",80%,IF(R11="Moderado",60%,IF(R11="Menor",40%,IF(R11="Leve",20%,"")))))</f>
        <v>0.2</v>
      </c>
      <c r="T11" s="344" t="str">
        <f>IF(U11=100%,"Catastrófico",IF(U11=80%,"Mayor",IF(U11=60%,"Moderado",IF(U11=40%,"Menor",IF(U11=20%,"Leve","")))))</f>
        <v>Leve</v>
      </c>
      <c r="U11" s="346">
        <f>IF(AND(Q11="",S11=""),"",MAX(Q11,S11))</f>
        <v>0.2</v>
      </c>
      <c r="V11" s="346" t="str">
        <f>CONCATENATE(N11,T11)</f>
        <v>BajaLeve</v>
      </c>
      <c r="W11" s="344"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Bajo</v>
      </c>
      <c r="X11" s="65">
        <v>1</v>
      </c>
      <c r="Y11" s="66" t="s">
        <v>143</v>
      </c>
      <c r="Z11" s="66" t="s">
        <v>144</v>
      </c>
      <c r="AA11" s="66" t="s">
        <v>145</v>
      </c>
      <c r="AB11" s="66" t="s">
        <v>146</v>
      </c>
      <c r="AC11" s="67" t="s">
        <v>147</v>
      </c>
      <c r="AD11" s="66" t="s">
        <v>148</v>
      </c>
      <c r="AE11" s="68" t="s">
        <v>149</v>
      </c>
      <c r="AF11" s="69" t="s">
        <v>150</v>
      </c>
      <c r="AG11" s="362" t="s">
        <v>151</v>
      </c>
      <c r="AH11" s="69" t="s">
        <v>152</v>
      </c>
      <c r="AI11" s="69" t="s">
        <v>153</v>
      </c>
      <c r="AJ11" s="70">
        <f t="shared" ref="AJ11:AJ142" si="0">IF(AI11="","",IF(AI11="Preventivo",25%,IF(AI11="Detectivo",15%,IF(AI11="Correctivo",10%))))</f>
        <v>0.25</v>
      </c>
      <c r="AK11" s="69" t="s">
        <v>154</v>
      </c>
      <c r="AL11" s="70">
        <f t="shared" ref="AL11:AL142" si="1">IF(AK11="Automático",25%,IF(AK11="Manual",15%,""))</f>
        <v>0.15</v>
      </c>
      <c r="AM11" s="71">
        <f t="shared" ref="AM11:AM142" si="2">IF(OR(AJ11="",AL11=""),"",AJ11+AL11)</f>
        <v>0.4</v>
      </c>
      <c r="AN11" s="72">
        <f>IFERROR(IF(AH11="Probabilidad",(O11-(+O11*AM11)),IF(AH11="Impacto",O11,"")),"")</f>
        <v>0.4</v>
      </c>
      <c r="AO11" s="72">
        <f>IFERROR(IF(AH11="Impacto",(U11-(+U11*AM11)),IF(AH11="Probabilidad",U11,"")),"")</f>
        <v>0.12</v>
      </c>
      <c r="AP11" s="69" t="s">
        <v>155</v>
      </c>
      <c r="AQ11" s="69" t="s">
        <v>156</v>
      </c>
      <c r="AR11" s="69" t="s">
        <v>157</v>
      </c>
      <c r="AS11" s="355">
        <f>O11</f>
        <v>0.4</v>
      </c>
      <c r="AT11" s="355">
        <f>IF(AN11="","",MIN(AN11:AN16))</f>
        <v>0.4</v>
      </c>
      <c r="AU11" s="344" t="str">
        <f>IFERROR(IF(AT11="","",IF(AT11&lt;=0.2,"Muy Baja",IF(AT11&lt;=0.4,"Baja",IF(AT11&lt;=0.6,"Media",IF(AT11&lt;=0.8,"Alta","Muy Alta"))))),"")</f>
        <v>Baja</v>
      </c>
      <c r="AV11" s="355">
        <f>U11</f>
        <v>0.2</v>
      </c>
      <c r="AW11" s="355">
        <f>IF(AO11="","",MIN(AO11:AO16))</f>
        <v>0.12</v>
      </c>
      <c r="AX11" s="344" t="str">
        <f>IFERROR(IF(AW11="","",IF(AW11&lt;=0.2,"Leve",IF(AW11&lt;=0.4,"Menor",IF(AW11&lt;=0.6,"Moderado",IF(AW11&lt;=0.8,"Mayor","Catastrófico"))))),"")</f>
        <v>Leve</v>
      </c>
      <c r="AY11" s="344" t="str">
        <f>W11</f>
        <v>Bajo</v>
      </c>
      <c r="AZ11" s="344"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344" t="s">
        <v>158</v>
      </c>
      <c r="BB11" s="353" t="s">
        <v>159</v>
      </c>
      <c r="BC11" s="353" t="s">
        <v>159</v>
      </c>
      <c r="BD11" s="353" t="s">
        <v>159</v>
      </c>
      <c r="BE11" s="353" t="s">
        <v>159</v>
      </c>
      <c r="BF11" s="361" t="s">
        <v>547</v>
      </c>
      <c r="BG11" s="73"/>
      <c r="BH11" s="73"/>
      <c r="BI11" s="73"/>
    </row>
    <row r="12" spans="1:61">
      <c r="A12" s="310"/>
      <c r="B12" s="310"/>
      <c r="C12" s="310"/>
      <c r="D12" s="349"/>
      <c r="E12" s="310"/>
      <c r="F12" s="310"/>
      <c r="G12" s="310"/>
      <c r="H12" s="310"/>
      <c r="I12" s="310"/>
      <c r="J12" s="310"/>
      <c r="K12" s="310"/>
      <c r="L12" s="310"/>
      <c r="M12" s="310"/>
      <c r="N12" s="310"/>
      <c r="O12" s="310"/>
      <c r="P12" s="310"/>
      <c r="Q12" s="310"/>
      <c r="R12" s="310"/>
      <c r="S12" s="310"/>
      <c r="T12" s="310"/>
      <c r="U12" s="310"/>
      <c r="V12" s="310"/>
      <c r="W12" s="310"/>
      <c r="X12" s="74">
        <v>2</v>
      </c>
      <c r="Y12" s="75"/>
      <c r="Z12" s="75"/>
      <c r="AA12" s="75"/>
      <c r="AB12" s="75"/>
      <c r="AC12" s="76"/>
      <c r="AD12" s="75"/>
      <c r="AE12" s="77"/>
      <c r="AF12" s="78"/>
      <c r="AG12" s="310"/>
      <c r="AH12" s="79" t="str">
        <f t="shared" ref="AH12:AH16" si="3">IF(OR(AI12="Preventivo",AI12="Detectivo"),"Probabilidad",IF(AI12="Correctivo","Impacto",""))</f>
        <v/>
      </c>
      <c r="AI12" s="79"/>
      <c r="AJ12" s="80" t="str">
        <f t="shared" si="0"/>
        <v/>
      </c>
      <c r="AK12" s="79"/>
      <c r="AL12" s="80" t="str">
        <f t="shared" si="1"/>
        <v/>
      </c>
      <c r="AM12" s="81" t="str">
        <f t="shared" si="2"/>
        <v/>
      </c>
      <c r="AN12" s="82" t="str">
        <f>IFERROR(IF(AND(#REF!="Probabilidad",AH11="Probabilidad"),(AN11-(+AN11*AM12)),IF(AH11="Probabilidad",(O11-(+O11*AM12)),IF(AH11="Impacto",AN11,""))),"")</f>
        <v/>
      </c>
      <c r="AO12" s="82" t="str">
        <f>IFERROR(IF(AND(#REF!="Impacto",AH11="Impacto"),(AO11-(+AO11*AM12)),IF(AH11="Impacto",(U11-(+U11*AM12)),IF(AH11="Probabilidad",AO11,""))),"")</f>
        <v/>
      </c>
      <c r="AP12" s="79"/>
      <c r="AQ12" s="79"/>
      <c r="AR12" s="79"/>
      <c r="AS12" s="310"/>
      <c r="AT12" s="310"/>
      <c r="AU12" s="310"/>
      <c r="AV12" s="310"/>
      <c r="AW12" s="310"/>
      <c r="AX12" s="310"/>
      <c r="AY12" s="310"/>
      <c r="AZ12" s="310"/>
      <c r="BA12" s="310"/>
      <c r="BB12" s="310"/>
      <c r="BC12" s="310"/>
      <c r="BD12" s="310"/>
      <c r="BE12" s="310"/>
      <c r="BF12" s="310"/>
      <c r="BG12" s="83"/>
      <c r="BH12" s="83"/>
      <c r="BI12" s="83"/>
    </row>
    <row r="13" spans="1:61">
      <c r="A13" s="310"/>
      <c r="B13" s="310"/>
      <c r="C13" s="310"/>
      <c r="D13" s="349"/>
      <c r="E13" s="310"/>
      <c r="F13" s="310"/>
      <c r="G13" s="310"/>
      <c r="H13" s="310"/>
      <c r="I13" s="310"/>
      <c r="J13" s="310"/>
      <c r="K13" s="310"/>
      <c r="L13" s="310"/>
      <c r="M13" s="310"/>
      <c r="N13" s="310"/>
      <c r="O13" s="310"/>
      <c r="P13" s="310"/>
      <c r="Q13" s="310"/>
      <c r="R13" s="310"/>
      <c r="S13" s="310"/>
      <c r="T13" s="310"/>
      <c r="U13" s="310"/>
      <c r="V13" s="310"/>
      <c r="W13" s="310"/>
      <c r="X13" s="74">
        <v>3</v>
      </c>
      <c r="Y13" s="75"/>
      <c r="Z13" s="75"/>
      <c r="AA13" s="75"/>
      <c r="AB13" s="75"/>
      <c r="AC13" s="84"/>
      <c r="AD13" s="75"/>
      <c r="AE13" s="77"/>
      <c r="AF13" s="78"/>
      <c r="AG13" s="310"/>
      <c r="AH13" s="79" t="str">
        <f t="shared" si="3"/>
        <v/>
      </c>
      <c r="AI13" s="79"/>
      <c r="AJ13" s="80" t="str">
        <f t="shared" si="0"/>
        <v/>
      </c>
      <c r="AK13" s="79"/>
      <c r="AL13" s="80" t="str">
        <f t="shared" si="1"/>
        <v/>
      </c>
      <c r="AM13" s="81" t="str">
        <f t="shared" si="2"/>
        <v/>
      </c>
      <c r="AN13" s="82" t="str">
        <f>IFERROR(IF(AND(AH11="Probabilidad",AH13="Probabilidad"),(AN12-(+AN12*AM13)),IF(AND(AH11="Impacto",AH13="Probabilidad"),(AN11-(+AN11*AM13)),IF(AH13="Impacto",AN12,""))),"")</f>
        <v/>
      </c>
      <c r="AO13" s="82" t="str">
        <f>IFERROR(IF(AND(AH11="Impacto",AH13="Impacto"),(AO12-(+AO12*AM13)),IF(AND(AH11="Probabilidad",AH13="Impacto"),(AO11-(+AO11*AM13)),IF(AH13="Probabilidad",AO12,""))),"")</f>
        <v/>
      </c>
      <c r="AP13" s="79"/>
      <c r="AQ13" s="79"/>
      <c r="AR13" s="79"/>
      <c r="AS13" s="310"/>
      <c r="AT13" s="310"/>
      <c r="AU13" s="310"/>
      <c r="AV13" s="310"/>
      <c r="AW13" s="310"/>
      <c r="AX13" s="310"/>
      <c r="AY13" s="310"/>
      <c r="AZ13" s="310"/>
      <c r="BA13" s="310"/>
      <c r="BB13" s="310"/>
      <c r="BC13" s="310"/>
      <c r="BD13" s="310"/>
      <c r="BE13" s="310"/>
      <c r="BF13" s="310"/>
      <c r="BG13" s="83"/>
      <c r="BH13" s="83"/>
      <c r="BI13" s="83"/>
    </row>
    <row r="14" spans="1:61">
      <c r="A14" s="310"/>
      <c r="B14" s="310"/>
      <c r="C14" s="310"/>
      <c r="D14" s="349"/>
      <c r="E14" s="310"/>
      <c r="F14" s="310"/>
      <c r="G14" s="310"/>
      <c r="H14" s="310"/>
      <c r="I14" s="310"/>
      <c r="J14" s="310"/>
      <c r="K14" s="310"/>
      <c r="L14" s="310"/>
      <c r="M14" s="310"/>
      <c r="N14" s="310"/>
      <c r="O14" s="310"/>
      <c r="P14" s="310"/>
      <c r="Q14" s="310"/>
      <c r="R14" s="310"/>
      <c r="S14" s="310"/>
      <c r="T14" s="310"/>
      <c r="U14" s="310"/>
      <c r="V14" s="310"/>
      <c r="W14" s="310"/>
      <c r="X14" s="74">
        <v>4</v>
      </c>
      <c r="Y14" s="75"/>
      <c r="Z14" s="75"/>
      <c r="AA14" s="75"/>
      <c r="AB14" s="75"/>
      <c r="AC14" s="84"/>
      <c r="AD14" s="75"/>
      <c r="AE14" s="77"/>
      <c r="AF14" s="78"/>
      <c r="AG14" s="310"/>
      <c r="AH14" s="79" t="str">
        <f t="shared" si="3"/>
        <v/>
      </c>
      <c r="AI14" s="79"/>
      <c r="AJ14" s="80" t="str">
        <f t="shared" si="0"/>
        <v/>
      </c>
      <c r="AK14" s="79"/>
      <c r="AL14" s="80" t="str">
        <f t="shared" si="1"/>
        <v/>
      </c>
      <c r="AM14" s="81" t="str">
        <f t="shared" si="2"/>
        <v/>
      </c>
      <c r="AN14" s="82" t="str">
        <f t="shared" ref="AN14:AN16" si="4">IFERROR(IF(AND(AH13="Probabilidad",AH14="Probabilidad"),(AN13-(+AN13*AM14)),IF(AND(AH13="Impacto",AH14="Probabilidad"),(AN12-(+AN12*AM14)),IF(AH14="Impacto",AN13,""))),"")</f>
        <v/>
      </c>
      <c r="AO14" s="82" t="str">
        <f t="shared" ref="AO14:AO16" si="5">IFERROR(IF(AND(AH13="Impacto",AH14="Impacto"),(AO13-(+AO13*AM14)),IF(AND(AH13="Probabilidad",AH14="Impacto"),(AO12-(+AO12*AM14)),IF(AH14="Probabilidad",AO13,""))),"")</f>
        <v/>
      </c>
      <c r="AP14" s="79"/>
      <c r="AQ14" s="79"/>
      <c r="AR14" s="79"/>
      <c r="AS14" s="310"/>
      <c r="AT14" s="310"/>
      <c r="AU14" s="310"/>
      <c r="AV14" s="310"/>
      <c r="AW14" s="310"/>
      <c r="AX14" s="310"/>
      <c r="AY14" s="310"/>
      <c r="AZ14" s="310"/>
      <c r="BA14" s="310"/>
      <c r="BB14" s="310"/>
      <c r="BC14" s="310"/>
      <c r="BD14" s="310"/>
      <c r="BE14" s="310"/>
      <c r="BF14" s="310"/>
      <c r="BG14" s="83"/>
      <c r="BH14" s="83"/>
      <c r="BI14" s="83"/>
    </row>
    <row r="15" spans="1:61">
      <c r="A15" s="310"/>
      <c r="B15" s="310"/>
      <c r="C15" s="310"/>
      <c r="D15" s="349"/>
      <c r="E15" s="310"/>
      <c r="F15" s="310"/>
      <c r="G15" s="310"/>
      <c r="H15" s="310"/>
      <c r="I15" s="310"/>
      <c r="J15" s="310"/>
      <c r="K15" s="310"/>
      <c r="L15" s="310"/>
      <c r="M15" s="310"/>
      <c r="N15" s="310"/>
      <c r="O15" s="310"/>
      <c r="P15" s="310"/>
      <c r="Q15" s="310"/>
      <c r="R15" s="310"/>
      <c r="S15" s="310"/>
      <c r="T15" s="310"/>
      <c r="U15" s="310"/>
      <c r="V15" s="310"/>
      <c r="W15" s="310"/>
      <c r="X15" s="74">
        <v>5</v>
      </c>
      <c r="Y15" s="75"/>
      <c r="Z15" s="75"/>
      <c r="AA15" s="75"/>
      <c r="AB15" s="75"/>
      <c r="AC15" s="84"/>
      <c r="AD15" s="75"/>
      <c r="AE15" s="77"/>
      <c r="AF15" s="78"/>
      <c r="AG15" s="310"/>
      <c r="AH15" s="79" t="str">
        <f t="shared" si="3"/>
        <v/>
      </c>
      <c r="AI15" s="79"/>
      <c r="AJ15" s="80" t="str">
        <f t="shared" si="0"/>
        <v/>
      </c>
      <c r="AK15" s="79"/>
      <c r="AL15" s="80" t="str">
        <f t="shared" si="1"/>
        <v/>
      </c>
      <c r="AM15" s="81" t="str">
        <f t="shared" si="2"/>
        <v/>
      </c>
      <c r="AN15" s="82" t="str">
        <f t="shared" si="4"/>
        <v/>
      </c>
      <c r="AO15" s="82" t="str">
        <f t="shared" si="5"/>
        <v/>
      </c>
      <c r="AP15" s="79"/>
      <c r="AQ15" s="79"/>
      <c r="AR15" s="79"/>
      <c r="AS15" s="310"/>
      <c r="AT15" s="310"/>
      <c r="AU15" s="310"/>
      <c r="AV15" s="310"/>
      <c r="AW15" s="310"/>
      <c r="AX15" s="310"/>
      <c r="AY15" s="310"/>
      <c r="AZ15" s="310"/>
      <c r="BA15" s="310"/>
      <c r="BB15" s="310"/>
      <c r="BC15" s="310"/>
      <c r="BD15" s="310"/>
      <c r="BE15" s="310"/>
      <c r="BF15" s="310"/>
      <c r="BG15" s="83"/>
      <c r="BH15" s="83"/>
      <c r="BI15" s="83"/>
    </row>
    <row r="16" spans="1:61">
      <c r="A16" s="310"/>
      <c r="B16" s="310"/>
      <c r="C16" s="310"/>
      <c r="D16" s="350"/>
      <c r="E16" s="345"/>
      <c r="F16" s="345"/>
      <c r="G16" s="345"/>
      <c r="H16" s="345"/>
      <c r="I16" s="345"/>
      <c r="J16" s="345"/>
      <c r="K16" s="345"/>
      <c r="L16" s="345"/>
      <c r="M16" s="345"/>
      <c r="N16" s="345"/>
      <c r="O16" s="345"/>
      <c r="P16" s="345"/>
      <c r="Q16" s="345"/>
      <c r="R16" s="345"/>
      <c r="S16" s="345"/>
      <c r="T16" s="345"/>
      <c r="U16" s="345"/>
      <c r="V16" s="345"/>
      <c r="W16" s="345"/>
      <c r="X16" s="85">
        <v>6</v>
      </c>
      <c r="Y16" s="86"/>
      <c r="Z16" s="86"/>
      <c r="AA16" s="86"/>
      <c r="AB16" s="86"/>
      <c r="AC16" s="87"/>
      <c r="AD16" s="86"/>
      <c r="AE16" s="88"/>
      <c r="AF16" s="89"/>
      <c r="AG16" s="345"/>
      <c r="AH16" s="90" t="str">
        <f t="shared" si="3"/>
        <v/>
      </c>
      <c r="AI16" s="91"/>
      <c r="AJ16" s="92" t="str">
        <f t="shared" si="0"/>
        <v/>
      </c>
      <c r="AK16" s="91"/>
      <c r="AL16" s="92" t="str">
        <f t="shared" si="1"/>
        <v/>
      </c>
      <c r="AM16" s="93" t="str">
        <f t="shared" si="2"/>
        <v/>
      </c>
      <c r="AN16" s="82" t="str">
        <f t="shared" si="4"/>
        <v/>
      </c>
      <c r="AO16" s="82" t="str">
        <f t="shared" si="5"/>
        <v/>
      </c>
      <c r="AP16" s="91"/>
      <c r="AQ16" s="91"/>
      <c r="AR16" s="91"/>
      <c r="AS16" s="345"/>
      <c r="AT16" s="345"/>
      <c r="AU16" s="345"/>
      <c r="AV16" s="345"/>
      <c r="AW16" s="345"/>
      <c r="AX16" s="345"/>
      <c r="AY16" s="345"/>
      <c r="AZ16" s="345"/>
      <c r="BA16" s="345"/>
      <c r="BB16" s="345"/>
      <c r="BC16" s="345"/>
      <c r="BD16" s="345"/>
      <c r="BE16" s="345"/>
      <c r="BF16" s="345"/>
      <c r="BG16" s="83"/>
      <c r="BH16" s="83"/>
      <c r="BI16" s="83"/>
    </row>
    <row r="17" spans="1:61" ht="79.5" customHeight="1">
      <c r="A17" s="310"/>
      <c r="B17" s="310"/>
      <c r="C17" s="310"/>
      <c r="D17" s="348" t="s">
        <v>135</v>
      </c>
      <c r="E17" s="351" t="s">
        <v>136</v>
      </c>
      <c r="F17" s="352">
        <v>2</v>
      </c>
      <c r="G17" s="359" t="s">
        <v>160</v>
      </c>
      <c r="H17" s="360"/>
      <c r="I17" s="360" t="s">
        <v>161</v>
      </c>
      <c r="J17" s="344" t="s">
        <v>139</v>
      </c>
      <c r="K17" s="360" t="str">
        <f>CONCATENATE(" *",'Identificación RG-RF-RLA-FT'!C34," *",'Identificación RG-RF-RLA-FT'!E34," *",'Identificación RG-RF-RLA-FT'!G34)</f>
        <v xml:space="preserve"> *Poco recurso para la actualización del inventario documental  *Falencias en la infraestructura de las condiciones de almacenamiento para laconservación de los documentos *</v>
      </c>
      <c r="L17" s="359" t="s">
        <v>162</v>
      </c>
      <c r="M17" s="347">
        <v>0.8</v>
      </c>
      <c r="N17" s="344" t="s">
        <v>141</v>
      </c>
      <c r="O17" s="346">
        <f>IF(N17="Muy Alta",100%,IF(N17="Alta",80%,IF(N17="Media",60%,IF(N17="Baja",40%,IF(N17="Muy Baja",20%,"")))))</f>
        <v>0.4</v>
      </c>
      <c r="P17" s="344" t="s">
        <v>142</v>
      </c>
      <c r="Q17" s="346">
        <f>IF(P17="Catastrófico",100%,IF(P17="Mayor",80%,IF(P17="Moderado",60%,IF(P17="Menor",40%,IF(P17="Leve",20%,"")))))</f>
        <v>0.2</v>
      </c>
      <c r="R17" s="344" t="s">
        <v>142</v>
      </c>
      <c r="S17" s="346">
        <f>IF(R17="Catastrófico",100%,IF(R17="Mayor",80%,IF(R17="Moderado",60%,IF(R17="Menor",40%,IF(R17="Leve",20%,"")))))</f>
        <v>0.2</v>
      </c>
      <c r="T17" s="344" t="str">
        <f>IF(U17=100%,"Catastrófico",IF(U17=80%,"Mayor",IF(U17=60%,"Moderado",IF(U17=40%,"Menor",IF(U17=20%,"Leve","")))))</f>
        <v>Leve</v>
      </c>
      <c r="U17" s="346">
        <f>IF(AND(Q17="",S17=""),"",MAX(Q17,S17))</f>
        <v>0.2</v>
      </c>
      <c r="V17" s="346" t="str">
        <f>CONCATENATE(N17,T17)</f>
        <v>BajaLeve</v>
      </c>
      <c r="W17" s="344"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Bajo</v>
      </c>
      <c r="X17" s="65">
        <v>1</v>
      </c>
      <c r="Y17" s="66" t="s">
        <v>163</v>
      </c>
      <c r="Z17" s="66" t="s">
        <v>144</v>
      </c>
      <c r="AA17" s="66" t="s">
        <v>164</v>
      </c>
      <c r="AB17" s="66" t="s">
        <v>165</v>
      </c>
      <c r="AC17" s="66" t="s">
        <v>166</v>
      </c>
      <c r="AD17" s="66" t="s">
        <v>167</v>
      </c>
      <c r="AE17" s="75" t="s">
        <v>168</v>
      </c>
      <c r="AF17" s="69" t="s">
        <v>150</v>
      </c>
      <c r="AG17" s="362" t="s">
        <v>167</v>
      </c>
      <c r="AH17" s="69" t="s">
        <v>152</v>
      </c>
      <c r="AI17" s="69" t="s">
        <v>153</v>
      </c>
      <c r="AJ17" s="70">
        <f t="shared" si="0"/>
        <v>0.25</v>
      </c>
      <c r="AK17" s="69" t="s">
        <v>154</v>
      </c>
      <c r="AL17" s="70">
        <f t="shared" si="1"/>
        <v>0.15</v>
      </c>
      <c r="AM17" s="71">
        <f t="shared" si="2"/>
        <v>0.4</v>
      </c>
      <c r="AN17" s="72">
        <f>IFERROR(IF(AH17="Probabilidad",(O17-(+O17*AM17)),IF(AH17="Impacto",O17,"")),"")</f>
        <v>0.4</v>
      </c>
      <c r="AO17" s="72">
        <f>IFERROR(IF(AH17="Impacto",(U17-(+U17*AM17)),IF(AH17="Probabilidad",U17,"")),"")</f>
        <v>0.12</v>
      </c>
      <c r="AP17" s="69" t="s">
        <v>155</v>
      </c>
      <c r="AQ17" s="69" t="s">
        <v>156</v>
      </c>
      <c r="AR17" s="69" t="s">
        <v>157</v>
      </c>
      <c r="AS17" s="355">
        <f>O17</f>
        <v>0.4</v>
      </c>
      <c r="AT17" s="355">
        <f>IF(AN17="","",MIN(AN17:AN22))</f>
        <v>0.4</v>
      </c>
      <c r="AU17" s="344" t="str">
        <f>IFERROR(IF(AT17="","",IF(AT17&lt;=0.2,"Muy Baja",IF(AT17&lt;=0.4,"Baja",IF(AT17&lt;=0.6,"Media",IF(AT17&lt;=0.8,"Alta","Muy Alta"))))),"")</f>
        <v>Baja</v>
      </c>
      <c r="AV17" s="355">
        <f>U17</f>
        <v>0.2</v>
      </c>
      <c r="AW17" s="355">
        <f>IF(AO17="","",MIN(AO17:AO22))</f>
        <v>0.12</v>
      </c>
      <c r="AX17" s="344" t="str">
        <f>IFERROR(IF(AW17="","",IF(AW17&lt;=0.2,"Leve",IF(AW17&lt;=0.4,"Menor",IF(AW17&lt;=0.6,"Moderado",IF(AW17&lt;=0.8,"Mayor","Catastrófico"))))),"")</f>
        <v>Leve</v>
      </c>
      <c r="AY17" s="344" t="str">
        <f>W17</f>
        <v>Bajo</v>
      </c>
      <c r="AZ17" s="344"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344" t="s">
        <v>158</v>
      </c>
      <c r="BB17" s="353" t="s">
        <v>159</v>
      </c>
      <c r="BC17" s="353" t="s">
        <v>159</v>
      </c>
      <c r="BD17" s="353" t="s">
        <v>159</v>
      </c>
      <c r="BE17" s="353" t="s">
        <v>159</v>
      </c>
      <c r="BF17" s="361" t="s">
        <v>548</v>
      </c>
      <c r="BG17" s="83"/>
      <c r="BH17" s="83"/>
      <c r="BI17" s="83"/>
    </row>
    <row r="18" spans="1:61" ht="61.5" customHeight="1">
      <c r="A18" s="310"/>
      <c r="B18" s="310"/>
      <c r="C18" s="310"/>
      <c r="D18" s="349"/>
      <c r="E18" s="310"/>
      <c r="F18" s="310"/>
      <c r="G18" s="310"/>
      <c r="H18" s="310"/>
      <c r="I18" s="310"/>
      <c r="J18" s="310"/>
      <c r="K18" s="310"/>
      <c r="L18" s="310"/>
      <c r="M18" s="310"/>
      <c r="N18" s="310"/>
      <c r="O18" s="310"/>
      <c r="P18" s="310"/>
      <c r="Q18" s="310"/>
      <c r="R18" s="310"/>
      <c r="S18" s="310"/>
      <c r="T18" s="310"/>
      <c r="U18" s="310"/>
      <c r="V18" s="310"/>
      <c r="W18" s="310"/>
      <c r="X18" s="74">
        <v>2</v>
      </c>
      <c r="Y18" s="75"/>
      <c r="Z18" s="75"/>
      <c r="AA18" s="75"/>
      <c r="AB18" s="75"/>
      <c r="AC18" s="84"/>
      <c r="AD18" s="75"/>
      <c r="AE18" s="75"/>
      <c r="AF18" s="78"/>
      <c r="AG18" s="310"/>
      <c r="AH18" s="79" t="str">
        <f t="shared" ref="AH18:AH142" si="6">IF(OR(AI18="Preventivo",AI18="Detectivo"),"Probabilidad",IF(AI18="Correctivo","Impacto",""))</f>
        <v/>
      </c>
      <c r="AI18" s="79"/>
      <c r="AJ18" s="80" t="str">
        <f t="shared" si="0"/>
        <v/>
      </c>
      <c r="AK18" s="79"/>
      <c r="AL18" s="80" t="str">
        <f t="shared" si="1"/>
        <v/>
      </c>
      <c r="AM18" s="81" t="str">
        <f t="shared" si="2"/>
        <v/>
      </c>
      <c r="AN18" s="82" t="str">
        <f>IFERROR(IF(AND(AH17="Probabilidad",AH18="Probabilidad"),(AN17-(+AN17*AM18)),IF(AH18="Probabilidad",(O17-(+O17*AM18)),IF(AH18="Impacto",AN17,""))),"")</f>
        <v/>
      </c>
      <c r="AO18" s="82" t="str">
        <f>IFERROR(IF(AND(AH17="Impacto",AH18="Impacto"),(AO17-(+AO17*AM18)),IF(AH18="Impacto",(U17-(+U17*AM18)),IF(AH18="Probabilidad",AO17,""))),"")</f>
        <v/>
      </c>
      <c r="AP18" s="79"/>
      <c r="AQ18" s="79"/>
      <c r="AR18" s="79"/>
      <c r="AS18" s="310"/>
      <c r="AT18" s="310"/>
      <c r="AU18" s="310"/>
      <c r="AV18" s="310"/>
      <c r="AW18" s="310"/>
      <c r="AX18" s="310"/>
      <c r="AY18" s="310"/>
      <c r="AZ18" s="310"/>
      <c r="BA18" s="310"/>
      <c r="BB18" s="310"/>
      <c r="BC18" s="310"/>
      <c r="BD18" s="310"/>
      <c r="BE18" s="310"/>
      <c r="BF18" s="310"/>
      <c r="BG18" s="83"/>
      <c r="BH18" s="83"/>
      <c r="BI18" s="83"/>
    </row>
    <row r="19" spans="1:61">
      <c r="A19" s="310"/>
      <c r="B19" s="310"/>
      <c r="C19" s="310"/>
      <c r="D19" s="349"/>
      <c r="E19" s="310"/>
      <c r="F19" s="310"/>
      <c r="G19" s="310"/>
      <c r="H19" s="310"/>
      <c r="I19" s="310"/>
      <c r="J19" s="310"/>
      <c r="K19" s="310"/>
      <c r="L19" s="310"/>
      <c r="M19" s="310"/>
      <c r="N19" s="310"/>
      <c r="O19" s="310"/>
      <c r="P19" s="310"/>
      <c r="Q19" s="310"/>
      <c r="R19" s="310"/>
      <c r="S19" s="310"/>
      <c r="T19" s="310"/>
      <c r="U19" s="310"/>
      <c r="V19" s="310"/>
      <c r="W19" s="310"/>
      <c r="X19" s="74">
        <v>3</v>
      </c>
      <c r="Y19" s="75"/>
      <c r="Z19" s="75"/>
      <c r="AA19" s="75"/>
      <c r="AB19" s="75"/>
      <c r="AC19" s="84"/>
      <c r="AD19" s="75"/>
      <c r="AE19" s="75"/>
      <c r="AF19" s="78"/>
      <c r="AG19" s="310"/>
      <c r="AH19" s="79" t="str">
        <f t="shared" si="6"/>
        <v/>
      </c>
      <c r="AI19" s="79"/>
      <c r="AJ19" s="80" t="str">
        <f t="shared" si="0"/>
        <v/>
      </c>
      <c r="AK19" s="79"/>
      <c r="AL19" s="80" t="str">
        <f t="shared" si="1"/>
        <v/>
      </c>
      <c r="AM19" s="81" t="str">
        <f t="shared" si="2"/>
        <v/>
      </c>
      <c r="AN19" s="82" t="str">
        <f t="shared" ref="AN19:AN22" si="7">IFERROR(IF(AND(AH18="Probabilidad",AH19="Probabilidad"),(AN18-(+AN18*AM19)),IF(AND(AH18="Impacto",AH19="Probabilidad"),(AN17-(+AN17*AM19)),IF(AH19="Impacto",AN18,""))),"")</f>
        <v/>
      </c>
      <c r="AO19" s="82" t="str">
        <f t="shared" ref="AO19:AO22" si="8">IFERROR(IF(AND(AH18="Impacto",AH19="Impacto"),(AO18-(+AO18*AM19)),IF(AND(AH18="Probabilidad",AH19="Impacto"),(AO17-(+AO17*AM19)),IF(AH19="Probabilidad",AO18,""))),"")</f>
        <v/>
      </c>
      <c r="AP19" s="79"/>
      <c r="AQ19" s="79"/>
      <c r="AR19" s="79"/>
      <c r="AS19" s="310"/>
      <c r="AT19" s="310"/>
      <c r="AU19" s="310"/>
      <c r="AV19" s="310"/>
      <c r="AW19" s="310"/>
      <c r="AX19" s="310"/>
      <c r="AY19" s="310"/>
      <c r="AZ19" s="310"/>
      <c r="BA19" s="310"/>
      <c r="BB19" s="310"/>
      <c r="BC19" s="310"/>
      <c r="BD19" s="310"/>
      <c r="BE19" s="310"/>
      <c r="BF19" s="310"/>
      <c r="BG19" s="83"/>
      <c r="BH19" s="83"/>
      <c r="BI19" s="83"/>
    </row>
    <row r="20" spans="1:61">
      <c r="A20" s="310"/>
      <c r="B20" s="310"/>
      <c r="C20" s="310"/>
      <c r="D20" s="349"/>
      <c r="E20" s="310"/>
      <c r="F20" s="310"/>
      <c r="G20" s="310"/>
      <c r="H20" s="310"/>
      <c r="I20" s="310"/>
      <c r="J20" s="310"/>
      <c r="K20" s="310"/>
      <c r="L20" s="310"/>
      <c r="M20" s="310"/>
      <c r="N20" s="310"/>
      <c r="O20" s="310"/>
      <c r="P20" s="310"/>
      <c r="Q20" s="310"/>
      <c r="R20" s="310"/>
      <c r="S20" s="310"/>
      <c r="T20" s="310"/>
      <c r="U20" s="310"/>
      <c r="V20" s="310"/>
      <c r="W20" s="310"/>
      <c r="X20" s="74">
        <v>4</v>
      </c>
      <c r="Y20" s="75"/>
      <c r="Z20" s="75"/>
      <c r="AA20" s="75"/>
      <c r="AB20" s="75"/>
      <c r="AC20" s="84"/>
      <c r="AD20" s="75"/>
      <c r="AE20" s="75"/>
      <c r="AF20" s="78"/>
      <c r="AG20" s="310"/>
      <c r="AH20" s="79" t="str">
        <f t="shared" si="6"/>
        <v/>
      </c>
      <c r="AI20" s="79"/>
      <c r="AJ20" s="80" t="str">
        <f t="shared" si="0"/>
        <v/>
      </c>
      <c r="AK20" s="79"/>
      <c r="AL20" s="80" t="str">
        <f t="shared" si="1"/>
        <v/>
      </c>
      <c r="AM20" s="81" t="str">
        <f t="shared" si="2"/>
        <v/>
      </c>
      <c r="AN20" s="82" t="str">
        <f t="shared" si="7"/>
        <v/>
      </c>
      <c r="AO20" s="82" t="str">
        <f t="shared" si="8"/>
        <v/>
      </c>
      <c r="AP20" s="79"/>
      <c r="AQ20" s="79"/>
      <c r="AR20" s="79"/>
      <c r="AS20" s="310"/>
      <c r="AT20" s="310"/>
      <c r="AU20" s="310"/>
      <c r="AV20" s="310"/>
      <c r="AW20" s="310"/>
      <c r="AX20" s="310"/>
      <c r="AY20" s="310"/>
      <c r="AZ20" s="310"/>
      <c r="BA20" s="310"/>
      <c r="BB20" s="310"/>
      <c r="BC20" s="310"/>
      <c r="BD20" s="310"/>
      <c r="BE20" s="310"/>
      <c r="BF20" s="310"/>
      <c r="BG20" s="83"/>
      <c r="BH20" s="83"/>
      <c r="BI20" s="83"/>
    </row>
    <row r="21" spans="1:61" ht="15.75" customHeight="1">
      <c r="A21" s="310"/>
      <c r="B21" s="310"/>
      <c r="C21" s="310"/>
      <c r="D21" s="349"/>
      <c r="E21" s="310"/>
      <c r="F21" s="310"/>
      <c r="G21" s="310"/>
      <c r="H21" s="310"/>
      <c r="I21" s="310"/>
      <c r="J21" s="310"/>
      <c r="K21" s="310"/>
      <c r="L21" s="310"/>
      <c r="M21" s="310"/>
      <c r="N21" s="310"/>
      <c r="O21" s="310"/>
      <c r="P21" s="310"/>
      <c r="Q21" s="310"/>
      <c r="R21" s="310"/>
      <c r="S21" s="310"/>
      <c r="T21" s="310"/>
      <c r="U21" s="310"/>
      <c r="V21" s="310"/>
      <c r="W21" s="310"/>
      <c r="X21" s="74">
        <v>5</v>
      </c>
      <c r="Y21" s="75"/>
      <c r="Z21" s="75"/>
      <c r="AA21" s="75"/>
      <c r="AB21" s="75"/>
      <c r="AC21" s="84"/>
      <c r="AD21" s="75"/>
      <c r="AE21" s="75"/>
      <c r="AF21" s="78"/>
      <c r="AG21" s="310"/>
      <c r="AH21" s="79" t="str">
        <f t="shared" si="6"/>
        <v/>
      </c>
      <c r="AI21" s="79"/>
      <c r="AJ21" s="80" t="str">
        <f t="shared" si="0"/>
        <v/>
      </c>
      <c r="AK21" s="79"/>
      <c r="AL21" s="80" t="str">
        <f t="shared" si="1"/>
        <v/>
      </c>
      <c r="AM21" s="81" t="str">
        <f t="shared" si="2"/>
        <v/>
      </c>
      <c r="AN21" s="82" t="str">
        <f t="shared" si="7"/>
        <v/>
      </c>
      <c r="AO21" s="82" t="str">
        <f t="shared" si="8"/>
        <v/>
      </c>
      <c r="AP21" s="79"/>
      <c r="AQ21" s="79"/>
      <c r="AR21" s="79"/>
      <c r="AS21" s="310"/>
      <c r="AT21" s="310"/>
      <c r="AU21" s="310"/>
      <c r="AV21" s="310"/>
      <c r="AW21" s="310"/>
      <c r="AX21" s="310"/>
      <c r="AY21" s="310"/>
      <c r="AZ21" s="310"/>
      <c r="BA21" s="310"/>
      <c r="BB21" s="310"/>
      <c r="BC21" s="310"/>
      <c r="BD21" s="310"/>
      <c r="BE21" s="310"/>
      <c r="BF21" s="310"/>
      <c r="BG21" s="83"/>
      <c r="BH21" s="83"/>
      <c r="BI21" s="83"/>
    </row>
    <row r="22" spans="1:61" ht="15.75" customHeight="1">
      <c r="A22" s="310"/>
      <c r="B22" s="310"/>
      <c r="C22" s="310"/>
      <c r="D22" s="350"/>
      <c r="E22" s="345"/>
      <c r="F22" s="345"/>
      <c r="G22" s="345"/>
      <c r="H22" s="345"/>
      <c r="I22" s="345"/>
      <c r="J22" s="345"/>
      <c r="K22" s="345"/>
      <c r="L22" s="345"/>
      <c r="M22" s="345"/>
      <c r="N22" s="345"/>
      <c r="O22" s="345"/>
      <c r="P22" s="345"/>
      <c r="Q22" s="345"/>
      <c r="R22" s="345"/>
      <c r="S22" s="345"/>
      <c r="T22" s="345"/>
      <c r="U22" s="345"/>
      <c r="V22" s="345"/>
      <c r="W22" s="345"/>
      <c r="X22" s="85">
        <v>6</v>
      </c>
      <c r="Y22" s="86"/>
      <c r="Z22" s="86"/>
      <c r="AA22" s="86"/>
      <c r="AB22" s="86"/>
      <c r="AC22" s="87"/>
      <c r="AD22" s="86"/>
      <c r="AE22" s="86"/>
      <c r="AF22" s="89"/>
      <c r="AG22" s="345"/>
      <c r="AH22" s="91" t="str">
        <f t="shared" si="6"/>
        <v/>
      </c>
      <c r="AI22" s="91"/>
      <c r="AJ22" s="92" t="str">
        <f t="shared" si="0"/>
        <v/>
      </c>
      <c r="AK22" s="91"/>
      <c r="AL22" s="92" t="str">
        <f t="shared" si="1"/>
        <v/>
      </c>
      <c r="AM22" s="93" t="str">
        <f t="shared" si="2"/>
        <v/>
      </c>
      <c r="AN22" s="82" t="str">
        <f t="shared" si="7"/>
        <v/>
      </c>
      <c r="AO22" s="82" t="str">
        <f t="shared" si="8"/>
        <v/>
      </c>
      <c r="AP22" s="91"/>
      <c r="AQ22" s="91"/>
      <c r="AR22" s="91"/>
      <c r="AS22" s="345"/>
      <c r="AT22" s="345"/>
      <c r="AU22" s="345"/>
      <c r="AV22" s="345"/>
      <c r="AW22" s="345"/>
      <c r="AX22" s="345"/>
      <c r="AY22" s="345"/>
      <c r="AZ22" s="345"/>
      <c r="BA22" s="345"/>
      <c r="BB22" s="345"/>
      <c r="BC22" s="345"/>
      <c r="BD22" s="345"/>
      <c r="BE22" s="345"/>
      <c r="BF22" s="345"/>
      <c r="BG22" s="83"/>
      <c r="BH22" s="83"/>
      <c r="BI22" s="83"/>
    </row>
    <row r="23" spans="1:61" ht="15" hidden="1" customHeight="1">
      <c r="A23" s="310"/>
      <c r="B23" s="310"/>
      <c r="C23" s="310"/>
      <c r="D23" s="348"/>
      <c r="E23" s="351"/>
      <c r="F23" s="352"/>
      <c r="G23" s="353"/>
      <c r="H23" s="344"/>
      <c r="I23" s="351" t="str">
        <f>IF(D23="","",IF(D23="RG",'Identificación RG-RF-RLA-FT'!#REF!,IF(H23="","",(CONCATENATE(H23," ",#REF!," ",G23," ",#REF!," ",#REF!," ",#REF!," ",#REF!)))))</f>
        <v/>
      </c>
      <c r="J23" s="344"/>
      <c r="K23" s="344" t="e">
        <f>CONCATENATE(" *",'Identificación RG-RF-RLA-FT'!#REF!," *",'Identificación RG-RF-RLA-FT'!#REF!," *",'Identificación RG-RF-RLA-FT'!#REF!)</f>
        <v>#REF!</v>
      </c>
      <c r="L23" s="353"/>
      <c r="M23" s="347"/>
      <c r="N23" s="344"/>
      <c r="O23" s="346" t="str">
        <f>IF(N23="Muy Alta",100%,IF(N23="Alta",80%,IF(N23="Media",60%,IF(N23="Baja",40%,IF(N23="Muy Baja",20%,"")))))</f>
        <v/>
      </c>
      <c r="P23" s="344"/>
      <c r="Q23" s="346" t="str">
        <f>IF(P23="Catastrófico",100%,IF(P23="Mayor",80%,IF(P23="Moderado",60%,IF(P23="Menor",40%,IF(P23="Leve",20%,"")))))</f>
        <v/>
      </c>
      <c r="R23" s="344"/>
      <c r="S23" s="346" t="str">
        <f>IF(R23="Catastrófico",100%,IF(R23="Mayor",80%,IF(R23="Moderado",60%,IF(R23="Menor",40%,IF(R23="Leve",20%,"")))))</f>
        <v/>
      </c>
      <c r="T23" s="344" t="str">
        <f>IF(U23=100%,"Catastrófico",IF(U23=80%,"Mayor",IF(U23=60%,"Moderado",IF(U23=40%,"Menor",IF(U23=20%,"Leve","")))))</f>
        <v/>
      </c>
      <c r="U23" s="346" t="str">
        <f>IF(AND(Q23="",S23=""),"",MAX(Q23,S23))</f>
        <v/>
      </c>
      <c r="V23" s="346" t="str">
        <f>CONCATENATE(N23,T23)</f>
        <v/>
      </c>
      <c r="W23" s="344"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
      </c>
      <c r="X23" s="94">
        <v>1</v>
      </c>
      <c r="Y23" s="94"/>
      <c r="Z23" s="94"/>
      <c r="AA23" s="94"/>
      <c r="AB23" s="94"/>
      <c r="AC23" s="94"/>
      <c r="AD23" s="94"/>
      <c r="AE23" s="95" t="str">
        <f t="shared" ref="AE23:AE141" si="9">CONCATENATE(Y23,Z23,AA23,AB23,AC23,AD23)</f>
        <v/>
      </c>
      <c r="AF23" s="96"/>
      <c r="AG23" s="97"/>
      <c r="AH23" s="96" t="str">
        <f t="shared" si="6"/>
        <v/>
      </c>
      <c r="AI23" s="96"/>
      <c r="AJ23" s="98" t="str">
        <f t="shared" si="0"/>
        <v/>
      </c>
      <c r="AK23" s="96"/>
      <c r="AL23" s="98" t="str">
        <f t="shared" si="1"/>
        <v/>
      </c>
      <c r="AM23" s="99" t="str">
        <f t="shared" si="2"/>
        <v/>
      </c>
      <c r="AN23" s="100" t="str">
        <f>IFERROR(IF(AH23="Probabilidad",(O23-(+O23*AM23)),IF(AH23="Impacto",O23,"")),"")</f>
        <v/>
      </c>
      <c r="AO23" s="100" t="str">
        <f>IFERROR(IF(AH23="Impacto",(U23-(+U23*AM23)),IF(AH23="Probabilidad",U23,"")),"")</f>
        <v/>
      </c>
      <c r="AP23" s="96"/>
      <c r="AQ23" s="96"/>
      <c r="AR23" s="96"/>
      <c r="AS23" s="355" t="str">
        <f>O23</f>
        <v/>
      </c>
      <c r="AT23" s="355" t="str">
        <f>IF(AN23="","",MIN(AN23:AN28))</f>
        <v/>
      </c>
      <c r="AU23" s="344" t="str">
        <f>IFERROR(IF(AT23="","",IF(AT23&lt;=0.2,"Muy Baja",IF(AT23&lt;=0.4,"Baja",IF(AT23&lt;=0.6,"Media",IF(AT23&lt;=0.8,"Alta","Muy Alta"))))),"")</f>
        <v/>
      </c>
      <c r="AV23" s="355" t="str">
        <f>U23</f>
        <v/>
      </c>
      <c r="AW23" s="355" t="str">
        <f>IF(AO23="","",MIN(AO23:AO28))</f>
        <v/>
      </c>
      <c r="AX23" s="344" t="str">
        <f>IFERROR(IF(AW23="","",IF(AW23&lt;=0.2,"Leve",IF(AW23&lt;=0.4,"Menor",IF(AW23&lt;=0.6,"Moderado",IF(AW23&lt;=0.8,"Mayor","Catastrófico"))))),"")</f>
        <v/>
      </c>
      <c r="AY23" s="344" t="str">
        <f>W23</f>
        <v/>
      </c>
      <c r="AZ23" s="344"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
      </c>
      <c r="BA23" s="344"/>
      <c r="BB23" s="353"/>
      <c r="BC23" s="353"/>
      <c r="BD23" s="354"/>
      <c r="BE23" s="354"/>
      <c r="BF23" s="30"/>
      <c r="BG23" s="83"/>
      <c r="BH23" s="83"/>
      <c r="BI23" s="83"/>
    </row>
    <row r="24" spans="1:61" ht="15" hidden="1" customHeight="1">
      <c r="A24" s="310"/>
      <c r="B24" s="310"/>
      <c r="C24" s="310"/>
      <c r="D24" s="349"/>
      <c r="E24" s="310"/>
      <c r="F24" s="310"/>
      <c r="G24" s="310"/>
      <c r="H24" s="310"/>
      <c r="I24" s="310"/>
      <c r="J24" s="310"/>
      <c r="K24" s="310"/>
      <c r="L24" s="310"/>
      <c r="M24" s="310"/>
      <c r="N24" s="310"/>
      <c r="O24" s="310"/>
      <c r="P24" s="310"/>
      <c r="Q24" s="310"/>
      <c r="R24" s="310"/>
      <c r="S24" s="310"/>
      <c r="T24" s="310"/>
      <c r="U24" s="310"/>
      <c r="V24" s="310"/>
      <c r="W24" s="310"/>
      <c r="X24" s="74">
        <v>2</v>
      </c>
      <c r="Y24" s="74"/>
      <c r="Z24" s="74"/>
      <c r="AA24" s="74"/>
      <c r="AB24" s="74"/>
      <c r="AC24" s="74"/>
      <c r="AD24" s="74"/>
      <c r="AE24" s="95" t="str">
        <f t="shared" si="9"/>
        <v/>
      </c>
      <c r="AF24" s="79"/>
      <c r="AG24" s="101"/>
      <c r="AH24" s="79" t="str">
        <f t="shared" si="6"/>
        <v/>
      </c>
      <c r="AI24" s="79"/>
      <c r="AJ24" s="80" t="str">
        <f t="shared" si="0"/>
        <v/>
      </c>
      <c r="AK24" s="79"/>
      <c r="AL24" s="80" t="str">
        <f t="shared" si="1"/>
        <v/>
      </c>
      <c r="AM24" s="81" t="str">
        <f t="shared" si="2"/>
        <v/>
      </c>
      <c r="AN24" s="82" t="str">
        <f>IFERROR(IF(AND(AH23="Probabilidad",AH24="Probabilidad"),(AN23-(+AN23*AM24)),IF(AH24="Probabilidad",(O23-(+O23*AM24)),IF(AH24="Impacto",AN23,""))),"")</f>
        <v/>
      </c>
      <c r="AO24" s="82" t="str">
        <f>IFERROR(IF(AND(AH23="Impacto",AH24="Impacto"),(AO23-(+AO23*AM24)),IF(AH24="Impacto",(U23-(U23*AM24)),IF(AH24="Probabilidad",AO23,""))),"")</f>
        <v/>
      </c>
      <c r="AP24" s="79"/>
      <c r="AQ24" s="79"/>
      <c r="AR24" s="79"/>
      <c r="AS24" s="310"/>
      <c r="AT24" s="310"/>
      <c r="AU24" s="310"/>
      <c r="AV24" s="310"/>
      <c r="AW24" s="310"/>
      <c r="AX24" s="310"/>
      <c r="AY24" s="310"/>
      <c r="AZ24" s="310"/>
      <c r="BA24" s="310"/>
      <c r="BB24" s="310"/>
      <c r="BC24" s="310"/>
      <c r="BD24" s="310"/>
      <c r="BE24" s="310"/>
      <c r="BF24" s="30"/>
      <c r="BG24" s="83"/>
      <c r="BH24" s="83"/>
      <c r="BI24" s="83"/>
    </row>
    <row r="25" spans="1:61" ht="15" hidden="1" customHeight="1">
      <c r="A25" s="310"/>
      <c r="B25" s="310"/>
      <c r="C25" s="310"/>
      <c r="D25" s="349"/>
      <c r="E25" s="310"/>
      <c r="F25" s="310"/>
      <c r="G25" s="310"/>
      <c r="H25" s="310"/>
      <c r="I25" s="310"/>
      <c r="J25" s="310"/>
      <c r="K25" s="310"/>
      <c r="L25" s="310"/>
      <c r="M25" s="310"/>
      <c r="N25" s="310"/>
      <c r="O25" s="310"/>
      <c r="P25" s="310"/>
      <c r="Q25" s="310"/>
      <c r="R25" s="310"/>
      <c r="S25" s="310"/>
      <c r="T25" s="310"/>
      <c r="U25" s="310"/>
      <c r="V25" s="310"/>
      <c r="W25" s="310"/>
      <c r="X25" s="74">
        <v>3</v>
      </c>
      <c r="Y25" s="74"/>
      <c r="Z25" s="74"/>
      <c r="AA25" s="74"/>
      <c r="AB25" s="74"/>
      <c r="AC25" s="74"/>
      <c r="AD25" s="74"/>
      <c r="AE25" s="95" t="str">
        <f t="shared" si="9"/>
        <v/>
      </c>
      <c r="AF25" s="79"/>
      <c r="AG25" s="101"/>
      <c r="AH25" s="79" t="str">
        <f t="shared" si="6"/>
        <v/>
      </c>
      <c r="AI25" s="79"/>
      <c r="AJ25" s="80" t="str">
        <f t="shared" si="0"/>
        <v/>
      </c>
      <c r="AK25" s="79"/>
      <c r="AL25" s="80" t="str">
        <f t="shared" si="1"/>
        <v/>
      </c>
      <c r="AM25" s="81" t="str">
        <f t="shared" si="2"/>
        <v/>
      </c>
      <c r="AN25" s="82" t="str">
        <f t="shared" ref="AN25:AN28" si="10">IFERROR(IF(AND(AH24="Probabilidad",AH25="Probabilidad"),(AN24-(+AN24*AM25)),IF(AND(AH24="Impacto",AH25="Probabilidad"),(AN23-(+AN23*AM25)),IF(AH25="Impacto",AN24,""))),"")</f>
        <v/>
      </c>
      <c r="AO25" s="82" t="str">
        <f t="shared" ref="AO25:AO28" si="11">IFERROR(IF(AND(AH24="Impacto",AH25="Impacto"),(AO24-(+AO24*AM25)),IF(AND(AH24="Probabilidad",AH25="Impacto"),(AO23-(+AO23*AM25)),IF(AH25="Probabilidad",AO24,""))),"")</f>
        <v/>
      </c>
      <c r="AP25" s="79"/>
      <c r="AQ25" s="79"/>
      <c r="AR25" s="79"/>
      <c r="AS25" s="310"/>
      <c r="AT25" s="310"/>
      <c r="AU25" s="310"/>
      <c r="AV25" s="310"/>
      <c r="AW25" s="310"/>
      <c r="AX25" s="310"/>
      <c r="AY25" s="310"/>
      <c r="AZ25" s="310"/>
      <c r="BA25" s="310"/>
      <c r="BB25" s="310"/>
      <c r="BC25" s="310"/>
      <c r="BD25" s="310"/>
      <c r="BE25" s="310"/>
      <c r="BF25" s="30"/>
      <c r="BG25" s="83"/>
      <c r="BH25" s="83"/>
      <c r="BI25" s="83"/>
    </row>
    <row r="26" spans="1:61" ht="15" hidden="1" customHeight="1">
      <c r="A26" s="310"/>
      <c r="B26" s="310"/>
      <c r="C26" s="310"/>
      <c r="D26" s="349"/>
      <c r="E26" s="310"/>
      <c r="F26" s="310"/>
      <c r="G26" s="310"/>
      <c r="H26" s="310"/>
      <c r="I26" s="310"/>
      <c r="J26" s="310"/>
      <c r="K26" s="310"/>
      <c r="L26" s="310"/>
      <c r="M26" s="310"/>
      <c r="N26" s="310"/>
      <c r="O26" s="310"/>
      <c r="P26" s="310"/>
      <c r="Q26" s="310"/>
      <c r="R26" s="310"/>
      <c r="S26" s="310"/>
      <c r="T26" s="310"/>
      <c r="U26" s="310"/>
      <c r="V26" s="310"/>
      <c r="W26" s="310"/>
      <c r="X26" s="74">
        <v>4</v>
      </c>
      <c r="Y26" s="74"/>
      <c r="Z26" s="74"/>
      <c r="AA26" s="74"/>
      <c r="AB26" s="74"/>
      <c r="AC26" s="74"/>
      <c r="AD26" s="74"/>
      <c r="AE26" s="95" t="str">
        <f t="shared" si="9"/>
        <v/>
      </c>
      <c r="AF26" s="79"/>
      <c r="AG26" s="101"/>
      <c r="AH26" s="79" t="str">
        <f t="shared" si="6"/>
        <v/>
      </c>
      <c r="AI26" s="79"/>
      <c r="AJ26" s="80" t="str">
        <f t="shared" si="0"/>
        <v/>
      </c>
      <c r="AK26" s="79"/>
      <c r="AL26" s="80" t="str">
        <f t="shared" si="1"/>
        <v/>
      </c>
      <c r="AM26" s="81" t="str">
        <f t="shared" si="2"/>
        <v/>
      </c>
      <c r="AN26" s="82" t="str">
        <f t="shared" si="10"/>
        <v/>
      </c>
      <c r="AO26" s="82" t="str">
        <f t="shared" si="11"/>
        <v/>
      </c>
      <c r="AP26" s="79"/>
      <c r="AQ26" s="79"/>
      <c r="AR26" s="79"/>
      <c r="AS26" s="310"/>
      <c r="AT26" s="310"/>
      <c r="AU26" s="310"/>
      <c r="AV26" s="310"/>
      <c r="AW26" s="310"/>
      <c r="AX26" s="310"/>
      <c r="AY26" s="310"/>
      <c r="AZ26" s="310"/>
      <c r="BA26" s="310"/>
      <c r="BB26" s="310"/>
      <c r="BC26" s="310"/>
      <c r="BD26" s="310"/>
      <c r="BE26" s="310"/>
      <c r="BF26" s="30"/>
      <c r="BG26" s="83"/>
      <c r="BH26" s="83"/>
      <c r="BI26" s="83"/>
    </row>
    <row r="27" spans="1:61" ht="15" hidden="1" customHeight="1">
      <c r="A27" s="310"/>
      <c r="B27" s="310"/>
      <c r="C27" s="310"/>
      <c r="D27" s="349"/>
      <c r="E27" s="310"/>
      <c r="F27" s="310"/>
      <c r="G27" s="310"/>
      <c r="H27" s="310"/>
      <c r="I27" s="310"/>
      <c r="J27" s="310"/>
      <c r="K27" s="310"/>
      <c r="L27" s="310"/>
      <c r="M27" s="310"/>
      <c r="N27" s="310"/>
      <c r="O27" s="310"/>
      <c r="P27" s="310"/>
      <c r="Q27" s="310"/>
      <c r="R27" s="310"/>
      <c r="S27" s="310"/>
      <c r="T27" s="310"/>
      <c r="U27" s="310"/>
      <c r="V27" s="310"/>
      <c r="W27" s="310"/>
      <c r="X27" s="74">
        <v>5</v>
      </c>
      <c r="Y27" s="74"/>
      <c r="Z27" s="74"/>
      <c r="AA27" s="74"/>
      <c r="AB27" s="74"/>
      <c r="AC27" s="74"/>
      <c r="AD27" s="74"/>
      <c r="AE27" s="95" t="str">
        <f t="shared" si="9"/>
        <v/>
      </c>
      <c r="AF27" s="79"/>
      <c r="AG27" s="101"/>
      <c r="AH27" s="79" t="str">
        <f t="shared" si="6"/>
        <v/>
      </c>
      <c r="AI27" s="79"/>
      <c r="AJ27" s="80" t="str">
        <f t="shared" si="0"/>
        <v/>
      </c>
      <c r="AK27" s="79"/>
      <c r="AL27" s="80" t="str">
        <f t="shared" si="1"/>
        <v/>
      </c>
      <c r="AM27" s="81" t="str">
        <f t="shared" si="2"/>
        <v/>
      </c>
      <c r="AN27" s="82" t="str">
        <f t="shared" si="10"/>
        <v/>
      </c>
      <c r="AO27" s="82" t="str">
        <f t="shared" si="11"/>
        <v/>
      </c>
      <c r="AP27" s="79"/>
      <c r="AQ27" s="79"/>
      <c r="AR27" s="79"/>
      <c r="AS27" s="310"/>
      <c r="AT27" s="310"/>
      <c r="AU27" s="310"/>
      <c r="AV27" s="310"/>
      <c r="AW27" s="310"/>
      <c r="AX27" s="310"/>
      <c r="AY27" s="310"/>
      <c r="AZ27" s="310"/>
      <c r="BA27" s="310"/>
      <c r="BB27" s="310"/>
      <c r="BC27" s="310"/>
      <c r="BD27" s="310"/>
      <c r="BE27" s="310"/>
      <c r="BF27" s="30"/>
      <c r="BG27" s="83"/>
      <c r="BH27" s="83"/>
      <c r="BI27" s="83"/>
    </row>
    <row r="28" spans="1:61" ht="15.75" hidden="1" customHeight="1">
      <c r="A28" s="310"/>
      <c r="B28" s="310"/>
      <c r="C28" s="310"/>
      <c r="D28" s="350"/>
      <c r="E28" s="345"/>
      <c r="F28" s="345"/>
      <c r="G28" s="345"/>
      <c r="H28" s="345"/>
      <c r="I28" s="345"/>
      <c r="J28" s="345"/>
      <c r="K28" s="345"/>
      <c r="L28" s="345"/>
      <c r="M28" s="345"/>
      <c r="N28" s="345"/>
      <c r="O28" s="345"/>
      <c r="P28" s="345"/>
      <c r="Q28" s="345"/>
      <c r="R28" s="345"/>
      <c r="S28" s="345"/>
      <c r="T28" s="345"/>
      <c r="U28" s="345"/>
      <c r="V28" s="345"/>
      <c r="W28" s="345"/>
      <c r="X28" s="85">
        <v>6</v>
      </c>
      <c r="Y28" s="85"/>
      <c r="Z28" s="85"/>
      <c r="AA28" s="85"/>
      <c r="AB28" s="85"/>
      <c r="AC28" s="85"/>
      <c r="AD28" s="85"/>
      <c r="AE28" s="95" t="str">
        <f t="shared" si="9"/>
        <v/>
      </c>
      <c r="AF28" s="91"/>
      <c r="AG28" s="102"/>
      <c r="AH28" s="91" t="str">
        <f t="shared" si="6"/>
        <v/>
      </c>
      <c r="AI28" s="91"/>
      <c r="AJ28" s="92" t="str">
        <f t="shared" si="0"/>
        <v/>
      </c>
      <c r="AK28" s="91"/>
      <c r="AL28" s="92" t="str">
        <f t="shared" si="1"/>
        <v/>
      </c>
      <c r="AM28" s="93" t="str">
        <f t="shared" si="2"/>
        <v/>
      </c>
      <c r="AN28" s="103" t="str">
        <f t="shared" si="10"/>
        <v/>
      </c>
      <c r="AO28" s="103" t="str">
        <f t="shared" si="11"/>
        <v/>
      </c>
      <c r="AP28" s="91"/>
      <c r="AQ28" s="91"/>
      <c r="AR28" s="91"/>
      <c r="AS28" s="345"/>
      <c r="AT28" s="345"/>
      <c r="AU28" s="345"/>
      <c r="AV28" s="345"/>
      <c r="AW28" s="345"/>
      <c r="AX28" s="345"/>
      <c r="AY28" s="345"/>
      <c r="AZ28" s="345"/>
      <c r="BA28" s="345"/>
      <c r="BB28" s="345"/>
      <c r="BC28" s="345"/>
      <c r="BD28" s="345"/>
      <c r="BE28" s="345"/>
      <c r="BF28" s="30"/>
      <c r="BG28" s="83"/>
      <c r="BH28" s="83"/>
      <c r="BI28" s="83"/>
    </row>
    <row r="29" spans="1:61" ht="15" hidden="1" customHeight="1">
      <c r="A29" s="310"/>
      <c r="B29" s="310"/>
      <c r="C29" s="310"/>
      <c r="D29" s="348"/>
      <c r="E29" s="351"/>
      <c r="F29" s="352"/>
      <c r="G29" s="353"/>
      <c r="H29" s="344"/>
      <c r="I29" s="351" t="str">
        <f>IF(D29="","",IF(D29="RG",'Identificación RG-RF-RLA-FT'!#REF!,IF(H29="","",(CONCATENATE(H29," ",#REF!," ",G29," ",#REF!," ",#REF!," ",#REF!," ",#REF!)))))</f>
        <v/>
      </c>
      <c r="J29" s="344"/>
      <c r="K29" s="344" t="e">
        <f>CONCATENATE(" *",'Identificación RG-RF-RLA-FT'!#REF!," *",'Identificación RG-RF-RLA-FT'!#REF!," *",'Identificación RG-RF-RLA-FT'!#REF!)</f>
        <v>#REF!</v>
      </c>
      <c r="L29" s="353"/>
      <c r="M29" s="347"/>
      <c r="N29" s="344"/>
      <c r="O29" s="346" t="str">
        <f>IF(N29="Muy Alta",100%,IF(N29="Alta",80%,IF(N29="Media",60%,IF(N29="Baja",40%,IF(N29="Muy Baja",20%,"")))))</f>
        <v/>
      </c>
      <c r="P29" s="344"/>
      <c r="Q29" s="346" t="str">
        <f>IF(P29="Catastrófico",100%,IF(P29="Mayor",80%,IF(P29="Moderado",60%,IF(P29="Menor",40%,IF(P29="Leve",20%,"")))))</f>
        <v/>
      </c>
      <c r="R29" s="344"/>
      <c r="S29" s="346" t="str">
        <f>IF(R29="Catastrófico",100%,IF(R29="Mayor",80%,IF(R29="Moderado",60%,IF(R29="Menor",40%,IF(R29="Leve",20%,"")))))</f>
        <v/>
      </c>
      <c r="T29" s="344" t="str">
        <f>IF(U29=100%,"Catastrófico",IF(U29=80%,"Mayor",IF(U29=60%,"Moderado",IF(U29=40%,"Menor",IF(U29=20%,"Leve","")))))</f>
        <v/>
      </c>
      <c r="U29" s="346" t="str">
        <f>IF(AND(Q29="",S29=""),"",MAX(Q29,S29))</f>
        <v/>
      </c>
      <c r="V29" s="346" t="str">
        <f>CONCATENATE(N29,T29)</f>
        <v/>
      </c>
      <c r="W29" s="344"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94">
        <v>1</v>
      </c>
      <c r="Y29" s="94"/>
      <c r="Z29" s="94"/>
      <c r="AA29" s="94"/>
      <c r="AB29" s="94"/>
      <c r="AC29" s="94"/>
      <c r="AD29" s="94"/>
      <c r="AE29" s="95" t="str">
        <f t="shared" si="9"/>
        <v/>
      </c>
      <c r="AF29" s="96"/>
      <c r="AG29" s="97"/>
      <c r="AH29" s="96" t="str">
        <f t="shared" si="6"/>
        <v/>
      </c>
      <c r="AI29" s="96"/>
      <c r="AJ29" s="98" t="str">
        <f t="shared" si="0"/>
        <v/>
      </c>
      <c r="AK29" s="96"/>
      <c r="AL29" s="98" t="str">
        <f t="shared" si="1"/>
        <v/>
      </c>
      <c r="AM29" s="99" t="str">
        <f t="shared" si="2"/>
        <v/>
      </c>
      <c r="AN29" s="100" t="str">
        <f>IFERROR(IF(AH29="Probabilidad",(O29-(+O29*AM29)),IF(AH29="Impacto",O29,"")),"")</f>
        <v/>
      </c>
      <c r="AO29" s="100" t="str">
        <f>IFERROR(IF(AH29="Impacto",(U29-(+U29*AM29)),IF(AH29="Probabilidad",U29,"")),"")</f>
        <v/>
      </c>
      <c r="AP29" s="96"/>
      <c r="AQ29" s="96"/>
      <c r="AR29" s="96"/>
      <c r="AS29" s="355" t="str">
        <f>O29</f>
        <v/>
      </c>
      <c r="AT29" s="355" t="str">
        <f>IF(AN29="","",MIN(AN29:AN34))</f>
        <v/>
      </c>
      <c r="AU29" s="344" t="str">
        <f>IFERROR(IF(AT29="","",IF(AT29&lt;=0.2,"Muy Baja",IF(AT29&lt;=0.4,"Baja",IF(AT29&lt;=0.6,"Media",IF(AT29&lt;=0.8,"Alta","Muy Alta"))))),"")</f>
        <v/>
      </c>
      <c r="AV29" s="355" t="str">
        <f>U29</f>
        <v/>
      </c>
      <c r="AW29" s="355" t="str">
        <f>IF(AO29="","",MIN(AO29:AO34))</f>
        <v/>
      </c>
      <c r="AX29" s="344" t="str">
        <f>IFERROR(IF(AW29="","",IF(AW29&lt;=0.2,"Leve",IF(AW29&lt;=0.4,"Menor",IF(AW29&lt;=0.6,"Moderado",IF(AW29&lt;=0.8,"Mayor","Catastrófico"))))),"")</f>
        <v/>
      </c>
      <c r="AY29" s="344" t="str">
        <f>W29</f>
        <v/>
      </c>
      <c r="AZ29" s="344"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344"/>
      <c r="BB29" s="353"/>
      <c r="BC29" s="353"/>
      <c r="BD29" s="354"/>
      <c r="BE29" s="354"/>
      <c r="BF29" s="28"/>
      <c r="BG29" s="45"/>
      <c r="BH29" s="45"/>
      <c r="BI29" s="45"/>
    </row>
    <row r="30" spans="1:61" ht="15" hidden="1" customHeight="1">
      <c r="A30" s="310"/>
      <c r="B30" s="310"/>
      <c r="C30" s="310"/>
      <c r="D30" s="349"/>
      <c r="E30" s="310"/>
      <c r="F30" s="310"/>
      <c r="G30" s="310"/>
      <c r="H30" s="310"/>
      <c r="I30" s="310"/>
      <c r="J30" s="310"/>
      <c r="K30" s="310"/>
      <c r="L30" s="310"/>
      <c r="M30" s="310"/>
      <c r="N30" s="310"/>
      <c r="O30" s="310"/>
      <c r="P30" s="310"/>
      <c r="Q30" s="310"/>
      <c r="R30" s="310"/>
      <c r="S30" s="310"/>
      <c r="T30" s="310"/>
      <c r="U30" s="310"/>
      <c r="V30" s="310"/>
      <c r="W30" s="310"/>
      <c r="X30" s="74">
        <v>2</v>
      </c>
      <c r="Y30" s="74"/>
      <c r="Z30" s="74"/>
      <c r="AA30" s="74"/>
      <c r="AB30" s="74"/>
      <c r="AC30" s="74"/>
      <c r="AD30" s="74"/>
      <c r="AE30" s="95" t="str">
        <f t="shared" si="9"/>
        <v/>
      </c>
      <c r="AF30" s="79"/>
      <c r="AG30" s="101"/>
      <c r="AH30" s="79" t="str">
        <f t="shared" si="6"/>
        <v/>
      </c>
      <c r="AI30" s="79"/>
      <c r="AJ30" s="80" t="str">
        <f t="shared" si="0"/>
        <v/>
      </c>
      <c r="AK30" s="79"/>
      <c r="AL30" s="80" t="str">
        <f t="shared" si="1"/>
        <v/>
      </c>
      <c r="AM30" s="81" t="str">
        <f t="shared" si="2"/>
        <v/>
      </c>
      <c r="AN30" s="82" t="str">
        <f>IFERROR(IF(AND(AH29="Probabilidad",AH30="Probabilidad"),(AN29-(+AN29*AM30)),IF(AH30="Probabilidad",(O29-(+O29*AM30)),IF(AH30="Impacto",AN29,""))),"")</f>
        <v/>
      </c>
      <c r="AO30" s="82" t="str">
        <f>IFERROR(IF(AND(AH29="Impacto",AH30="Impacto"),(AO29-(+AO29*AM30)),IF(AH30="Impacto",(U29-(U29*AM30)),IF(AH30="Probabilidad",AO29,""))),"")</f>
        <v/>
      </c>
      <c r="AP30" s="79"/>
      <c r="AQ30" s="79"/>
      <c r="AR30" s="79"/>
      <c r="AS30" s="310"/>
      <c r="AT30" s="310"/>
      <c r="AU30" s="310"/>
      <c r="AV30" s="310"/>
      <c r="AW30" s="310"/>
      <c r="AX30" s="310"/>
      <c r="AY30" s="310"/>
      <c r="AZ30" s="310"/>
      <c r="BA30" s="310"/>
      <c r="BB30" s="310"/>
      <c r="BC30" s="310"/>
      <c r="BD30" s="310"/>
      <c r="BE30" s="310"/>
      <c r="BF30" s="28"/>
      <c r="BG30" s="45"/>
      <c r="BH30" s="45"/>
      <c r="BI30" s="45"/>
    </row>
    <row r="31" spans="1:61" ht="15" hidden="1" customHeight="1">
      <c r="A31" s="310"/>
      <c r="B31" s="310"/>
      <c r="C31" s="310"/>
      <c r="D31" s="349"/>
      <c r="E31" s="310"/>
      <c r="F31" s="310"/>
      <c r="G31" s="310"/>
      <c r="H31" s="310"/>
      <c r="I31" s="310"/>
      <c r="J31" s="310"/>
      <c r="K31" s="310"/>
      <c r="L31" s="310"/>
      <c r="M31" s="310"/>
      <c r="N31" s="310"/>
      <c r="O31" s="310"/>
      <c r="P31" s="310"/>
      <c r="Q31" s="310"/>
      <c r="R31" s="310"/>
      <c r="S31" s="310"/>
      <c r="T31" s="310"/>
      <c r="U31" s="310"/>
      <c r="V31" s="310"/>
      <c r="W31" s="310"/>
      <c r="X31" s="74">
        <v>3</v>
      </c>
      <c r="Y31" s="74"/>
      <c r="Z31" s="74"/>
      <c r="AA31" s="74"/>
      <c r="AB31" s="74"/>
      <c r="AC31" s="74"/>
      <c r="AD31" s="74"/>
      <c r="AE31" s="95" t="str">
        <f t="shared" si="9"/>
        <v/>
      </c>
      <c r="AF31" s="79"/>
      <c r="AG31" s="101"/>
      <c r="AH31" s="79" t="str">
        <f t="shared" si="6"/>
        <v/>
      </c>
      <c r="AI31" s="79"/>
      <c r="AJ31" s="80" t="str">
        <f t="shared" si="0"/>
        <v/>
      </c>
      <c r="AK31" s="79"/>
      <c r="AL31" s="80" t="str">
        <f t="shared" si="1"/>
        <v/>
      </c>
      <c r="AM31" s="81" t="str">
        <f t="shared" si="2"/>
        <v/>
      </c>
      <c r="AN31" s="82" t="str">
        <f t="shared" ref="AN31:AN34" si="12">IFERROR(IF(AND(AH30="Probabilidad",AH31="Probabilidad"),(AN30-(+AN30*AM31)),IF(AND(AH30="Impacto",AH31="Probabilidad"),(AN29-(+AN29*AM31)),IF(AH31="Impacto",AN30,""))),"")</f>
        <v/>
      </c>
      <c r="AO31" s="82" t="str">
        <f t="shared" ref="AO31:AO34" si="13">IFERROR(IF(AND(AH30="Impacto",AH31="Impacto"),(AO30-(+AO30*AM31)),IF(AND(AH30="Probabilidad",AH31="Impacto"),(AO29-(+AO29*AM31)),IF(AH31="Probabilidad",AO30,""))),"")</f>
        <v/>
      </c>
      <c r="AP31" s="79"/>
      <c r="AQ31" s="79"/>
      <c r="AR31" s="79"/>
      <c r="AS31" s="310"/>
      <c r="AT31" s="310"/>
      <c r="AU31" s="310"/>
      <c r="AV31" s="310"/>
      <c r="AW31" s="310"/>
      <c r="AX31" s="310"/>
      <c r="AY31" s="310"/>
      <c r="AZ31" s="310"/>
      <c r="BA31" s="310"/>
      <c r="BB31" s="310"/>
      <c r="BC31" s="310"/>
      <c r="BD31" s="310"/>
      <c r="BE31" s="310"/>
      <c r="BF31" s="28"/>
      <c r="BG31" s="45"/>
      <c r="BH31" s="45"/>
      <c r="BI31" s="45"/>
    </row>
    <row r="32" spans="1:61" ht="15" hidden="1" customHeight="1">
      <c r="A32" s="310"/>
      <c r="B32" s="310"/>
      <c r="C32" s="310"/>
      <c r="D32" s="349"/>
      <c r="E32" s="310"/>
      <c r="F32" s="310"/>
      <c r="G32" s="310"/>
      <c r="H32" s="310"/>
      <c r="I32" s="310"/>
      <c r="J32" s="310"/>
      <c r="K32" s="310"/>
      <c r="L32" s="310"/>
      <c r="M32" s="310"/>
      <c r="N32" s="310"/>
      <c r="O32" s="310"/>
      <c r="P32" s="310"/>
      <c r="Q32" s="310"/>
      <c r="R32" s="310"/>
      <c r="S32" s="310"/>
      <c r="T32" s="310"/>
      <c r="U32" s="310"/>
      <c r="V32" s="310"/>
      <c r="W32" s="310"/>
      <c r="X32" s="74">
        <v>4</v>
      </c>
      <c r="Y32" s="74"/>
      <c r="Z32" s="74"/>
      <c r="AA32" s="74"/>
      <c r="AB32" s="74"/>
      <c r="AC32" s="74"/>
      <c r="AD32" s="74"/>
      <c r="AE32" s="95" t="str">
        <f t="shared" si="9"/>
        <v/>
      </c>
      <c r="AF32" s="79"/>
      <c r="AG32" s="101"/>
      <c r="AH32" s="79" t="str">
        <f t="shared" si="6"/>
        <v/>
      </c>
      <c r="AI32" s="79"/>
      <c r="AJ32" s="80" t="str">
        <f t="shared" si="0"/>
        <v/>
      </c>
      <c r="AK32" s="79"/>
      <c r="AL32" s="80" t="str">
        <f t="shared" si="1"/>
        <v/>
      </c>
      <c r="AM32" s="81" t="str">
        <f t="shared" si="2"/>
        <v/>
      </c>
      <c r="AN32" s="82" t="str">
        <f t="shared" si="12"/>
        <v/>
      </c>
      <c r="AO32" s="82" t="str">
        <f t="shared" si="13"/>
        <v/>
      </c>
      <c r="AP32" s="79"/>
      <c r="AQ32" s="79"/>
      <c r="AR32" s="79"/>
      <c r="AS32" s="310"/>
      <c r="AT32" s="310"/>
      <c r="AU32" s="310"/>
      <c r="AV32" s="310"/>
      <c r="AW32" s="310"/>
      <c r="AX32" s="310"/>
      <c r="AY32" s="310"/>
      <c r="AZ32" s="310"/>
      <c r="BA32" s="310"/>
      <c r="BB32" s="310"/>
      <c r="BC32" s="310"/>
      <c r="BD32" s="310"/>
      <c r="BE32" s="310"/>
      <c r="BF32" s="28"/>
      <c r="BG32" s="45"/>
      <c r="BH32" s="45"/>
      <c r="BI32" s="45"/>
    </row>
    <row r="33" spans="1:61" ht="15" hidden="1" customHeight="1">
      <c r="A33" s="310"/>
      <c r="B33" s="310"/>
      <c r="C33" s="310"/>
      <c r="D33" s="349"/>
      <c r="E33" s="310"/>
      <c r="F33" s="310"/>
      <c r="G33" s="310"/>
      <c r="H33" s="310"/>
      <c r="I33" s="310"/>
      <c r="J33" s="310"/>
      <c r="K33" s="310"/>
      <c r="L33" s="310"/>
      <c r="M33" s="310"/>
      <c r="N33" s="310"/>
      <c r="O33" s="310"/>
      <c r="P33" s="310"/>
      <c r="Q33" s="310"/>
      <c r="R33" s="310"/>
      <c r="S33" s="310"/>
      <c r="T33" s="310"/>
      <c r="U33" s="310"/>
      <c r="V33" s="310"/>
      <c r="W33" s="310"/>
      <c r="X33" s="74">
        <v>5</v>
      </c>
      <c r="Y33" s="74"/>
      <c r="Z33" s="74"/>
      <c r="AA33" s="74"/>
      <c r="AB33" s="74"/>
      <c r="AC33" s="74"/>
      <c r="AD33" s="74"/>
      <c r="AE33" s="95" t="str">
        <f t="shared" si="9"/>
        <v/>
      </c>
      <c r="AF33" s="79"/>
      <c r="AG33" s="101"/>
      <c r="AH33" s="79" t="str">
        <f t="shared" si="6"/>
        <v/>
      </c>
      <c r="AI33" s="79"/>
      <c r="AJ33" s="80" t="str">
        <f t="shared" si="0"/>
        <v/>
      </c>
      <c r="AK33" s="79"/>
      <c r="AL33" s="80" t="str">
        <f t="shared" si="1"/>
        <v/>
      </c>
      <c r="AM33" s="81" t="str">
        <f t="shared" si="2"/>
        <v/>
      </c>
      <c r="AN33" s="82" t="str">
        <f t="shared" si="12"/>
        <v/>
      </c>
      <c r="AO33" s="82" t="str">
        <f t="shared" si="13"/>
        <v/>
      </c>
      <c r="AP33" s="79"/>
      <c r="AQ33" s="79"/>
      <c r="AR33" s="79"/>
      <c r="AS33" s="310"/>
      <c r="AT33" s="310"/>
      <c r="AU33" s="310"/>
      <c r="AV33" s="310"/>
      <c r="AW33" s="310"/>
      <c r="AX33" s="310"/>
      <c r="AY33" s="310"/>
      <c r="AZ33" s="310"/>
      <c r="BA33" s="310"/>
      <c r="BB33" s="310"/>
      <c r="BC33" s="310"/>
      <c r="BD33" s="310"/>
      <c r="BE33" s="310"/>
      <c r="BF33" s="28"/>
      <c r="BG33" s="45"/>
      <c r="BH33" s="45"/>
      <c r="BI33" s="45"/>
    </row>
    <row r="34" spans="1:61" ht="15.75" hidden="1" customHeight="1">
      <c r="A34" s="310"/>
      <c r="B34" s="310"/>
      <c r="C34" s="310"/>
      <c r="D34" s="350"/>
      <c r="E34" s="345"/>
      <c r="F34" s="345"/>
      <c r="G34" s="345"/>
      <c r="H34" s="345"/>
      <c r="I34" s="345"/>
      <c r="J34" s="345"/>
      <c r="K34" s="345"/>
      <c r="L34" s="345"/>
      <c r="M34" s="345"/>
      <c r="N34" s="345"/>
      <c r="O34" s="345"/>
      <c r="P34" s="345"/>
      <c r="Q34" s="345"/>
      <c r="R34" s="345"/>
      <c r="S34" s="345"/>
      <c r="T34" s="345"/>
      <c r="U34" s="345"/>
      <c r="V34" s="345"/>
      <c r="W34" s="345"/>
      <c r="X34" s="85">
        <v>6</v>
      </c>
      <c r="Y34" s="85"/>
      <c r="Z34" s="85"/>
      <c r="AA34" s="85"/>
      <c r="AB34" s="85"/>
      <c r="AC34" s="85"/>
      <c r="AD34" s="85"/>
      <c r="AE34" s="95" t="str">
        <f t="shared" si="9"/>
        <v/>
      </c>
      <c r="AF34" s="91"/>
      <c r="AG34" s="102"/>
      <c r="AH34" s="91" t="str">
        <f t="shared" si="6"/>
        <v/>
      </c>
      <c r="AI34" s="91"/>
      <c r="AJ34" s="92" t="str">
        <f t="shared" si="0"/>
        <v/>
      </c>
      <c r="AK34" s="91"/>
      <c r="AL34" s="92" t="str">
        <f t="shared" si="1"/>
        <v/>
      </c>
      <c r="AM34" s="93" t="str">
        <f t="shared" si="2"/>
        <v/>
      </c>
      <c r="AN34" s="103" t="str">
        <f t="shared" si="12"/>
        <v/>
      </c>
      <c r="AO34" s="103" t="str">
        <f t="shared" si="13"/>
        <v/>
      </c>
      <c r="AP34" s="91"/>
      <c r="AQ34" s="91"/>
      <c r="AR34" s="91"/>
      <c r="AS34" s="345"/>
      <c r="AT34" s="345"/>
      <c r="AU34" s="345"/>
      <c r="AV34" s="345"/>
      <c r="AW34" s="345"/>
      <c r="AX34" s="345"/>
      <c r="AY34" s="345"/>
      <c r="AZ34" s="345"/>
      <c r="BA34" s="345"/>
      <c r="BB34" s="345"/>
      <c r="BC34" s="345"/>
      <c r="BD34" s="345"/>
      <c r="BE34" s="345"/>
      <c r="BF34" s="28"/>
      <c r="BG34" s="45"/>
      <c r="BH34" s="45"/>
      <c r="BI34" s="45"/>
    </row>
    <row r="35" spans="1:61" ht="15" hidden="1" customHeight="1">
      <c r="A35" s="310"/>
      <c r="B35" s="310"/>
      <c r="C35" s="310"/>
      <c r="D35" s="348"/>
      <c r="E35" s="351"/>
      <c r="F35" s="352"/>
      <c r="G35" s="353"/>
      <c r="H35" s="344"/>
      <c r="I35" s="351" t="str">
        <f>IF(D83="","",IF(D83="RG",'Identificación RG-RF-RLA-FT'!#REF!,IF(H83="","",(CONCATENATE(H83," ",#REF!," ",G83," ",#REF!," ",#REF!," ",#REF!," ",#REF!)))))</f>
        <v/>
      </c>
      <c r="J35" s="344"/>
      <c r="K35" s="344" t="e">
        <f>CONCATENATE(" *",'Identificación RG-RF-RLA-FT'!#REF!," *",'Identificación RG-RF-RLA-FT'!#REF!," *",'Identificación RG-RF-RLA-FT'!#REF!)</f>
        <v>#REF!</v>
      </c>
      <c r="L35" s="353"/>
      <c r="M35" s="347"/>
      <c r="N35" s="344"/>
      <c r="O35" s="346" t="str">
        <f>IF(N35="Muy Alta",100%,IF(N35="Alta",80%,IF(N35="Media",60%,IF(N35="Baja",40%,IF(N35="Muy Baja",20%,"")))))</f>
        <v/>
      </c>
      <c r="P35" s="344"/>
      <c r="Q35" s="346" t="str">
        <f>IF(P35="Catastrófico",100%,IF(P35="Mayor",80%,IF(P35="Moderado",60%,IF(P35="Menor",40%,IF(P35="Leve",20%,"")))))</f>
        <v/>
      </c>
      <c r="R35" s="344"/>
      <c r="S35" s="346" t="str">
        <f>IF(R35="Catastrófico",100%,IF(R35="Mayor",80%,IF(R35="Moderado",60%,IF(R35="Menor",40%,IF(R35="Leve",20%,"")))))</f>
        <v/>
      </c>
      <c r="T35" s="344" t="str">
        <f>IF(U35=100%,"Catastrófico",IF(U35=80%,"Mayor",IF(U35=60%,"Moderado",IF(U35=40%,"Menor",IF(U35=20%,"Leve","")))))</f>
        <v/>
      </c>
      <c r="U35" s="346" t="str">
        <f>IF(AND(Q35="",S35=""),"",MAX(Q35,S35))</f>
        <v/>
      </c>
      <c r="V35" s="346" t="str">
        <f>CONCATENATE(N35,T35)</f>
        <v/>
      </c>
      <c r="W35" s="344"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94">
        <v>1</v>
      </c>
      <c r="Y35" s="94"/>
      <c r="Z35" s="94"/>
      <c r="AA35" s="94"/>
      <c r="AB35" s="94"/>
      <c r="AC35" s="94"/>
      <c r="AD35" s="94"/>
      <c r="AE35" s="95" t="str">
        <f t="shared" si="9"/>
        <v/>
      </c>
      <c r="AF35" s="96"/>
      <c r="AG35" s="97"/>
      <c r="AH35" s="96" t="str">
        <f t="shared" si="6"/>
        <v/>
      </c>
      <c r="AI35" s="96"/>
      <c r="AJ35" s="98" t="str">
        <f t="shared" si="0"/>
        <v/>
      </c>
      <c r="AK35" s="96"/>
      <c r="AL35" s="98" t="str">
        <f t="shared" si="1"/>
        <v/>
      </c>
      <c r="AM35" s="99" t="str">
        <f t="shared" si="2"/>
        <v/>
      </c>
      <c r="AN35" s="100" t="str">
        <f>IFERROR(IF(AH35="Probabilidad",(O35-(+O35*AM35)),IF(AH35="Impacto",O35,"")),"")</f>
        <v/>
      </c>
      <c r="AO35" s="100" t="str">
        <f>IFERROR(IF(AH35="Impacto",(U35-(+U35*AM35)),IF(AH35="Probabilidad",U35,"")),"")</f>
        <v/>
      </c>
      <c r="AP35" s="96"/>
      <c r="AQ35" s="96"/>
      <c r="AR35" s="96"/>
      <c r="AS35" s="355" t="str">
        <f>O35</f>
        <v/>
      </c>
      <c r="AT35" s="355" t="str">
        <f>IF(AN35="","",MIN(AN35:AN40))</f>
        <v/>
      </c>
      <c r="AU35" s="344" t="str">
        <f>IFERROR(IF(AT35="","",IF(AT35&lt;=0.2,"Muy Baja",IF(AT35&lt;=0.4,"Baja",IF(AT35&lt;=0.6,"Media",IF(AT35&lt;=0.8,"Alta","Muy Alta"))))),"")</f>
        <v/>
      </c>
      <c r="AV35" s="355" t="str">
        <f>U35</f>
        <v/>
      </c>
      <c r="AW35" s="355" t="str">
        <f>IF(AO35="","",MIN(AO35:AO40))</f>
        <v/>
      </c>
      <c r="AX35" s="344" t="str">
        <f>IFERROR(IF(AW35="","",IF(AW35&lt;=0.2,"Leve",IF(AW35&lt;=0.4,"Menor",IF(AW35&lt;=0.6,"Moderado",IF(AW35&lt;=0.8,"Mayor","Catastrófico"))))),"")</f>
        <v/>
      </c>
      <c r="AY35" s="344" t="str">
        <f>W35</f>
        <v/>
      </c>
      <c r="AZ35" s="344"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344"/>
      <c r="BB35" s="353"/>
      <c r="BC35" s="353"/>
      <c r="BD35" s="354"/>
      <c r="BE35" s="354"/>
      <c r="BF35" s="28"/>
      <c r="BG35" s="45"/>
      <c r="BH35" s="45"/>
      <c r="BI35" s="45"/>
    </row>
    <row r="36" spans="1:61" ht="15" hidden="1" customHeight="1">
      <c r="A36" s="310"/>
      <c r="B36" s="310"/>
      <c r="C36" s="310"/>
      <c r="D36" s="349"/>
      <c r="E36" s="310"/>
      <c r="F36" s="310"/>
      <c r="G36" s="310"/>
      <c r="H36" s="310"/>
      <c r="I36" s="310"/>
      <c r="J36" s="310"/>
      <c r="K36" s="310"/>
      <c r="L36" s="310"/>
      <c r="M36" s="310"/>
      <c r="N36" s="310"/>
      <c r="O36" s="310"/>
      <c r="P36" s="310"/>
      <c r="Q36" s="310"/>
      <c r="R36" s="310"/>
      <c r="S36" s="310"/>
      <c r="T36" s="310"/>
      <c r="U36" s="310"/>
      <c r="V36" s="310"/>
      <c r="W36" s="310"/>
      <c r="X36" s="74">
        <v>2</v>
      </c>
      <c r="Y36" s="74"/>
      <c r="Z36" s="74"/>
      <c r="AA36" s="74"/>
      <c r="AB36" s="74"/>
      <c r="AC36" s="74"/>
      <c r="AD36" s="74"/>
      <c r="AE36" s="95" t="str">
        <f t="shared" si="9"/>
        <v/>
      </c>
      <c r="AF36" s="79"/>
      <c r="AG36" s="101"/>
      <c r="AH36" s="79" t="str">
        <f t="shared" si="6"/>
        <v/>
      </c>
      <c r="AI36" s="79"/>
      <c r="AJ36" s="80" t="str">
        <f t="shared" si="0"/>
        <v/>
      </c>
      <c r="AK36" s="79"/>
      <c r="AL36" s="80" t="str">
        <f t="shared" si="1"/>
        <v/>
      </c>
      <c r="AM36" s="81" t="str">
        <f t="shared" si="2"/>
        <v/>
      </c>
      <c r="AN36" s="82" t="str">
        <f>IFERROR(IF(AND(AH35="Probabilidad",AH36="Probabilidad"),(AN35-(+AN35*AM36)),IF(AH36="Probabilidad",(O35-(+O35*AM36)),IF(AH36="Impacto",AN35,""))),"")</f>
        <v/>
      </c>
      <c r="AO36" s="82" t="str">
        <f>IFERROR(IF(AND(AH35="Impacto",AH36="Impacto"),(AO35-(+AO35*AM36)),IF(AH36="Impacto",(U35-(U35*AM36)),IF(AH36="Probabilidad",AO35,""))),"")</f>
        <v/>
      </c>
      <c r="AP36" s="79"/>
      <c r="AQ36" s="79"/>
      <c r="AR36" s="79"/>
      <c r="AS36" s="310"/>
      <c r="AT36" s="310"/>
      <c r="AU36" s="310"/>
      <c r="AV36" s="310"/>
      <c r="AW36" s="310"/>
      <c r="AX36" s="310"/>
      <c r="AY36" s="310"/>
      <c r="AZ36" s="310"/>
      <c r="BA36" s="310"/>
      <c r="BB36" s="310"/>
      <c r="BC36" s="310"/>
      <c r="BD36" s="310"/>
      <c r="BE36" s="310"/>
      <c r="BF36" s="28"/>
      <c r="BG36" s="45"/>
      <c r="BH36" s="45"/>
      <c r="BI36" s="45"/>
    </row>
    <row r="37" spans="1:61" ht="15" hidden="1" customHeight="1">
      <c r="A37" s="310"/>
      <c r="B37" s="310"/>
      <c r="C37" s="310"/>
      <c r="D37" s="349"/>
      <c r="E37" s="310"/>
      <c r="F37" s="310"/>
      <c r="G37" s="310"/>
      <c r="H37" s="310"/>
      <c r="I37" s="310"/>
      <c r="J37" s="310"/>
      <c r="K37" s="310"/>
      <c r="L37" s="310"/>
      <c r="M37" s="310"/>
      <c r="N37" s="310"/>
      <c r="O37" s="310"/>
      <c r="P37" s="310"/>
      <c r="Q37" s="310"/>
      <c r="R37" s="310"/>
      <c r="S37" s="310"/>
      <c r="T37" s="310"/>
      <c r="U37" s="310"/>
      <c r="V37" s="310"/>
      <c r="W37" s="310"/>
      <c r="X37" s="74">
        <v>3</v>
      </c>
      <c r="Y37" s="74"/>
      <c r="Z37" s="74"/>
      <c r="AA37" s="74"/>
      <c r="AB37" s="74"/>
      <c r="AC37" s="74"/>
      <c r="AD37" s="74"/>
      <c r="AE37" s="95" t="str">
        <f t="shared" si="9"/>
        <v/>
      </c>
      <c r="AF37" s="79"/>
      <c r="AG37" s="101"/>
      <c r="AH37" s="79" t="str">
        <f t="shared" si="6"/>
        <v/>
      </c>
      <c r="AI37" s="79"/>
      <c r="AJ37" s="80" t="str">
        <f t="shared" si="0"/>
        <v/>
      </c>
      <c r="AK37" s="79"/>
      <c r="AL37" s="80" t="str">
        <f t="shared" si="1"/>
        <v/>
      </c>
      <c r="AM37" s="81" t="str">
        <f t="shared" si="2"/>
        <v/>
      </c>
      <c r="AN37" s="82" t="str">
        <f t="shared" ref="AN37:AN40" si="14">IFERROR(IF(AND(AH36="Probabilidad",AH37="Probabilidad"),(AN36-(+AN36*AM37)),IF(AND(AH36="Impacto",AH37="Probabilidad"),(AN35-(+AN35*AM37)),IF(AH37="Impacto",AN36,""))),"")</f>
        <v/>
      </c>
      <c r="AO37" s="82" t="str">
        <f t="shared" ref="AO37:AO40" si="15">IFERROR(IF(AND(AH36="Impacto",AH37="Impacto"),(AO36-(+AO36*AM37)),IF(AND(AH36="Probabilidad",AH37="Impacto"),(AO35-(+AO35*AM37)),IF(AH37="Probabilidad",AO36,""))),"")</f>
        <v/>
      </c>
      <c r="AP37" s="79"/>
      <c r="AQ37" s="79"/>
      <c r="AR37" s="79"/>
      <c r="AS37" s="310"/>
      <c r="AT37" s="310"/>
      <c r="AU37" s="310"/>
      <c r="AV37" s="310"/>
      <c r="AW37" s="310"/>
      <c r="AX37" s="310"/>
      <c r="AY37" s="310"/>
      <c r="AZ37" s="310"/>
      <c r="BA37" s="310"/>
      <c r="BB37" s="310"/>
      <c r="BC37" s="310"/>
      <c r="BD37" s="310"/>
      <c r="BE37" s="310"/>
      <c r="BF37" s="28"/>
      <c r="BG37" s="45"/>
      <c r="BH37" s="45"/>
      <c r="BI37" s="45"/>
    </row>
    <row r="38" spans="1:61" ht="15" hidden="1" customHeight="1">
      <c r="A38" s="310"/>
      <c r="B38" s="310"/>
      <c r="C38" s="310"/>
      <c r="D38" s="349"/>
      <c r="E38" s="310"/>
      <c r="F38" s="310"/>
      <c r="G38" s="310"/>
      <c r="H38" s="310"/>
      <c r="I38" s="310"/>
      <c r="J38" s="310"/>
      <c r="K38" s="310"/>
      <c r="L38" s="310"/>
      <c r="M38" s="310"/>
      <c r="N38" s="310"/>
      <c r="O38" s="310"/>
      <c r="P38" s="310"/>
      <c r="Q38" s="310"/>
      <c r="R38" s="310"/>
      <c r="S38" s="310"/>
      <c r="T38" s="310"/>
      <c r="U38" s="310"/>
      <c r="V38" s="310"/>
      <c r="W38" s="310"/>
      <c r="X38" s="74">
        <v>4</v>
      </c>
      <c r="Y38" s="74"/>
      <c r="Z38" s="74"/>
      <c r="AA38" s="74"/>
      <c r="AB38" s="74"/>
      <c r="AC38" s="74"/>
      <c r="AD38" s="74"/>
      <c r="AE38" s="95" t="str">
        <f t="shared" si="9"/>
        <v/>
      </c>
      <c r="AF38" s="79"/>
      <c r="AG38" s="101"/>
      <c r="AH38" s="79" t="str">
        <f t="shared" si="6"/>
        <v/>
      </c>
      <c r="AI38" s="79"/>
      <c r="AJ38" s="80" t="str">
        <f t="shared" si="0"/>
        <v/>
      </c>
      <c r="AK38" s="79"/>
      <c r="AL38" s="80" t="str">
        <f t="shared" si="1"/>
        <v/>
      </c>
      <c r="AM38" s="81" t="str">
        <f t="shared" si="2"/>
        <v/>
      </c>
      <c r="AN38" s="82" t="str">
        <f t="shared" si="14"/>
        <v/>
      </c>
      <c r="AO38" s="82" t="str">
        <f t="shared" si="15"/>
        <v/>
      </c>
      <c r="AP38" s="79"/>
      <c r="AQ38" s="79"/>
      <c r="AR38" s="79"/>
      <c r="AS38" s="310"/>
      <c r="AT38" s="310"/>
      <c r="AU38" s="310"/>
      <c r="AV38" s="310"/>
      <c r="AW38" s="310"/>
      <c r="AX38" s="310"/>
      <c r="AY38" s="310"/>
      <c r="AZ38" s="310"/>
      <c r="BA38" s="310"/>
      <c r="BB38" s="310"/>
      <c r="BC38" s="310"/>
      <c r="BD38" s="310"/>
      <c r="BE38" s="310"/>
      <c r="BF38" s="28"/>
      <c r="BG38" s="45"/>
      <c r="BH38" s="45"/>
      <c r="BI38" s="45"/>
    </row>
    <row r="39" spans="1:61" ht="15" hidden="1" customHeight="1">
      <c r="A39" s="310"/>
      <c r="B39" s="310"/>
      <c r="C39" s="310"/>
      <c r="D39" s="349"/>
      <c r="E39" s="310"/>
      <c r="F39" s="310"/>
      <c r="G39" s="310"/>
      <c r="H39" s="310"/>
      <c r="I39" s="310"/>
      <c r="J39" s="310"/>
      <c r="K39" s="310"/>
      <c r="L39" s="310"/>
      <c r="M39" s="310"/>
      <c r="N39" s="310"/>
      <c r="O39" s="310"/>
      <c r="P39" s="310"/>
      <c r="Q39" s="310"/>
      <c r="R39" s="310"/>
      <c r="S39" s="310"/>
      <c r="T39" s="310"/>
      <c r="U39" s="310"/>
      <c r="V39" s="310"/>
      <c r="W39" s="310"/>
      <c r="X39" s="74">
        <v>5</v>
      </c>
      <c r="Y39" s="74"/>
      <c r="Z39" s="74"/>
      <c r="AA39" s="74"/>
      <c r="AB39" s="74"/>
      <c r="AC39" s="74"/>
      <c r="AD39" s="74"/>
      <c r="AE39" s="95" t="str">
        <f t="shared" si="9"/>
        <v/>
      </c>
      <c r="AF39" s="79"/>
      <c r="AG39" s="101"/>
      <c r="AH39" s="79" t="str">
        <f t="shared" si="6"/>
        <v/>
      </c>
      <c r="AI39" s="79"/>
      <c r="AJ39" s="80" t="str">
        <f t="shared" si="0"/>
        <v/>
      </c>
      <c r="AK39" s="79"/>
      <c r="AL39" s="80" t="str">
        <f t="shared" si="1"/>
        <v/>
      </c>
      <c r="AM39" s="81" t="str">
        <f t="shared" si="2"/>
        <v/>
      </c>
      <c r="AN39" s="82" t="str">
        <f t="shared" si="14"/>
        <v/>
      </c>
      <c r="AO39" s="82" t="str">
        <f t="shared" si="15"/>
        <v/>
      </c>
      <c r="AP39" s="79"/>
      <c r="AQ39" s="79"/>
      <c r="AR39" s="79"/>
      <c r="AS39" s="310"/>
      <c r="AT39" s="310"/>
      <c r="AU39" s="310"/>
      <c r="AV39" s="310"/>
      <c r="AW39" s="310"/>
      <c r="AX39" s="310"/>
      <c r="AY39" s="310"/>
      <c r="AZ39" s="310"/>
      <c r="BA39" s="310"/>
      <c r="BB39" s="310"/>
      <c r="BC39" s="310"/>
      <c r="BD39" s="310"/>
      <c r="BE39" s="310"/>
      <c r="BF39" s="28"/>
      <c r="BG39" s="45"/>
      <c r="BH39" s="45"/>
      <c r="BI39" s="45"/>
    </row>
    <row r="40" spans="1:61" ht="15.75" hidden="1" customHeight="1">
      <c r="A40" s="310"/>
      <c r="B40" s="310"/>
      <c r="C40" s="310"/>
      <c r="D40" s="350"/>
      <c r="E40" s="345"/>
      <c r="F40" s="345"/>
      <c r="G40" s="345"/>
      <c r="H40" s="345"/>
      <c r="I40" s="345"/>
      <c r="J40" s="345"/>
      <c r="K40" s="345"/>
      <c r="L40" s="345"/>
      <c r="M40" s="345"/>
      <c r="N40" s="345"/>
      <c r="O40" s="345"/>
      <c r="P40" s="345"/>
      <c r="Q40" s="345"/>
      <c r="R40" s="345"/>
      <c r="S40" s="345"/>
      <c r="T40" s="345"/>
      <c r="U40" s="345"/>
      <c r="V40" s="345"/>
      <c r="W40" s="345"/>
      <c r="X40" s="85">
        <v>6</v>
      </c>
      <c r="Y40" s="85"/>
      <c r="Z40" s="85"/>
      <c r="AA40" s="85"/>
      <c r="AB40" s="85"/>
      <c r="AC40" s="85"/>
      <c r="AD40" s="85"/>
      <c r="AE40" s="95" t="str">
        <f t="shared" si="9"/>
        <v/>
      </c>
      <c r="AF40" s="91"/>
      <c r="AG40" s="102"/>
      <c r="AH40" s="91" t="str">
        <f t="shared" si="6"/>
        <v/>
      </c>
      <c r="AI40" s="91"/>
      <c r="AJ40" s="92" t="str">
        <f t="shared" si="0"/>
        <v/>
      </c>
      <c r="AK40" s="91"/>
      <c r="AL40" s="92" t="str">
        <f t="shared" si="1"/>
        <v/>
      </c>
      <c r="AM40" s="93" t="str">
        <f t="shared" si="2"/>
        <v/>
      </c>
      <c r="AN40" s="103" t="str">
        <f t="shared" si="14"/>
        <v/>
      </c>
      <c r="AO40" s="103" t="str">
        <f t="shared" si="15"/>
        <v/>
      </c>
      <c r="AP40" s="91"/>
      <c r="AQ40" s="91"/>
      <c r="AR40" s="91"/>
      <c r="AS40" s="345"/>
      <c r="AT40" s="345"/>
      <c r="AU40" s="345"/>
      <c r="AV40" s="345"/>
      <c r="AW40" s="345"/>
      <c r="AX40" s="345"/>
      <c r="AY40" s="345"/>
      <c r="AZ40" s="345"/>
      <c r="BA40" s="345"/>
      <c r="BB40" s="345"/>
      <c r="BC40" s="345"/>
      <c r="BD40" s="345"/>
      <c r="BE40" s="345"/>
      <c r="BF40" s="28"/>
      <c r="BG40" s="45"/>
      <c r="BH40" s="45"/>
      <c r="BI40" s="45"/>
    </row>
    <row r="41" spans="1:61" ht="15" hidden="1" customHeight="1">
      <c r="A41" s="310"/>
      <c r="B41" s="310"/>
      <c r="C41" s="310"/>
      <c r="D41" s="348"/>
      <c r="E41" s="351"/>
      <c r="F41" s="352"/>
      <c r="G41" s="353"/>
      <c r="H41" s="344"/>
      <c r="I41" s="351" t="str">
        <f>IF(D89="","",IF(D89="RG",'Identificación RG-RF-RLA-FT'!#REF!,IF(H89="","",(CONCATENATE(H89," ",#REF!," ",G89," ",#REF!," ",#REF!," ",#REF!," ",#REF!)))))</f>
        <v/>
      </c>
      <c r="J41" s="344"/>
      <c r="K41" s="344" t="e">
        <f>CONCATENATE(" *",'Identificación RG-RF-RLA-FT'!#REF!," *",'Identificación RG-RF-RLA-FT'!#REF!," *",'Identificación RG-RF-RLA-FT'!#REF!)</f>
        <v>#REF!</v>
      </c>
      <c r="L41" s="353"/>
      <c r="M41" s="347"/>
      <c r="N41" s="344"/>
      <c r="O41" s="346" t="str">
        <f>IF(N41="Muy Alta",100%,IF(N41="Alta",80%,IF(N41="Media",60%,IF(N41="Baja",40%,IF(N41="Muy Baja",20%,"")))))</f>
        <v/>
      </c>
      <c r="P41" s="344"/>
      <c r="Q41" s="346" t="str">
        <f>IF(P41="Catastrófico",100%,IF(P41="Mayor",80%,IF(P41="Moderado",60%,IF(P41="Menor",40%,IF(P41="Leve",20%,"")))))</f>
        <v/>
      </c>
      <c r="R41" s="344"/>
      <c r="S41" s="346" t="str">
        <f>IF(R41="Catastrófico",100%,IF(R41="Mayor",80%,IF(R41="Moderado",60%,IF(R41="Menor",40%,IF(R41="Leve",20%,"")))))</f>
        <v/>
      </c>
      <c r="T41" s="344" t="str">
        <f>IF(U41=100%,"Catastrófico",IF(U41=80%,"Mayor",IF(U41=60%,"Moderado",IF(U41=40%,"Menor",IF(U41=20%,"Leve","")))))</f>
        <v/>
      </c>
      <c r="U41" s="346" t="str">
        <f>IF(AND(Q41="",S41=""),"",MAX(Q41,S41))</f>
        <v/>
      </c>
      <c r="V41" s="346" t="str">
        <f>CONCATENATE(N41,T41)</f>
        <v/>
      </c>
      <c r="W41" s="344"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94">
        <v>1</v>
      </c>
      <c r="Y41" s="94"/>
      <c r="Z41" s="94"/>
      <c r="AA41" s="94"/>
      <c r="AB41" s="94"/>
      <c r="AC41" s="94"/>
      <c r="AD41" s="94"/>
      <c r="AE41" s="95" t="str">
        <f t="shared" si="9"/>
        <v/>
      </c>
      <c r="AF41" s="96"/>
      <c r="AG41" s="97"/>
      <c r="AH41" s="96" t="str">
        <f t="shared" si="6"/>
        <v/>
      </c>
      <c r="AI41" s="96"/>
      <c r="AJ41" s="98" t="str">
        <f t="shared" si="0"/>
        <v/>
      </c>
      <c r="AK41" s="96"/>
      <c r="AL41" s="98" t="str">
        <f t="shared" si="1"/>
        <v/>
      </c>
      <c r="AM41" s="99" t="str">
        <f t="shared" si="2"/>
        <v/>
      </c>
      <c r="AN41" s="100" t="str">
        <f>IFERROR(IF(AH41="Probabilidad",(O41-(+O41*AM41)),IF(AH41="Impacto",O41,"")),"")</f>
        <v/>
      </c>
      <c r="AO41" s="100" t="str">
        <f>IFERROR(IF(AH41="Impacto",(U41-(+U41*AM41)),IF(AH41="Probabilidad",U41,"")),"")</f>
        <v/>
      </c>
      <c r="AP41" s="96"/>
      <c r="AQ41" s="96"/>
      <c r="AR41" s="96"/>
      <c r="AS41" s="355" t="str">
        <f>O41</f>
        <v/>
      </c>
      <c r="AT41" s="355" t="str">
        <f>IF(AN41="","",MIN(AN41:AN46))</f>
        <v/>
      </c>
      <c r="AU41" s="344" t="str">
        <f>IFERROR(IF(AT41="","",IF(AT41&lt;=0.2,"Muy Baja",IF(AT41&lt;=0.4,"Baja",IF(AT41&lt;=0.6,"Media",IF(AT41&lt;=0.8,"Alta","Muy Alta"))))),"")</f>
        <v/>
      </c>
      <c r="AV41" s="355" t="str">
        <f>U41</f>
        <v/>
      </c>
      <c r="AW41" s="355" t="str">
        <f>IF(AO41="","",MIN(AO41:AO46))</f>
        <v/>
      </c>
      <c r="AX41" s="344" t="str">
        <f>IFERROR(IF(AW41="","",IF(AW41&lt;=0.2,"Leve",IF(AW41&lt;=0.4,"Menor",IF(AW41&lt;=0.6,"Moderado",IF(AW41&lt;=0.8,"Mayor","Catastrófico"))))),"")</f>
        <v/>
      </c>
      <c r="AY41" s="344" t="str">
        <f>W41</f>
        <v/>
      </c>
      <c r="AZ41" s="344"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344"/>
      <c r="BB41" s="353"/>
      <c r="BC41" s="353"/>
      <c r="BD41" s="354"/>
      <c r="BE41" s="354"/>
      <c r="BF41" s="28"/>
      <c r="BG41" s="45"/>
      <c r="BH41" s="45"/>
      <c r="BI41" s="45"/>
    </row>
    <row r="42" spans="1:61" ht="15" hidden="1" customHeight="1">
      <c r="A42" s="310"/>
      <c r="B42" s="310"/>
      <c r="C42" s="310"/>
      <c r="D42" s="349"/>
      <c r="E42" s="310"/>
      <c r="F42" s="310"/>
      <c r="G42" s="310"/>
      <c r="H42" s="310"/>
      <c r="I42" s="310"/>
      <c r="J42" s="310"/>
      <c r="K42" s="310"/>
      <c r="L42" s="310"/>
      <c r="M42" s="310"/>
      <c r="N42" s="310"/>
      <c r="O42" s="310"/>
      <c r="P42" s="310"/>
      <c r="Q42" s="310"/>
      <c r="R42" s="310"/>
      <c r="S42" s="310"/>
      <c r="T42" s="310"/>
      <c r="U42" s="310"/>
      <c r="V42" s="310"/>
      <c r="W42" s="310"/>
      <c r="X42" s="74">
        <v>2</v>
      </c>
      <c r="Y42" s="74"/>
      <c r="Z42" s="74"/>
      <c r="AA42" s="74"/>
      <c r="AB42" s="74"/>
      <c r="AC42" s="74"/>
      <c r="AD42" s="74"/>
      <c r="AE42" s="95" t="str">
        <f t="shared" si="9"/>
        <v/>
      </c>
      <c r="AF42" s="79"/>
      <c r="AG42" s="101"/>
      <c r="AH42" s="79" t="str">
        <f t="shared" si="6"/>
        <v/>
      </c>
      <c r="AI42" s="79"/>
      <c r="AJ42" s="80" t="str">
        <f t="shared" si="0"/>
        <v/>
      </c>
      <c r="AK42" s="79"/>
      <c r="AL42" s="80" t="str">
        <f t="shared" si="1"/>
        <v/>
      </c>
      <c r="AM42" s="81" t="str">
        <f t="shared" si="2"/>
        <v/>
      </c>
      <c r="AN42" s="82" t="str">
        <f>IFERROR(IF(AND(AH41="Probabilidad",AH42="Probabilidad"),(AN41-(+AN41*AM42)),IF(AH42="Probabilidad",(O41-(+O41*AM42)),IF(AH42="Impacto",AN41,""))),"")</f>
        <v/>
      </c>
      <c r="AO42" s="82" t="str">
        <f>IFERROR(IF(AND(AH41="Impacto",AH42="Impacto"),(AO41-(+AO41*AM42)),IF(AH42="Impacto",(U41-(U41*AM42)),IF(AH42="Probabilidad",AO41,""))),"")</f>
        <v/>
      </c>
      <c r="AP42" s="79"/>
      <c r="AQ42" s="79"/>
      <c r="AR42" s="79"/>
      <c r="AS42" s="310"/>
      <c r="AT42" s="310"/>
      <c r="AU42" s="310"/>
      <c r="AV42" s="310"/>
      <c r="AW42" s="310"/>
      <c r="AX42" s="310"/>
      <c r="AY42" s="310"/>
      <c r="AZ42" s="310"/>
      <c r="BA42" s="310"/>
      <c r="BB42" s="310"/>
      <c r="BC42" s="310"/>
      <c r="BD42" s="310"/>
      <c r="BE42" s="310"/>
      <c r="BF42" s="28"/>
      <c r="BG42" s="45"/>
      <c r="BH42" s="45"/>
      <c r="BI42" s="45"/>
    </row>
    <row r="43" spans="1:61" ht="15" hidden="1" customHeight="1">
      <c r="A43" s="310"/>
      <c r="B43" s="310"/>
      <c r="C43" s="310"/>
      <c r="D43" s="349"/>
      <c r="E43" s="310"/>
      <c r="F43" s="310"/>
      <c r="G43" s="310"/>
      <c r="H43" s="310"/>
      <c r="I43" s="310"/>
      <c r="J43" s="310"/>
      <c r="K43" s="310"/>
      <c r="L43" s="310"/>
      <c r="M43" s="310"/>
      <c r="N43" s="310"/>
      <c r="O43" s="310"/>
      <c r="P43" s="310"/>
      <c r="Q43" s="310"/>
      <c r="R43" s="310"/>
      <c r="S43" s="310"/>
      <c r="T43" s="310"/>
      <c r="U43" s="310"/>
      <c r="V43" s="310"/>
      <c r="W43" s="310"/>
      <c r="X43" s="74">
        <v>3</v>
      </c>
      <c r="Y43" s="74"/>
      <c r="Z43" s="74"/>
      <c r="AA43" s="74"/>
      <c r="AB43" s="74"/>
      <c r="AC43" s="74"/>
      <c r="AD43" s="74"/>
      <c r="AE43" s="95" t="str">
        <f t="shared" si="9"/>
        <v/>
      </c>
      <c r="AF43" s="79"/>
      <c r="AG43" s="101"/>
      <c r="AH43" s="79" t="str">
        <f t="shared" si="6"/>
        <v/>
      </c>
      <c r="AI43" s="79"/>
      <c r="AJ43" s="80" t="str">
        <f t="shared" si="0"/>
        <v/>
      </c>
      <c r="AK43" s="79"/>
      <c r="AL43" s="80" t="str">
        <f t="shared" si="1"/>
        <v/>
      </c>
      <c r="AM43" s="81" t="str">
        <f t="shared" si="2"/>
        <v/>
      </c>
      <c r="AN43" s="82" t="str">
        <f t="shared" ref="AN43:AN46" si="16">IFERROR(IF(AND(AH42="Probabilidad",AH43="Probabilidad"),(AN42-(+AN42*AM43)),IF(AND(AH42="Impacto",AH43="Probabilidad"),(AN41-(+AN41*AM43)),IF(AH43="Impacto",AN42,""))),"")</f>
        <v/>
      </c>
      <c r="AO43" s="82" t="str">
        <f t="shared" ref="AO43:AO46" si="17">IFERROR(IF(AND(AH42="Impacto",AH43="Impacto"),(AO42-(+AO42*AM43)),IF(AND(AH42="Probabilidad",AH43="Impacto"),(AO41-(+AO41*AM43)),IF(AH43="Probabilidad",AO42,""))),"")</f>
        <v/>
      </c>
      <c r="AP43" s="79"/>
      <c r="AQ43" s="79"/>
      <c r="AR43" s="79"/>
      <c r="AS43" s="310"/>
      <c r="AT43" s="310"/>
      <c r="AU43" s="310"/>
      <c r="AV43" s="310"/>
      <c r="AW43" s="310"/>
      <c r="AX43" s="310"/>
      <c r="AY43" s="310"/>
      <c r="AZ43" s="310"/>
      <c r="BA43" s="310"/>
      <c r="BB43" s="310"/>
      <c r="BC43" s="310"/>
      <c r="BD43" s="310"/>
      <c r="BE43" s="310"/>
      <c r="BF43" s="28"/>
      <c r="BG43" s="45"/>
      <c r="BH43" s="45"/>
      <c r="BI43" s="45"/>
    </row>
    <row r="44" spans="1:61" ht="15" hidden="1" customHeight="1">
      <c r="A44" s="310"/>
      <c r="B44" s="310"/>
      <c r="C44" s="310"/>
      <c r="D44" s="349"/>
      <c r="E44" s="310"/>
      <c r="F44" s="310"/>
      <c r="G44" s="310"/>
      <c r="H44" s="310"/>
      <c r="I44" s="310"/>
      <c r="J44" s="310"/>
      <c r="K44" s="310"/>
      <c r="L44" s="310"/>
      <c r="M44" s="310"/>
      <c r="N44" s="310"/>
      <c r="O44" s="310"/>
      <c r="P44" s="310"/>
      <c r="Q44" s="310"/>
      <c r="R44" s="310"/>
      <c r="S44" s="310"/>
      <c r="T44" s="310"/>
      <c r="U44" s="310"/>
      <c r="V44" s="310"/>
      <c r="W44" s="310"/>
      <c r="X44" s="74">
        <v>4</v>
      </c>
      <c r="Y44" s="74"/>
      <c r="Z44" s="74"/>
      <c r="AA44" s="74"/>
      <c r="AB44" s="74"/>
      <c r="AC44" s="74"/>
      <c r="AD44" s="74"/>
      <c r="AE44" s="95" t="str">
        <f t="shared" si="9"/>
        <v/>
      </c>
      <c r="AF44" s="79"/>
      <c r="AG44" s="101"/>
      <c r="AH44" s="79" t="str">
        <f t="shared" si="6"/>
        <v/>
      </c>
      <c r="AI44" s="79"/>
      <c r="AJ44" s="80" t="str">
        <f t="shared" si="0"/>
        <v/>
      </c>
      <c r="AK44" s="79"/>
      <c r="AL44" s="80" t="str">
        <f t="shared" si="1"/>
        <v/>
      </c>
      <c r="AM44" s="81" t="str">
        <f t="shared" si="2"/>
        <v/>
      </c>
      <c r="AN44" s="82" t="str">
        <f t="shared" si="16"/>
        <v/>
      </c>
      <c r="AO44" s="82" t="str">
        <f t="shared" si="17"/>
        <v/>
      </c>
      <c r="AP44" s="79"/>
      <c r="AQ44" s="79"/>
      <c r="AR44" s="79"/>
      <c r="AS44" s="310"/>
      <c r="AT44" s="310"/>
      <c r="AU44" s="310"/>
      <c r="AV44" s="310"/>
      <c r="AW44" s="310"/>
      <c r="AX44" s="310"/>
      <c r="AY44" s="310"/>
      <c r="AZ44" s="310"/>
      <c r="BA44" s="310"/>
      <c r="BB44" s="310"/>
      <c r="BC44" s="310"/>
      <c r="BD44" s="310"/>
      <c r="BE44" s="310"/>
      <c r="BF44" s="28"/>
      <c r="BG44" s="45"/>
      <c r="BH44" s="45"/>
      <c r="BI44" s="45"/>
    </row>
    <row r="45" spans="1:61" ht="15" hidden="1" customHeight="1">
      <c r="A45" s="310"/>
      <c r="B45" s="310"/>
      <c r="C45" s="310"/>
      <c r="D45" s="349"/>
      <c r="E45" s="310"/>
      <c r="F45" s="310"/>
      <c r="G45" s="310"/>
      <c r="H45" s="310"/>
      <c r="I45" s="310"/>
      <c r="J45" s="310"/>
      <c r="K45" s="310"/>
      <c r="L45" s="310"/>
      <c r="M45" s="310"/>
      <c r="N45" s="310"/>
      <c r="O45" s="310"/>
      <c r="P45" s="310"/>
      <c r="Q45" s="310"/>
      <c r="R45" s="310"/>
      <c r="S45" s="310"/>
      <c r="T45" s="310"/>
      <c r="U45" s="310"/>
      <c r="V45" s="310"/>
      <c r="W45" s="310"/>
      <c r="X45" s="74">
        <v>5</v>
      </c>
      <c r="Y45" s="74"/>
      <c r="Z45" s="74"/>
      <c r="AA45" s="74"/>
      <c r="AB45" s="74"/>
      <c r="AC45" s="74"/>
      <c r="AD45" s="74"/>
      <c r="AE45" s="95" t="str">
        <f t="shared" si="9"/>
        <v/>
      </c>
      <c r="AF45" s="79"/>
      <c r="AG45" s="101"/>
      <c r="AH45" s="79" t="str">
        <f t="shared" si="6"/>
        <v/>
      </c>
      <c r="AI45" s="79"/>
      <c r="AJ45" s="80" t="str">
        <f t="shared" si="0"/>
        <v/>
      </c>
      <c r="AK45" s="79"/>
      <c r="AL45" s="80" t="str">
        <f t="shared" si="1"/>
        <v/>
      </c>
      <c r="AM45" s="81" t="str">
        <f t="shared" si="2"/>
        <v/>
      </c>
      <c r="AN45" s="82" t="str">
        <f t="shared" si="16"/>
        <v/>
      </c>
      <c r="AO45" s="82" t="str">
        <f t="shared" si="17"/>
        <v/>
      </c>
      <c r="AP45" s="79"/>
      <c r="AQ45" s="79"/>
      <c r="AR45" s="79"/>
      <c r="AS45" s="310"/>
      <c r="AT45" s="310"/>
      <c r="AU45" s="310"/>
      <c r="AV45" s="310"/>
      <c r="AW45" s="310"/>
      <c r="AX45" s="310"/>
      <c r="AY45" s="310"/>
      <c r="AZ45" s="310"/>
      <c r="BA45" s="310"/>
      <c r="BB45" s="310"/>
      <c r="BC45" s="310"/>
      <c r="BD45" s="310"/>
      <c r="BE45" s="310"/>
      <c r="BF45" s="28"/>
      <c r="BG45" s="45"/>
      <c r="BH45" s="45"/>
      <c r="BI45" s="45"/>
    </row>
    <row r="46" spans="1:61" ht="15.75" hidden="1" customHeight="1">
      <c r="A46" s="310"/>
      <c r="B46" s="310"/>
      <c r="C46" s="310"/>
      <c r="D46" s="350"/>
      <c r="E46" s="345"/>
      <c r="F46" s="345"/>
      <c r="G46" s="345"/>
      <c r="H46" s="345"/>
      <c r="I46" s="345"/>
      <c r="J46" s="345"/>
      <c r="K46" s="345"/>
      <c r="L46" s="345"/>
      <c r="M46" s="345"/>
      <c r="N46" s="345"/>
      <c r="O46" s="345"/>
      <c r="P46" s="345"/>
      <c r="Q46" s="345"/>
      <c r="R46" s="345"/>
      <c r="S46" s="345"/>
      <c r="T46" s="345"/>
      <c r="U46" s="345"/>
      <c r="V46" s="345"/>
      <c r="W46" s="345"/>
      <c r="X46" s="85">
        <v>6</v>
      </c>
      <c r="Y46" s="85"/>
      <c r="Z46" s="85"/>
      <c r="AA46" s="85"/>
      <c r="AB46" s="85"/>
      <c r="AC46" s="85"/>
      <c r="AD46" s="85"/>
      <c r="AE46" s="95" t="str">
        <f t="shared" si="9"/>
        <v/>
      </c>
      <c r="AF46" s="91"/>
      <c r="AG46" s="102"/>
      <c r="AH46" s="91" t="str">
        <f t="shared" si="6"/>
        <v/>
      </c>
      <c r="AI46" s="91"/>
      <c r="AJ46" s="92" t="str">
        <f t="shared" si="0"/>
        <v/>
      </c>
      <c r="AK46" s="91"/>
      <c r="AL46" s="92" t="str">
        <f t="shared" si="1"/>
        <v/>
      </c>
      <c r="AM46" s="93" t="str">
        <f t="shared" si="2"/>
        <v/>
      </c>
      <c r="AN46" s="103" t="str">
        <f t="shared" si="16"/>
        <v/>
      </c>
      <c r="AO46" s="103" t="str">
        <f t="shared" si="17"/>
        <v/>
      </c>
      <c r="AP46" s="91"/>
      <c r="AQ46" s="91"/>
      <c r="AR46" s="91"/>
      <c r="AS46" s="345"/>
      <c r="AT46" s="345"/>
      <c r="AU46" s="345"/>
      <c r="AV46" s="345"/>
      <c r="AW46" s="345"/>
      <c r="AX46" s="345"/>
      <c r="AY46" s="345"/>
      <c r="AZ46" s="345"/>
      <c r="BA46" s="345"/>
      <c r="BB46" s="345"/>
      <c r="BC46" s="345"/>
      <c r="BD46" s="345"/>
      <c r="BE46" s="345"/>
      <c r="BF46" s="28"/>
      <c r="BG46" s="45"/>
      <c r="BH46" s="45"/>
      <c r="BI46" s="45"/>
    </row>
    <row r="47" spans="1:61" ht="15" hidden="1" customHeight="1">
      <c r="A47" s="310"/>
      <c r="B47" s="310"/>
      <c r="C47" s="310"/>
      <c r="D47" s="348"/>
      <c r="E47" s="351"/>
      <c r="F47" s="352"/>
      <c r="G47" s="353"/>
      <c r="H47" s="344"/>
      <c r="I47" s="351" t="str">
        <f>IF(D95="","",IF(D95="RG",'Identificación RG-RF-RLA-FT'!#REF!,IF(H95="","",(CONCATENATE(H95," ",#REF!," ",G95," ",#REF!," ",#REF!," ",#REF!," ",#REF!)))))</f>
        <v/>
      </c>
      <c r="J47" s="344"/>
      <c r="K47" s="344" t="e">
        <f>CONCATENATE(" *",'Identificación RG-RF-RLA-FT'!#REF!," *",'Identificación RG-RF-RLA-FT'!#REF!," *",'Identificación RG-RF-RLA-FT'!#REF!)</f>
        <v>#REF!</v>
      </c>
      <c r="L47" s="353"/>
      <c r="M47" s="347"/>
      <c r="N47" s="344"/>
      <c r="O47" s="346" t="str">
        <f>IF(N47="Muy Alta",100%,IF(N47="Alta",80%,IF(N47="Media",60%,IF(N47="Baja",40%,IF(N47="Muy Baja",20%,"")))))</f>
        <v/>
      </c>
      <c r="P47" s="344"/>
      <c r="Q47" s="346" t="str">
        <f>IF(P47="Catastrófico",100%,IF(P47="Mayor",80%,IF(P47="Moderado",60%,IF(P47="Menor",40%,IF(P47="Leve",20%,"")))))</f>
        <v/>
      </c>
      <c r="R47" s="344"/>
      <c r="S47" s="346" t="str">
        <f>IF(R47="Catastrófico",100%,IF(R47="Mayor",80%,IF(R47="Moderado",60%,IF(R47="Menor",40%,IF(R47="Leve",20%,"")))))</f>
        <v/>
      </c>
      <c r="T47" s="344" t="str">
        <f>IF(U47=100%,"Catastrófico",IF(U47=80%,"Mayor",IF(U47=60%,"Moderado",IF(U47=40%,"Menor",IF(U47=20%,"Leve","")))))</f>
        <v/>
      </c>
      <c r="U47" s="346" t="str">
        <f>IF(AND(Q47="",S47=""),"",MAX(Q47,S47))</f>
        <v/>
      </c>
      <c r="V47" s="346" t="str">
        <f>CONCATENATE(N47,T47)</f>
        <v/>
      </c>
      <c r="W47" s="344"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94">
        <v>1</v>
      </c>
      <c r="Y47" s="94"/>
      <c r="Z47" s="94"/>
      <c r="AA47" s="94"/>
      <c r="AB47" s="94"/>
      <c r="AC47" s="94"/>
      <c r="AD47" s="94"/>
      <c r="AE47" s="95" t="str">
        <f t="shared" si="9"/>
        <v/>
      </c>
      <c r="AF47" s="96"/>
      <c r="AG47" s="97"/>
      <c r="AH47" s="96" t="str">
        <f t="shared" si="6"/>
        <v/>
      </c>
      <c r="AI47" s="96"/>
      <c r="AJ47" s="98" t="str">
        <f t="shared" si="0"/>
        <v/>
      </c>
      <c r="AK47" s="96"/>
      <c r="AL47" s="98" t="str">
        <f t="shared" si="1"/>
        <v/>
      </c>
      <c r="AM47" s="99" t="str">
        <f t="shared" si="2"/>
        <v/>
      </c>
      <c r="AN47" s="100" t="str">
        <f>IFERROR(IF(AH47="Probabilidad",(O47-(+O47*AM47)),IF(AH47="Impacto",O47,"")),"")</f>
        <v/>
      </c>
      <c r="AO47" s="100" t="str">
        <f>IFERROR(IF(AH47="Impacto",(U47-(+U47*AM47)),IF(AH47="Probabilidad",U47,"")),"")</f>
        <v/>
      </c>
      <c r="AP47" s="96"/>
      <c r="AQ47" s="96"/>
      <c r="AR47" s="96"/>
      <c r="AS47" s="355" t="str">
        <f>O47</f>
        <v/>
      </c>
      <c r="AT47" s="355" t="str">
        <f>IF(AN47="","",MIN(AN47:AN52))</f>
        <v/>
      </c>
      <c r="AU47" s="344" t="str">
        <f>IFERROR(IF(AT47="","",IF(AT47&lt;=0.2,"Muy Baja",IF(AT47&lt;=0.4,"Baja",IF(AT47&lt;=0.6,"Media",IF(AT47&lt;=0.8,"Alta","Muy Alta"))))),"")</f>
        <v/>
      </c>
      <c r="AV47" s="355" t="str">
        <f>U47</f>
        <v/>
      </c>
      <c r="AW47" s="355" t="str">
        <f>IF(AO47="","",MIN(AO47:AO52))</f>
        <v/>
      </c>
      <c r="AX47" s="344" t="str">
        <f>IFERROR(IF(AW47="","",IF(AW47&lt;=0.2,"Leve",IF(AW47&lt;=0.4,"Menor",IF(AW47&lt;=0.6,"Moderado",IF(AW47&lt;=0.8,"Mayor","Catastrófico"))))),"")</f>
        <v/>
      </c>
      <c r="AY47" s="344" t="str">
        <f>W47</f>
        <v/>
      </c>
      <c r="AZ47" s="344"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344"/>
      <c r="BB47" s="353"/>
      <c r="BC47" s="353"/>
      <c r="BD47" s="354"/>
      <c r="BE47" s="354"/>
      <c r="BF47" s="28"/>
      <c r="BG47" s="45"/>
      <c r="BH47" s="45"/>
      <c r="BI47" s="45"/>
    </row>
    <row r="48" spans="1:61" ht="15" hidden="1" customHeight="1">
      <c r="A48" s="310"/>
      <c r="B48" s="310"/>
      <c r="C48" s="310"/>
      <c r="D48" s="349"/>
      <c r="E48" s="310"/>
      <c r="F48" s="310"/>
      <c r="G48" s="310"/>
      <c r="H48" s="310"/>
      <c r="I48" s="310"/>
      <c r="J48" s="310"/>
      <c r="K48" s="310"/>
      <c r="L48" s="310"/>
      <c r="M48" s="310"/>
      <c r="N48" s="310"/>
      <c r="O48" s="310"/>
      <c r="P48" s="310"/>
      <c r="Q48" s="310"/>
      <c r="R48" s="310"/>
      <c r="S48" s="310"/>
      <c r="T48" s="310"/>
      <c r="U48" s="310"/>
      <c r="V48" s="310"/>
      <c r="W48" s="310"/>
      <c r="X48" s="74">
        <v>2</v>
      </c>
      <c r="Y48" s="74"/>
      <c r="Z48" s="74"/>
      <c r="AA48" s="74"/>
      <c r="AB48" s="74"/>
      <c r="AC48" s="74"/>
      <c r="AD48" s="74"/>
      <c r="AE48" s="95" t="str">
        <f t="shared" si="9"/>
        <v/>
      </c>
      <c r="AF48" s="79"/>
      <c r="AG48" s="101"/>
      <c r="AH48" s="79" t="str">
        <f t="shared" si="6"/>
        <v/>
      </c>
      <c r="AI48" s="79"/>
      <c r="AJ48" s="80" t="str">
        <f t="shared" si="0"/>
        <v/>
      </c>
      <c r="AK48" s="79"/>
      <c r="AL48" s="80" t="str">
        <f t="shared" si="1"/>
        <v/>
      </c>
      <c r="AM48" s="81" t="str">
        <f t="shared" si="2"/>
        <v/>
      </c>
      <c r="AN48" s="82" t="str">
        <f>IFERROR(IF(AND(AH47="Probabilidad",AH48="Probabilidad"),(AN47-(+AN47*AM48)),IF(AH48="Probabilidad",(O47-(+O47*AM48)),IF(AH48="Impacto",AN47,""))),"")</f>
        <v/>
      </c>
      <c r="AO48" s="82" t="str">
        <f>IFERROR(IF(AND(AH47="Impacto",AH48="Impacto"),(AO47-(+AO47*AM48)),IF(AH48="Impacto",(U47-(U47*AM48)),IF(AH48="Probabilidad",AO47,""))),"")</f>
        <v/>
      </c>
      <c r="AP48" s="79"/>
      <c r="AQ48" s="79"/>
      <c r="AR48" s="79"/>
      <c r="AS48" s="310"/>
      <c r="AT48" s="310"/>
      <c r="AU48" s="310"/>
      <c r="AV48" s="310"/>
      <c r="AW48" s="310"/>
      <c r="AX48" s="310"/>
      <c r="AY48" s="310"/>
      <c r="AZ48" s="310"/>
      <c r="BA48" s="310"/>
      <c r="BB48" s="310"/>
      <c r="BC48" s="310"/>
      <c r="BD48" s="310"/>
      <c r="BE48" s="310"/>
      <c r="BF48" s="28"/>
      <c r="BG48" s="45"/>
      <c r="BH48" s="45"/>
      <c r="BI48" s="45"/>
    </row>
    <row r="49" spans="1:61" ht="15" hidden="1" customHeight="1">
      <c r="A49" s="310"/>
      <c r="B49" s="310"/>
      <c r="C49" s="310"/>
      <c r="D49" s="349"/>
      <c r="E49" s="310"/>
      <c r="F49" s="310"/>
      <c r="G49" s="310"/>
      <c r="H49" s="310"/>
      <c r="I49" s="310"/>
      <c r="J49" s="310"/>
      <c r="K49" s="310"/>
      <c r="L49" s="310"/>
      <c r="M49" s="310"/>
      <c r="N49" s="310"/>
      <c r="O49" s="310"/>
      <c r="P49" s="310"/>
      <c r="Q49" s="310"/>
      <c r="R49" s="310"/>
      <c r="S49" s="310"/>
      <c r="T49" s="310"/>
      <c r="U49" s="310"/>
      <c r="V49" s="310"/>
      <c r="W49" s="310"/>
      <c r="X49" s="74">
        <v>3</v>
      </c>
      <c r="Y49" s="74"/>
      <c r="Z49" s="74"/>
      <c r="AA49" s="74"/>
      <c r="AB49" s="74"/>
      <c r="AC49" s="74"/>
      <c r="AD49" s="74"/>
      <c r="AE49" s="95" t="str">
        <f t="shared" si="9"/>
        <v/>
      </c>
      <c r="AF49" s="79"/>
      <c r="AG49" s="101"/>
      <c r="AH49" s="79" t="str">
        <f t="shared" si="6"/>
        <v/>
      </c>
      <c r="AI49" s="79"/>
      <c r="AJ49" s="80" t="str">
        <f t="shared" si="0"/>
        <v/>
      </c>
      <c r="AK49" s="79"/>
      <c r="AL49" s="80" t="str">
        <f t="shared" si="1"/>
        <v/>
      </c>
      <c r="AM49" s="81" t="str">
        <f t="shared" si="2"/>
        <v/>
      </c>
      <c r="AN49" s="82" t="str">
        <f t="shared" ref="AN49:AN52" si="18">IFERROR(IF(AND(AH48="Probabilidad",AH49="Probabilidad"),(AN48-(+AN48*AM49)),IF(AND(AH48="Impacto",AH49="Probabilidad"),(AN47-(+AN47*AM49)),IF(AH49="Impacto",AN48,""))),"")</f>
        <v/>
      </c>
      <c r="AO49" s="82" t="str">
        <f t="shared" ref="AO49:AO52" si="19">IFERROR(IF(AND(AH48="Impacto",AH49="Impacto"),(AO48-(+AO48*AM49)),IF(AND(AH48="Probabilidad",AH49="Impacto"),(AO47-(+AO47*AM49)),IF(AH49="Probabilidad",AO48,""))),"")</f>
        <v/>
      </c>
      <c r="AP49" s="79"/>
      <c r="AQ49" s="79"/>
      <c r="AR49" s="79"/>
      <c r="AS49" s="310"/>
      <c r="AT49" s="310"/>
      <c r="AU49" s="310"/>
      <c r="AV49" s="310"/>
      <c r="AW49" s="310"/>
      <c r="AX49" s="310"/>
      <c r="AY49" s="310"/>
      <c r="AZ49" s="310"/>
      <c r="BA49" s="310"/>
      <c r="BB49" s="310"/>
      <c r="BC49" s="310"/>
      <c r="BD49" s="310"/>
      <c r="BE49" s="310"/>
      <c r="BF49" s="28"/>
      <c r="BG49" s="45"/>
      <c r="BH49" s="45"/>
      <c r="BI49" s="45"/>
    </row>
    <row r="50" spans="1:61" ht="15" hidden="1" customHeight="1">
      <c r="A50" s="310"/>
      <c r="B50" s="310"/>
      <c r="C50" s="310"/>
      <c r="D50" s="349"/>
      <c r="E50" s="310"/>
      <c r="F50" s="310"/>
      <c r="G50" s="310"/>
      <c r="H50" s="310"/>
      <c r="I50" s="310"/>
      <c r="J50" s="310"/>
      <c r="K50" s="310"/>
      <c r="L50" s="310"/>
      <c r="M50" s="310"/>
      <c r="N50" s="310"/>
      <c r="O50" s="310"/>
      <c r="P50" s="310"/>
      <c r="Q50" s="310"/>
      <c r="R50" s="310"/>
      <c r="S50" s="310"/>
      <c r="T50" s="310"/>
      <c r="U50" s="310"/>
      <c r="V50" s="310"/>
      <c r="W50" s="310"/>
      <c r="X50" s="74">
        <v>4</v>
      </c>
      <c r="Y50" s="74"/>
      <c r="Z50" s="74"/>
      <c r="AA50" s="74"/>
      <c r="AB50" s="74"/>
      <c r="AC50" s="74"/>
      <c r="AD50" s="74"/>
      <c r="AE50" s="95" t="str">
        <f t="shared" si="9"/>
        <v/>
      </c>
      <c r="AF50" s="79"/>
      <c r="AG50" s="101"/>
      <c r="AH50" s="79" t="str">
        <f t="shared" si="6"/>
        <v/>
      </c>
      <c r="AI50" s="79"/>
      <c r="AJ50" s="80" t="str">
        <f t="shared" si="0"/>
        <v/>
      </c>
      <c r="AK50" s="79"/>
      <c r="AL50" s="80" t="str">
        <f t="shared" si="1"/>
        <v/>
      </c>
      <c r="AM50" s="81" t="str">
        <f t="shared" si="2"/>
        <v/>
      </c>
      <c r="AN50" s="82" t="str">
        <f t="shared" si="18"/>
        <v/>
      </c>
      <c r="AO50" s="82" t="str">
        <f t="shared" si="19"/>
        <v/>
      </c>
      <c r="AP50" s="79"/>
      <c r="AQ50" s="79"/>
      <c r="AR50" s="79"/>
      <c r="AS50" s="310"/>
      <c r="AT50" s="310"/>
      <c r="AU50" s="310"/>
      <c r="AV50" s="310"/>
      <c r="AW50" s="310"/>
      <c r="AX50" s="310"/>
      <c r="AY50" s="310"/>
      <c r="AZ50" s="310"/>
      <c r="BA50" s="310"/>
      <c r="BB50" s="310"/>
      <c r="BC50" s="310"/>
      <c r="BD50" s="310"/>
      <c r="BE50" s="310"/>
      <c r="BF50" s="28"/>
      <c r="BG50" s="45"/>
      <c r="BH50" s="45"/>
      <c r="BI50" s="45"/>
    </row>
    <row r="51" spans="1:61" ht="15" hidden="1" customHeight="1">
      <c r="A51" s="310"/>
      <c r="B51" s="310"/>
      <c r="C51" s="310"/>
      <c r="D51" s="349"/>
      <c r="E51" s="310"/>
      <c r="F51" s="310"/>
      <c r="G51" s="310"/>
      <c r="H51" s="310"/>
      <c r="I51" s="310"/>
      <c r="J51" s="310"/>
      <c r="K51" s="310"/>
      <c r="L51" s="310"/>
      <c r="M51" s="310"/>
      <c r="N51" s="310"/>
      <c r="O51" s="310"/>
      <c r="P51" s="310"/>
      <c r="Q51" s="310"/>
      <c r="R51" s="310"/>
      <c r="S51" s="310"/>
      <c r="T51" s="310"/>
      <c r="U51" s="310"/>
      <c r="V51" s="310"/>
      <c r="W51" s="310"/>
      <c r="X51" s="74">
        <v>5</v>
      </c>
      <c r="Y51" s="74"/>
      <c r="Z51" s="74"/>
      <c r="AA51" s="74"/>
      <c r="AB51" s="74"/>
      <c r="AC51" s="74"/>
      <c r="AD51" s="74"/>
      <c r="AE51" s="95" t="str">
        <f t="shared" si="9"/>
        <v/>
      </c>
      <c r="AF51" s="79"/>
      <c r="AG51" s="101"/>
      <c r="AH51" s="79" t="str">
        <f t="shared" si="6"/>
        <v/>
      </c>
      <c r="AI51" s="79"/>
      <c r="AJ51" s="80" t="str">
        <f t="shared" si="0"/>
        <v/>
      </c>
      <c r="AK51" s="79"/>
      <c r="AL51" s="80" t="str">
        <f t="shared" si="1"/>
        <v/>
      </c>
      <c r="AM51" s="81" t="str">
        <f t="shared" si="2"/>
        <v/>
      </c>
      <c r="AN51" s="82" t="str">
        <f t="shared" si="18"/>
        <v/>
      </c>
      <c r="AO51" s="82" t="str">
        <f t="shared" si="19"/>
        <v/>
      </c>
      <c r="AP51" s="79"/>
      <c r="AQ51" s="79"/>
      <c r="AR51" s="79"/>
      <c r="AS51" s="310"/>
      <c r="AT51" s="310"/>
      <c r="AU51" s="310"/>
      <c r="AV51" s="310"/>
      <c r="AW51" s="310"/>
      <c r="AX51" s="310"/>
      <c r="AY51" s="310"/>
      <c r="AZ51" s="310"/>
      <c r="BA51" s="310"/>
      <c r="BB51" s="310"/>
      <c r="BC51" s="310"/>
      <c r="BD51" s="310"/>
      <c r="BE51" s="310"/>
      <c r="BF51" s="28"/>
      <c r="BG51" s="45"/>
      <c r="BH51" s="45"/>
      <c r="BI51" s="45"/>
    </row>
    <row r="52" spans="1:61" ht="15.75" hidden="1" customHeight="1">
      <c r="A52" s="310"/>
      <c r="B52" s="310"/>
      <c r="C52" s="310"/>
      <c r="D52" s="350"/>
      <c r="E52" s="345"/>
      <c r="F52" s="345"/>
      <c r="G52" s="345"/>
      <c r="H52" s="345"/>
      <c r="I52" s="345"/>
      <c r="J52" s="345"/>
      <c r="K52" s="345"/>
      <c r="L52" s="345"/>
      <c r="M52" s="345"/>
      <c r="N52" s="345"/>
      <c r="O52" s="345"/>
      <c r="P52" s="345"/>
      <c r="Q52" s="345"/>
      <c r="R52" s="345"/>
      <c r="S52" s="345"/>
      <c r="T52" s="345"/>
      <c r="U52" s="345"/>
      <c r="V52" s="345"/>
      <c r="W52" s="345"/>
      <c r="X52" s="85">
        <v>6</v>
      </c>
      <c r="Y52" s="85"/>
      <c r="Z52" s="85"/>
      <c r="AA52" s="85"/>
      <c r="AB52" s="85"/>
      <c r="AC52" s="85"/>
      <c r="AD52" s="85"/>
      <c r="AE52" s="95" t="str">
        <f t="shared" si="9"/>
        <v/>
      </c>
      <c r="AF52" s="91"/>
      <c r="AG52" s="102"/>
      <c r="AH52" s="91" t="str">
        <f t="shared" si="6"/>
        <v/>
      </c>
      <c r="AI52" s="91"/>
      <c r="AJ52" s="92" t="str">
        <f t="shared" si="0"/>
        <v/>
      </c>
      <c r="AK52" s="91"/>
      <c r="AL52" s="92" t="str">
        <f t="shared" si="1"/>
        <v/>
      </c>
      <c r="AM52" s="93" t="str">
        <f t="shared" si="2"/>
        <v/>
      </c>
      <c r="AN52" s="103" t="str">
        <f t="shared" si="18"/>
        <v/>
      </c>
      <c r="AO52" s="103" t="str">
        <f t="shared" si="19"/>
        <v/>
      </c>
      <c r="AP52" s="91"/>
      <c r="AQ52" s="91"/>
      <c r="AR52" s="91"/>
      <c r="AS52" s="345"/>
      <c r="AT52" s="345"/>
      <c r="AU52" s="345"/>
      <c r="AV52" s="345"/>
      <c r="AW52" s="345"/>
      <c r="AX52" s="345"/>
      <c r="AY52" s="345"/>
      <c r="AZ52" s="345"/>
      <c r="BA52" s="345"/>
      <c r="BB52" s="345"/>
      <c r="BC52" s="345"/>
      <c r="BD52" s="345"/>
      <c r="BE52" s="345"/>
      <c r="BF52" s="28"/>
      <c r="BG52" s="45"/>
      <c r="BH52" s="45"/>
      <c r="BI52" s="45"/>
    </row>
    <row r="53" spans="1:61" ht="15" hidden="1" customHeight="1">
      <c r="A53" s="310"/>
      <c r="B53" s="310"/>
      <c r="C53" s="310"/>
      <c r="D53" s="348"/>
      <c r="E53" s="351"/>
      <c r="F53" s="352"/>
      <c r="G53" s="353"/>
      <c r="H53" s="344"/>
      <c r="I53" s="351" t="str">
        <f>IF(D101="","",IF(D101="RG",'Identificación RG-RF-RLA-FT'!#REF!,IF(H101="","",(CONCATENATE(H101," ",#REF!," ",G101," ",#REF!," ",#REF!," ",#REF!," ",#REF!)))))</f>
        <v/>
      </c>
      <c r="J53" s="344"/>
      <c r="K53" s="344" t="e">
        <f>CONCATENATE(" *",'Identificación RG-RF-RLA-FT'!#REF!," *",'Identificación RG-RF-RLA-FT'!#REF!," *",'Identificación RG-RF-RLA-FT'!#REF!)</f>
        <v>#REF!</v>
      </c>
      <c r="L53" s="353"/>
      <c r="M53" s="347"/>
      <c r="N53" s="344"/>
      <c r="O53" s="346" t="str">
        <f>IF(N53="Muy Alta",100%,IF(N53="Alta",80%,IF(N53="Media",60%,IF(N53="Baja",40%,IF(N53="Muy Baja",20%,"")))))</f>
        <v/>
      </c>
      <c r="P53" s="344"/>
      <c r="Q53" s="346" t="str">
        <f>IF(P53="Catastrófico",100%,IF(P53="Mayor",80%,IF(P53="Moderado",60%,IF(P53="Menor",40%,IF(P53="Leve",20%,"")))))</f>
        <v/>
      </c>
      <c r="R53" s="344"/>
      <c r="S53" s="346" t="str">
        <f>IF(R53="Catastrófico",100%,IF(R53="Mayor",80%,IF(R53="Moderado",60%,IF(R53="Menor",40%,IF(R53="Leve",20%,"")))))</f>
        <v/>
      </c>
      <c r="T53" s="344" t="str">
        <f>IF(U53=100%,"Catastrófico",IF(U53=80%,"Mayor",IF(U53=60%,"Moderado",IF(U53=40%,"Menor",IF(U53=20%,"Leve","")))))</f>
        <v/>
      </c>
      <c r="U53" s="346" t="str">
        <f>IF(AND(Q53="",S53=""),"",MAX(Q53,S53))</f>
        <v/>
      </c>
      <c r="V53" s="346" t="str">
        <f>CONCATENATE(N53,T53)</f>
        <v/>
      </c>
      <c r="W53" s="344"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94">
        <v>1</v>
      </c>
      <c r="Y53" s="94"/>
      <c r="Z53" s="94"/>
      <c r="AA53" s="94"/>
      <c r="AB53" s="94"/>
      <c r="AC53" s="94"/>
      <c r="AD53" s="94"/>
      <c r="AE53" s="95" t="str">
        <f t="shared" si="9"/>
        <v/>
      </c>
      <c r="AF53" s="96"/>
      <c r="AG53" s="97"/>
      <c r="AH53" s="96" t="str">
        <f t="shared" si="6"/>
        <v/>
      </c>
      <c r="AI53" s="96"/>
      <c r="AJ53" s="98" t="str">
        <f t="shared" si="0"/>
        <v/>
      </c>
      <c r="AK53" s="96"/>
      <c r="AL53" s="98" t="str">
        <f t="shared" si="1"/>
        <v/>
      </c>
      <c r="AM53" s="99" t="str">
        <f t="shared" si="2"/>
        <v/>
      </c>
      <c r="AN53" s="100" t="str">
        <f>IFERROR(IF(AH53="Probabilidad",(O53-(+O53*AM53)),IF(AH53="Impacto",O53,"")),"")</f>
        <v/>
      </c>
      <c r="AO53" s="100" t="str">
        <f>IFERROR(IF(AH53="Impacto",(U53-(+U53*AM53)),IF(AH53="Probabilidad",U53,"")),"")</f>
        <v/>
      </c>
      <c r="AP53" s="96"/>
      <c r="AQ53" s="96"/>
      <c r="AR53" s="96"/>
      <c r="AS53" s="355" t="str">
        <f>O53</f>
        <v/>
      </c>
      <c r="AT53" s="355" t="str">
        <f>IF(AN53="","",MIN(AN53:AN58))</f>
        <v/>
      </c>
      <c r="AU53" s="344" t="str">
        <f>IFERROR(IF(AT53="","",IF(AT53&lt;=0.2,"Muy Baja",IF(AT53&lt;=0.4,"Baja",IF(AT53&lt;=0.6,"Media",IF(AT53&lt;=0.8,"Alta","Muy Alta"))))),"")</f>
        <v/>
      </c>
      <c r="AV53" s="355" t="str">
        <f>U53</f>
        <v/>
      </c>
      <c r="AW53" s="355" t="str">
        <f>IF(AO53="","",MIN(AO53:AO58))</f>
        <v/>
      </c>
      <c r="AX53" s="344" t="str">
        <f>IFERROR(IF(AW53="","",IF(AW53&lt;=0.2,"Leve",IF(AW53&lt;=0.4,"Menor",IF(AW53&lt;=0.6,"Moderado",IF(AW53&lt;=0.8,"Mayor","Catastrófico"))))),"")</f>
        <v/>
      </c>
      <c r="AY53" s="344" t="str">
        <f>W53</f>
        <v/>
      </c>
      <c r="AZ53" s="344"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344"/>
      <c r="BB53" s="353"/>
      <c r="BC53" s="353"/>
      <c r="BD53" s="354"/>
      <c r="BE53" s="354"/>
      <c r="BF53" s="28"/>
      <c r="BG53" s="45"/>
      <c r="BH53" s="45"/>
      <c r="BI53" s="45"/>
    </row>
    <row r="54" spans="1:61" ht="15" hidden="1" customHeight="1">
      <c r="A54" s="310"/>
      <c r="B54" s="310"/>
      <c r="C54" s="310"/>
      <c r="D54" s="349"/>
      <c r="E54" s="310"/>
      <c r="F54" s="310"/>
      <c r="G54" s="310"/>
      <c r="H54" s="310"/>
      <c r="I54" s="310"/>
      <c r="J54" s="310"/>
      <c r="K54" s="310"/>
      <c r="L54" s="310"/>
      <c r="M54" s="310"/>
      <c r="N54" s="310"/>
      <c r="O54" s="310"/>
      <c r="P54" s="310"/>
      <c r="Q54" s="310"/>
      <c r="R54" s="310"/>
      <c r="S54" s="310"/>
      <c r="T54" s="310"/>
      <c r="U54" s="310"/>
      <c r="V54" s="310"/>
      <c r="W54" s="310"/>
      <c r="X54" s="74">
        <v>2</v>
      </c>
      <c r="Y54" s="74"/>
      <c r="Z54" s="74"/>
      <c r="AA54" s="74"/>
      <c r="AB54" s="74"/>
      <c r="AC54" s="74"/>
      <c r="AD54" s="74"/>
      <c r="AE54" s="95" t="str">
        <f t="shared" si="9"/>
        <v/>
      </c>
      <c r="AF54" s="79"/>
      <c r="AG54" s="101"/>
      <c r="AH54" s="79" t="str">
        <f t="shared" si="6"/>
        <v/>
      </c>
      <c r="AI54" s="79"/>
      <c r="AJ54" s="80" t="str">
        <f t="shared" si="0"/>
        <v/>
      </c>
      <c r="AK54" s="79"/>
      <c r="AL54" s="80" t="str">
        <f t="shared" si="1"/>
        <v/>
      </c>
      <c r="AM54" s="81" t="str">
        <f t="shared" si="2"/>
        <v/>
      </c>
      <c r="AN54" s="82" t="str">
        <f>IFERROR(IF(AND(AH53="Probabilidad",AH54="Probabilidad"),(AN53-(+AN53*AM54)),IF(AH54="Probabilidad",(O53-(+O53*AM54)),IF(AH54="Impacto",AN53,""))),"")</f>
        <v/>
      </c>
      <c r="AO54" s="82" t="str">
        <f>IFERROR(IF(AND(AH53="Impacto",AH54="Impacto"),(AO53-(+AO53*AM54)),IF(AH54="Impacto",(U53-(U53*AM54)),IF(AH54="Probabilidad",AO53,""))),"")</f>
        <v/>
      </c>
      <c r="AP54" s="79"/>
      <c r="AQ54" s="79"/>
      <c r="AR54" s="79"/>
      <c r="AS54" s="310"/>
      <c r="AT54" s="310"/>
      <c r="AU54" s="310"/>
      <c r="AV54" s="310"/>
      <c r="AW54" s="310"/>
      <c r="AX54" s="310"/>
      <c r="AY54" s="310"/>
      <c r="AZ54" s="310"/>
      <c r="BA54" s="310"/>
      <c r="BB54" s="310"/>
      <c r="BC54" s="310"/>
      <c r="BD54" s="310"/>
      <c r="BE54" s="310"/>
      <c r="BF54" s="28"/>
      <c r="BG54" s="45"/>
      <c r="BH54" s="45"/>
      <c r="BI54" s="45"/>
    </row>
    <row r="55" spans="1:61" ht="15" hidden="1" customHeight="1">
      <c r="A55" s="310"/>
      <c r="B55" s="310"/>
      <c r="C55" s="310"/>
      <c r="D55" s="349"/>
      <c r="E55" s="310"/>
      <c r="F55" s="310"/>
      <c r="G55" s="310"/>
      <c r="H55" s="310"/>
      <c r="I55" s="310"/>
      <c r="J55" s="310"/>
      <c r="K55" s="310"/>
      <c r="L55" s="310"/>
      <c r="M55" s="310"/>
      <c r="N55" s="310"/>
      <c r="O55" s="310"/>
      <c r="P55" s="310"/>
      <c r="Q55" s="310"/>
      <c r="R55" s="310"/>
      <c r="S55" s="310"/>
      <c r="T55" s="310"/>
      <c r="U55" s="310"/>
      <c r="V55" s="310"/>
      <c r="W55" s="310"/>
      <c r="X55" s="74">
        <v>3</v>
      </c>
      <c r="Y55" s="74"/>
      <c r="Z55" s="74"/>
      <c r="AA55" s="74"/>
      <c r="AB55" s="74"/>
      <c r="AC55" s="74"/>
      <c r="AD55" s="74"/>
      <c r="AE55" s="95" t="str">
        <f t="shared" si="9"/>
        <v/>
      </c>
      <c r="AF55" s="79"/>
      <c r="AG55" s="101"/>
      <c r="AH55" s="79" t="str">
        <f t="shared" si="6"/>
        <v/>
      </c>
      <c r="AI55" s="79"/>
      <c r="AJ55" s="80" t="str">
        <f t="shared" si="0"/>
        <v/>
      </c>
      <c r="AK55" s="79"/>
      <c r="AL55" s="80" t="str">
        <f t="shared" si="1"/>
        <v/>
      </c>
      <c r="AM55" s="81" t="str">
        <f t="shared" si="2"/>
        <v/>
      </c>
      <c r="AN55" s="82" t="str">
        <f t="shared" ref="AN55:AN58" si="20">IFERROR(IF(AND(AH54="Probabilidad",AH55="Probabilidad"),(AN54-(+AN54*AM55)),IF(AND(AH54="Impacto",AH55="Probabilidad"),(AN53-(+AN53*AM55)),IF(AH55="Impacto",AN54,""))),"")</f>
        <v/>
      </c>
      <c r="AO55" s="82" t="str">
        <f t="shared" ref="AO55:AO58" si="21">IFERROR(IF(AND(AH54="Impacto",AH55="Impacto"),(AO54-(+AO54*AM55)),IF(AND(AH54="Probabilidad",AH55="Impacto"),(AO53-(+AO53*AM55)),IF(AH55="Probabilidad",AO54,""))),"")</f>
        <v/>
      </c>
      <c r="AP55" s="79"/>
      <c r="AQ55" s="79"/>
      <c r="AR55" s="79"/>
      <c r="AS55" s="310"/>
      <c r="AT55" s="310"/>
      <c r="AU55" s="310"/>
      <c r="AV55" s="310"/>
      <c r="AW55" s="310"/>
      <c r="AX55" s="310"/>
      <c r="AY55" s="310"/>
      <c r="AZ55" s="310"/>
      <c r="BA55" s="310"/>
      <c r="BB55" s="310"/>
      <c r="BC55" s="310"/>
      <c r="BD55" s="310"/>
      <c r="BE55" s="310"/>
      <c r="BF55" s="28"/>
      <c r="BG55" s="45"/>
      <c r="BH55" s="45"/>
      <c r="BI55" s="45"/>
    </row>
    <row r="56" spans="1:61" ht="15" hidden="1" customHeight="1">
      <c r="A56" s="310"/>
      <c r="B56" s="310"/>
      <c r="C56" s="310"/>
      <c r="D56" s="349"/>
      <c r="E56" s="310"/>
      <c r="F56" s="310"/>
      <c r="G56" s="310"/>
      <c r="H56" s="310"/>
      <c r="I56" s="310"/>
      <c r="J56" s="310"/>
      <c r="K56" s="310"/>
      <c r="L56" s="310"/>
      <c r="M56" s="310"/>
      <c r="N56" s="310"/>
      <c r="O56" s="310"/>
      <c r="P56" s="310"/>
      <c r="Q56" s="310"/>
      <c r="R56" s="310"/>
      <c r="S56" s="310"/>
      <c r="T56" s="310"/>
      <c r="U56" s="310"/>
      <c r="V56" s="310"/>
      <c r="W56" s="310"/>
      <c r="X56" s="74">
        <v>4</v>
      </c>
      <c r="Y56" s="74"/>
      <c r="Z56" s="74"/>
      <c r="AA56" s="74"/>
      <c r="AB56" s="74"/>
      <c r="AC56" s="74"/>
      <c r="AD56" s="74"/>
      <c r="AE56" s="95" t="str">
        <f t="shared" si="9"/>
        <v/>
      </c>
      <c r="AF56" s="79"/>
      <c r="AG56" s="101"/>
      <c r="AH56" s="79" t="str">
        <f t="shared" si="6"/>
        <v/>
      </c>
      <c r="AI56" s="79"/>
      <c r="AJ56" s="80" t="str">
        <f t="shared" si="0"/>
        <v/>
      </c>
      <c r="AK56" s="79"/>
      <c r="AL56" s="80" t="str">
        <f t="shared" si="1"/>
        <v/>
      </c>
      <c r="AM56" s="81" t="str">
        <f t="shared" si="2"/>
        <v/>
      </c>
      <c r="AN56" s="82" t="str">
        <f t="shared" si="20"/>
        <v/>
      </c>
      <c r="AO56" s="82" t="str">
        <f t="shared" si="21"/>
        <v/>
      </c>
      <c r="AP56" s="79"/>
      <c r="AQ56" s="79"/>
      <c r="AR56" s="79"/>
      <c r="AS56" s="310"/>
      <c r="AT56" s="310"/>
      <c r="AU56" s="310"/>
      <c r="AV56" s="310"/>
      <c r="AW56" s="310"/>
      <c r="AX56" s="310"/>
      <c r="AY56" s="310"/>
      <c r="AZ56" s="310"/>
      <c r="BA56" s="310"/>
      <c r="BB56" s="310"/>
      <c r="BC56" s="310"/>
      <c r="BD56" s="310"/>
      <c r="BE56" s="310"/>
      <c r="BF56" s="28"/>
      <c r="BG56" s="45"/>
      <c r="BH56" s="45"/>
      <c r="BI56" s="45"/>
    </row>
    <row r="57" spans="1:61" ht="15" hidden="1" customHeight="1">
      <c r="A57" s="310"/>
      <c r="B57" s="310"/>
      <c r="C57" s="310"/>
      <c r="D57" s="349"/>
      <c r="E57" s="310"/>
      <c r="F57" s="310"/>
      <c r="G57" s="310"/>
      <c r="H57" s="310"/>
      <c r="I57" s="310"/>
      <c r="J57" s="310"/>
      <c r="K57" s="310"/>
      <c r="L57" s="310"/>
      <c r="M57" s="310"/>
      <c r="N57" s="310"/>
      <c r="O57" s="310"/>
      <c r="P57" s="310"/>
      <c r="Q57" s="310"/>
      <c r="R57" s="310"/>
      <c r="S57" s="310"/>
      <c r="T57" s="310"/>
      <c r="U57" s="310"/>
      <c r="V57" s="310"/>
      <c r="W57" s="310"/>
      <c r="X57" s="74">
        <v>5</v>
      </c>
      <c r="Y57" s="74"/>
      <c r="Z57" s="74"/>
      <c r="AA57" s="74"/>
      <c r="AB57" s="74"/>
      <c r="AC57" s="74"/>
      <c r="AD57" s="74"/>
      <c r="AE57" s="95" t="str">
        <f t="shared" si="9"/>
        <v/>
      </c>
      <c r="AF57" s="79"/>
      <c r="AG57" s="101"/>
      <c r="AH57" s="79" t="str">
        <f t="shared" si="6"/>
        <v/>
      </c>
      <c r="AI57" s="79"/>
      <c r="AJ57" s="80" t="str">
        <f t="shared" si="0"/>
        <v/>
      </c>
      <c r="AK57" s="79"/>
      <c r="AL57" s="80" t="str">
        <f t="shared" si="1"/>
        <v/>
      </c>
      <c r="AM57" s="81" t="str">
        <f t="shared" si="2"/>
        <v/>
      </c>
      <c r="AN57" s="82" t="str">
        <f t="shared" si="20"/>
        <v/>
      </c>
      <c r="AO57" s="82" t="str">
        <f t="shared" si="21"/>
        <v/>
      </c>
      <c r="AP57" s="79"/>
      <c r="AQ57" s="79"/>
      <c r="AR57" s="79"/>
      <c r="AS57" s="310"/>
      <c r="AT57" s="310"/>
      <c r="AU57" s="310"/>
      <c r="AV57" s="310"/>
      <c r="AW57" s="310"/>
      <c r="AX57" s="310"/>
      <c r="AY57" s="310"/>
      <c r="AZ57" s="310"/>
      <c r="BA57" s="310"/>
      <c r="BB57" s="310"/>
      <c r="BC57" s="310"/>
      <c r="BD57" s="310"/>
      <c r="BE57" s="310"/>
      <c r="BF57" s="28"/>
      <c r="BG57" s="45"/>
      <c r="BH57" s="45"/>
      <c r="BI57" s="45"/>
    </row>
    <row r="58" spans="1:61" ht="15.75" hidden="1" customHeight="1">
      <c r="A58" s="310"/>
      <c r="B58" s="310"/>
      <c r="C58" s="310"/>
      <c r="D58" s="350"/>
      <c r="E58" s="345"/>
      <c r="F58" s="345"/>
      <c r="G58" s="345"/>
      <c r="H58" s="345"/>
      <c r="I58" s="345"/>
      <c r="J58" s="345"/>
      <c r="K58" s="345"/>
      <c r="L58" s="345"/>
      <c r="M58" s="345"/>
      <c r="N58" s="345"/>
      <c r="O58" s="345"/>
      <c r="P58" s="345"/>
      <c r="Q58" s="345"/>
      <c r="R58" s="345"/>
      <c r="S58" s="345"/>
      <c r="T58" s="345"/>
      <c r="U58" s="345"/>
      <c r="V58" s="345"/>
      <c r="W58" s="345"/>
      <c r="X58" s="85">
        <v>6</v>
      </c>
      <c r="Y58" s="85"/>
      <c r="Z58" s="85"/>
      <c r="AA58" s="85"/>
      <c r="AB58" s="85"/>
      <c r="AC58" s="85"/>
      <c r="AD58" s="85"/>
      <c r="AE58" s="95" t="str">
        <f t="shared" si="9"/>
        <v/>
      </c>
      <c r="AF58" s="91"/>
      <c r="AG58" s="102"/>
      <c r="AH58" s="91" t="str">
        <f t="shared" si="6"/>
        <v/>
      </c>
      <c r="AI58" s="91"/>
      <c r="AJ58" s="92" t="str">
        <f t="shared" si="0"/>
        <v/>
      </c>
      <c r="AK58" s="91"/>
      <c r="AL58" s="92" t="str">
        <f t="shared" si="1"/>
        <v/>
      </c>
      <c r="AM58" s="93" t="str">
        <f t="shared" si="2"/>
        <v/>
      </c>
      <c r="AN58" s="103" t="str">
        <f t="shared" si="20"/>
        <v/>
      </c>
      <c r="AO58" s="103" t="str">
        <f t="shared" si="21"/>
        <v/>
      </c>
      <c r="AP58" s="91"/>
      <c r="AQ58" s="91"/>
      <c r="AR58" s="91"/>
      <c r="AS58" s="345"/>
      <c r="AT58" s="345"/>
      <c r="AU58" s="345"/>
      <c r="AV58" s="345"/>
      <c r="AW58" s="345"/>
      <c r="AX58" s="345"/>
      <c r="AY58" s="345"/>
      <c r="AZ58" s="345"/>
      <c r="BA58" s="345"/>
      <c r="BB58" s="345"/>
      <c r="BC58" s="345"/>
      <c r="BD58" s="345"/>
      <c r="BE58" s="345"/>
      <c r="BF58" s="28"/>
      <c r="BG58" s="45"/>
      <c r="BH58" s="45"/>
      <c r="BI58" s="45"/>
    </row>
    <row r="59" spans="1:61" ht="15" hidden="1" customHeight="1">
      <c r="A59" s="310"/>
      <c r="B59" s="310"/>
      <c r="C59" s="310"/>
      <c r="D59" s="348"/>
      <c r="E59" s="351"/>
      <c r="F59" s="352"/>
      <c r="G59" s="353"/>
      <c r="H59" s="344"/>
      <c r="I59" s="351" t="str">
        <f>IF(D107="","",IF(D107="RG",'Identificación RG-RF-RLA-FT'!#REF!,IF(H107="","",(CONCATENATE(H107," ",#REF!," ",G107," ",#REF!," ",#REF!," ",#REF!," ",#REF!)))))</f>
        <v/>
      </c>
      <c r="J59" s="344"/>
      <c r="K59" s="344" t="e">
        <f>CONCATENATE(" *",'Identificación RG-RF-RLA-FT'!#REF!," *",'Identificación RG-RF-RLA-FT'!#REF!," *",'Identificación RG-RF-RLA-FT'!#REF!)</f>
        <v>#REF!</v>
      </c>
      <c r="L59" s="353"/>
      <c r="M59" s="347"/>
      <c r="N59" s="344"/>
      <c r="O59" s="346" t="str">
        <f>IF(N59="Muy Alta",100%,IF(N59="Alta",80%,IF(N59="Media",60%,IF(N59="Baja",40%,IF(N59="Muy Baja",20%,"")))))</f>
        <v/>
      </c>
      <c r="P59" s="344"/>
      <c r="Q59" s="346" t="str">
        <f>IF(P59="Catastrófico",100%,IF(P59="Mayor",80%,IF(P59="Moderado",60%,IF(P59="Menor",40%,IF(P59="Leve",20%,"")))))</f>
        <v/>
      </c>
      <c r="R59" s="344"/>
      <c r="S59" s="346" t="str">
        <f>IF(R59="Catastrófico",100%,IF(R59="Mayor",80%,IF(R59="Moderado",60%,IF(R59="Menor",40%,IF(R59="Leve",20%,"")))))</f>
        <v/>
      </c>
      <c r="T59" s="344" t="str">
        <f>IF(U59=100%,"Catastrófico",IF(U59=80%,"Mayor",IF(U59=60%,"Moderado",IF(U59=40%,"Menor",IF(U59=20%,"Leve","")))))</f>
        <v/>
      </c>
      <c r="U59" s="346" t="str">
        <f>IF(AND(Q59="",S59=""),"",MAX(Q59,S59))</f>
        <v/>
      </c>
      <c r="V59" s="346" t="str">
        <f>CONCATENATE(N59,T59)</f>
        <v/>
      </c>
      <c r="W59" s="344"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94">
        <v>1</v>
      </c>
      <c r="Y59" s="94"/>
      <c r="Z59" s="94"/>
      <c r="AA59" s="94"/>
      <c r="AB59" s="94"/>
      <c r="AC59" s="94"/>
      <c r="AD59" s="94"/>
      <c r="AE59" s="95" t="str">
        <f t="shared" si="9"/>
        <v/>
      </c>
      <c r="AF59" s="96"/>
      <c r="AG59" s="97"/>
      <c r="AH59" s="96" t="str">
        <f t="shared" si="6"/>
        <v/>
      </c>
      <c r="AI59" s="96"/>
      <c r="AJ59" s="98" t="str">
        <f t="shared" si="0"/>
        <v/>
      </c>
      <c r="AK59" s="96"/>
      <c r="AL59" s="98" t="str">
        <f t="shared" si="1"/>
        <v/>
      </c>
      <c r="AM59" s="99" t="str">
        <f t="shared" si="2"/>
        <v/>
      </c>
      <c r="AN59" s="100" t="str">
        <f>IFERROR(IF(AH59="Probabilidad",(O59-(+O59*AM59)),IF(AH59="Impacto",O59,"")),"")</f>
        <v/>
      </c>
      <c r="AO59" s="100" t="str">
        <f>IFERROR(IF(AH59="Impacto",(U59-(+U59*AM59)),IF(AH59="Probabilidad",U59,"")),"")</f>
        <v/>
      </c>
      <c r="AP59" s="96"/>
      <c r="AQ59" s="96"/>
      <c r="AR59" s="96"/>
      <c r="AS59" s="355" t="str">
        <f>O59</f>
        <v/>
      </c>
      <c r="AT59" s="355" t="str">
        <f>IF(AN59="","",MIN(AN59:AN64))</f>
        <v/>
      </c>
      <c r="AU59" s="344" t="str">
        <f>IFERROR(IF(AT59="","",IF(AT59&lt;=0.2,"Muy Baja",IF(AT59&lt;=0.4,"Baja",IF(AT59&lt;=0.6,"Media",IF(AT59&lt;=0.8,"Alta","Muy Alta"))))),"")</f>
        <v/>
      </c>
      <c r="AV59" s="355" t="str">
        <f>U59</f>
        <v/>
      </c>
      <c r="AW59" s="355" t="str">
        <f>IF(AO59="","",MIN(AO59:AO64))</f>
        <v/>
      </c>
      <c r="AX59" s="344" t="str">
        <f>IFERROR(IF(AW59="","",IF(AW59&lt;=0.2,"Leve",IF(AW59&lt;=0.4,"Menor",IF(AW59&lt;=0.6,"Moderado",IF(AW59&lt;=0.8,"Mayor","Catastrófico"))))),"")</f>
        <v/>
      </c>
      <c r="AY59" s="344" t="str">
        <f>W59</f>
        <v/>
      </c>
      <c r="AZ59" s="344"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344"/>
      <c r="BB59" s="353"/>
      <c r="BC59" s="353"/>
      <c r="BD59" s="354"/>
      <c r="BE59" s="354"/>
      <c r="BF59" s="28"/>
      <c r="BG59" s="45"/>
      <c r="BH59" s="45"/>
      <c r="BI59" s="45"/>
    </row>
    <row r="60" spans="1:61" ht="15" hidden="1" customHeight="1">
      <c r="A60" s="310"/>
      <c r="B60" s="310"/>
      <c r="C60" s="310"/>
      <c r="D60" s="349"/>
      <c r="E60" s="310"/>
      <c r="F60" s="310"/>
      <c r="G60" s="310"/>
      <c r="H60" s="310"/>
      <c r="I60" s="310"/>
      <c r="J60" s="310"/>
      <c r="K60" s="310"/>
      <c r="L60" s="310"/>
      <c r="M60" s="310"/>
      <c r="N60" s="310"/>
      <c r="O60" s="310"/>
      <c r="P60" s="310"/>
      <c r="Q60" s="310"/>
      <c r="R60" s="310"/>
      <c r="S60" s="310"/>
      <c r="T60" s="310"/>
      <c r="U60" s="310"/>
      <c r="V60" s="310"/>
      <c r="W60" s="310"/>
      <c r="X60" s="74">
        <v>2</v>
      </c>
      <c r="Y60" s="74"/>
      <c r="Z60" s="74"/>
      <c r="AA60" s="74"/>
      <c r="AB60" s="74"/>
      <c r="AC60" s="74"/>
      <c r="AD60" s="74"/>
      <c r="AE60" s="95" t="str">
        <f t="shared" si="9"/>
        <v/>
      </c>
      <c r="AF60" s="79"/>
      <c r="AG60" s="101"/>
      <c r="AH60" s="79" t="str">
        <f t="shared" si="6"/>
        <v/>
      </c>
      <c r="AI60" s="79"/>
      <c r="AJ60" s="80" t="str">
        <f t="shared" si="0"/>
        <v/>
      </c>
      <c r="AK60" s="79"/>
      <c r="AL60" s="80" t="str">
        <f t="shared" si="1"/>
        <v/>
      </c>
      <c r="AM60" s="81" t="str">
        <f t="shared" si="2"/>
        <v/>
      </c>
      <c r="AN60" s="82" t="str">
        <f>IFERROR(IF(AND(AH59="Probabilidad",AH60="Probabilidad"),(AN59-(+AN59*AM60)),IF(AH60="Probabilidad",(O59-(+O59*AM60)),IF(AH60="Impacto",AN59,""))),"")</f>
        <v/>
      </c>
      <c r="AO60" s="82" t="str">
        <f>IFERROR(IF(AND(AH59="Impacto",AH60="Impacto"),(AO59-(+AO59*AM60)),IF(AH60="Impacto",(U59-(U59*AM60)),IF(AH60="Probabilidad",AO59,""))),"")</f>
        <v/>
      </c>
      <c r="AP60" s="79"/>
      <c r="AQ60" s="79"/>
      <c r="AR60" s="79"/>
      <c r="AS60" s="310"/>
      <c r="AT60" s="310"/>
      <c r="AU60" s="310"/>
      <c r="AV60" s="310"/>
      <c r="AW60" s="310"/>
      <c r="AX60" s="310"/>
      <c r="AY60" s="310"/>
      <c r="AZ60" s="310"/>
      <c r="BA60" s="310"/>
      <c r="BB60" s="310"/>
      <c r="BC60" s="310"/>
      <c r="BD60" s="310"/>
      <c r="BE60" s="310"/>
      <c r="BF60" s="28"/>
      <c r="BG60" s="45"/>
      <c r="BH60" s="45"/>
      <c r="BI60" s="45"/>
    </row>
    <row r="61" spans="1:61" ht="15" hidden="1" customHeight="1">
      <c r="A61" s="310"/>
      <c r="B61" s="310"/>
      <c r="C61" s="310"/>
      <c r="D61" s="349"/>
      <c r="E61" s="310"/>
      <c r="F61" s="310"/>
      <c r="G61" s="310"/>
      <c r="H61" s="310"/>
      <c r="I61" s="310"/>
      <c r="J61" s="310"/>
      <c r="K61" s="310"/>
      <c r="L61" s="310"/>
      <c r="M61" s="310"/>
      <c r="N61" s="310"/>
      <c r="O61" s="310"/>
      <c r="P61" s="310"/>
      <c r="Q61" s="310"/>
      <c r="R61" s="310"/>
      <c r="S61" s="310"/>
      <c r="T61" s="310"/>
      <c r="U61" s="310"/>
      <c r="V61" s="310"/>
      <c r="W61" s="310"/>
      <c r="X61" s="74">
        <v>3</v>
      </c>
      <c r="Y61" s="74"/>
      <c r="Z61" s="74"/>
      <c r="AA61" s="74"/>
      <c r="AB61" s="74"/>
      <c r="AC61" s="74"/>
      <c r="AD61" s="74"/>
      <c r="AE61" s="95" t="str">
        <f t="shared" si="9"/>
        <v/>
      </c>
      <c r="AF61" s="79"/>
      <c r="AG61" s="101"/>
      <c r="AH61" s="79" t="str">
        <f t="shared" si="6"/>
        <v/>
      </c>
      <c r="AI61" s="79"/>
      <c r="AJ61" s="80" t="str">
        <f t="shared" si="0"/>
        <v/>
      </c>
      <c r="AK61" s="79"/>
      <c r="AL61" s="80" t="str">
        <f t="shared" si="1"/>
        <v/>
      </c>
      <c r="AM61" s="81" t="str">
        <f t="shared" si="2"/>
        <v/>
      </c>
      <c r="AN61" s="82" t="str">
        <f t="shared" ref="AN61:AN64" si="22">IFERROR(IF(AND(AH60="Probabilidad",AH61="Probabilidad"),(AN60-(+AN60*AM61)),IF(AND(AH60="Impacto",AH61="Probabilidad"),(AN59-(+AN59*AM61)),IF(AH61="Impacto",AN60,""))),"")</f>
        <v/>
      </c>
      <c r="AO61" s="82" t="str">
        <f t="shared" ref="AO61:AO64" si="23">IFERROR(IF(AND(AH60="Impacto",AH61="Impacto"),(AO60-(+AO60*AM61)),IF(AND(AH60="Probabilidad",AH61="Impacto"),(AO59-(+AO59*AM61)),IF(AH61="Probabilidad",AO60,""))),"")</f>
        <v/>
      </c>
      <c r="AP61" s="79"/>
      <c r="AQ61" s="79"/>
      <c r="AR61" s="79"/>
      <c r="AS61" s="310"/>
      <c r="AT61" s="310"/>
      <c r="AU61" s="310"/>
      <c r="AV61" s="310"/>
      <c r="AW61" s="310"/>
      <c r="AX61" s="310"/>
      <c r="AY61" s="310"/>
      <c r="AZ61" s="310"/>
      <c r="BA61" s="310"/>
      <c r="BB61" s="310"/>
      <c r="BC61" s="310"/>
      <c r="BD61" s="310"/>
      <c r="BE61" s="310"/>
      <c r="BF61" s="28"/>
      <c r="BG61" s="45"/>
      <c r="BH61" s="45"/>
      <c r="BI61" s="45"/>
    </row>
    <row r="62" spans="1:61" ht="15" hidden="1" customHeight="1">
      <c r="A62" s="310"/>
      <c r="B62" s="310"/>
      <c r="C62" s="310"/>
      <c r="D62" s="349"/>
      <c r="E62" s="310"/>
      <c r="F62" s="310"/>
      <c r="G62" s="310"/>
      <c r="H62" s="310"/>
      <c r="I62" s="310"/>
      <c r="J62" s="310"/>
      <c r="K62" s="310"/>
      <c r="L62" s="310"/>
      <c r="M62" s="310"/>
      <c r="N62" s="310"/>
      <c r="O62" s="310"/>
      <c r="P62" s="310"/>
      <c r="Q62" s="310"/>
      <c r="R62" s="310"/>
      <c r="S62" s="310"/>
      <c r="T62" s="310"/>
      <c r="U62" s="310"/>
      <c r="V62" s="310"/>
      <c r="W62" s="310"/>
      <c r="X62" s="74">
        <v>4</v>
      </c>
      <c r="Y62" s="74"/>
      <c r="Z62" s="74"/>
      <c r="AA62" s="74"/>
      <c r="AB62" s="74"/>
      <c r="AC62" s="74"/>
      <c r="AD62" s="74"/>
      <c r="AE62" s="95" t="str">
        <f t="shared" si="9"/>
        <v/>
      </c>
      <c r="AF62" s="79"/>
      <c r="AG62" s="101"/>
      <c r="AH62" s="79" t="str">
        <f t="shared" si="6"/>
        <v/>
      </c>
      <c r="AI62" s="79"/>
      <c r="AJ62" s="80" t="str">
        <f t="shared" si="0"/>
        <v/>
      </c>
      <c r="AK62" s="79"/>
      <c r="AL62" s="80" t="str">
        <f t="shared" si="1"/>
        <v/>
      </c>
      <c r="AM62" s="81" t="str">
        <f t="shared" si="2"/>
        <v/>
      </c>
      <c r="AN62" s="82" t="str">
        <f t="shared" si="22"/>
        <v/>
      </c>
      <c r="AO62" s="82" t="str">
        <f t="shared" si="23"/>
        <v/>
      </c>
      <c r="AP62" s="79"/>
      <c r="AQ62" s="79"/>
      <c r="AR62" s="79"/>
      <c r="AS62" s="310"/>
      <c r="AT62" s="310"/>
      <c r="AU62" s="310"/>
      <c r="AV62" s="310"/>
      <c r="AW62" s="310"/>
      <c r="AX62" s="310"/>
      <c r="AY62" s="310"/>
      <c r="AZ62" s="310"/>
      <c r="BA62" s="310"/>
      <c r="BB62" s="310"/>
      <c r="BC62" s="310"/>
      <c r="BD62" s="310"/>
      <c r="BE62" s="310"/>
      <c r="BF62" s="28"/>
      <c r="BG62" s="45"/>
      <c r="BH62" s="45"/>
      <c r="BI62" s="45"/>
    </row>
    <row r="63" spans="1:61" ht="15" hidden="1" customHeight="1">
      <c r="A63" s="310"/>
      <c r="B63" s="310"/>
      <c r="C63" s="310"/>
      <c r="D63" s="349"/>
      <c r="E63" s="310"/>
      <c r="F63" s="310"/>
      <c r="G63" s="310"/>
      <c r="H63" s="310"/>
      <c r="I63" s="310"/>
      <c r="J63" s="310"/>
      <c r="K63" s="310"/>
      <c r="L63" s="310"/>
      <c r="M63" s="310"/>
      <c r="N63" s="310"/>
      <c r="O63" s="310"/>
      <c r="P63" s="310"/>
      <c r="Q63" s="310"/>
      <c r="R63" s="310"/>
      <c r="S63" s="310"/>
      <c r="T63" s="310"/>
      <c r="U63" s="310"/>
      <c r="V63" s="310"/>
      <c r="W63" s="310"/>
      <c r="X63" s="74">
        <v>5</v>
      </c>
      <c r="Y63" s="74"/>
      <c r="Z63" s="74"/>
      <c r="AA63" s="74"/>
      <c r="AB63" s="74"/>
      <c r="AC63" s="74"/>
      <c r="AD63" s="74"/>
      <c r="AE63" s="95" t="str">
        <f t="shared" si="9"/>
        <v/>
      </c>
      <c r="AF63" s="79"/>
      <c r="AG63" s="101"/>
      <c r="AH63" s="79" t="str">
        <f t="shared" si="6"/>
        <v/>
      </c>
      <c r="AI63" s="79"/>
      <c r="AJ63" s="80" t="str">
        <f t="shared" si="0"/>
        <v/>
      </c>
      <c r="AK63" s="79"/>
      <c r="AL63" s="80" t="str">
        <f t="shared" si="1"/>
        <v/>
      </c>
      <c r="AM63" s="81" t="str">
        <f t="shared" si="2"/>
        <v/>
      </c>
      <c r="AN63" s="82" t="str">
        <f t="shared" si="22"/>
        <v/>
      </c>
      <c r="AO63" s="82" t="str">
        <f t="shared" si="23"/>
        <v/>
      </c>
      <c r="AP63" s="79"/>
      <c r="AQ63" s="79"/>
      <c r="AR63" s="79"/>
      <c r="AS63" s="310"/>
      <c r="AT63" s="310"/>
      <c r="AU63" s="310"/>
      <c r="AV63" s="310"/>
      <c r="AW63" s="310"/>
      <c r="AX63" s="310"/>
      <c r="AY63" s="310"/>
      <c r="AZ63" s="310"/>
      <c r="BA63" s="310"/>
      <c r="BB63" s="310"/>
      <c r="BC63" s="310"/>
      <c r="BD63" s="310"/>
      <c r="BE63" s="310"/>
      <c r="BF63" s="28"/>
      <c r="BG63" s="45"/>
      <c r="BH63" s="45"/>
      <c r="BI63" s="45"/>
    </row>
    <row r="64" spans="1:61" ht="15.75" hidden="1" customHeight="1">
      <c r="A64" s="310"/>
      <c r="B64" s="310"/>
      <c r="C64" s="310"/>
      <c r="D64" s="350"/>
      <c r="E64" s="345"/>
      <c r="F64" s="345"/>
      <c r="G64" s="345"/>
      <c r="H64" s="345"/>
      <c r="I64" s="345"/>
      <c r="J64" s="345"/>
      <c r="K64" s="345"/>
      <c r="L64" s="345"/>
      <c r="M64" s="345"/>
      <c r="N64" s="345"/>
      <c r="O64" s="345"/>
      <c r="P64" s="345"/>
      <c r="Q64" s="345"/>
      <c r="R64" s="345"/>
      <c r="S64" s="345"/>
      <c r="T64" s="345"/>
      <c r="U64" s="345"/>
      <c r="V64" s="345"/>
      <c r="W64" s="345"/>
      <c r="X64" s="85">
        <v>6</v>
      </c>
      <c r="Y64" s="85"/>
      <c r="Z64" s="85"/>
      <c r="AA64" s="85"/>
      <c r="AB64" s="85"/>
      <c r="AC64" s="85"/>
      <c r="AD64" s="85"/>
      <c r="AE64" s="95" t="str">
        <f t="shared" si="9"/>
        <v/>
      </c>
      <c r="AF64" s="91"/>
      <c r="AG64" s="102"/>
      <c r="AH64" s="91" t="str">
        <f t="shared" si="6"/>
        <v/>
      </c>
      <c r="AI64" s="91"/>
      <c r="AJ64" s="92" t="str">
        <f t="shared" si="0"/>
        <v/>
      </c>
      <c r="AK64" s="91"/>
      <c r="AL64" s="92" t="str">
        <f t="shared" si="1"/>
        <v/>
      </c>
      <c r="AM64" s="93" t="str">
        <f t="shared" si="2"/>
        <v/>
      </c>
      <c r="AN64" s="103" t="str">
        <f t="shared" si="22"/>
        <v/>
      </c>
      <c r="AO64" s="103" t="str">
        <f t="shared" si="23"/>
        <v/>
      </c>
      <c r="AP64" s="91"/>
      <c r="AQ64" s="91"/>
      <c r="AR64" s="91"/>
      <c r="AS64" s="345"/>
      <c r="AT64" s="345"/>
      <c r="AU64" s="345"/>
      <c r="AV64" s="345"/>
      <c r="AW64" s="345"/>
      <c r="AX64" s="345"/>
      <c r="AY64" s="345"/>
      <c r="AZ64" s="345"/>
      <c r="BA64" s="345"/>
      <c r="BB64" s="345"/>
      <c r="BC64" s="345"/>
      <c r="BD64" s="345"/>
      <c r="BE64" s="345"/>
      <c r="BF64" s="28"/>
      <c r="BG64" s="45"/>
      <c r="BH64" s="45"/>
      <c r="BI64" s="45"/>
    </row>
    <row r="65" spans="1:61" ht="15" hidden="1" customHeight="1">
      <c r="A65" s="310"/>
      <c r="B65" s="310"/>
      <c r="C65" s="310"/>
      <c r="D65" s="348"/>
      <c r="E65" s="351"/>
      <c r="F65" s="352"/>
      <c r="G65" s="353"/>
      <c r="H65" s="344"/>
      <c r="I65" s="351" t="str">
        <f>IF(D113="","",IF(D113="RG",'Identificación RG-RF-RLA-FT'!#REF!,IF(H113="","",(CONCATENATE(H113," ",#REF!," ",G113," ",#REF!," ",#REF!," ",#REF!," ",#REF!)))))</f>
        <v/>
      </c>
      <c r="J65" s="344"/>
      <c r="K65" s="344" t="e">
        <f>CONCATENATE(" *",'Identificación RG-RF-RLA-FT'!#REF!," *",'Identificación RG-RF-RLA-FT'!#REF!," *",'Identificación RG-RF-RLA-FT'!#REF!)</f>
        <v>#REF!</v>
      </c>
      <c r="L65" s="353"/>
      <c r="M65" s="347"/>
      <c r="N65" s="344"/>
      <c r="O65" s="346" t="str">
        <f>IF(N65="Muy Alta",100%,IF(N65="Alta",80%,IF(N65="Media",60%,IF(N65="Baja",40%,IF(N65="Muy Baja",20%,"")))))</f>
        <v/>
      </c>
      <c r="P65" s="344"/>
      <c r="Q65" s="346" t="str">
        <f>IF(P65="Catastrófico",100%,IF(P65="Mayor",80%,IF(P65="Moderado",60%,IF(P65="Menor",40%,IF(P65="Leve",20%,"")))))</f>
        <v/>
      </c>
      <c r="R65" s="344"/>
      <c r="S65" s="346" t="str">
        <f>IF(R65="Catastrófico",100%,IF(R65="Mayor",80%,IF(R65="Moderado",60%,IF(R65="Menor",40%,IF(R65="Leve",20%,"")))))</f>
        <v/>
      </c>
      <c r="T65" s="344" t="str">
        <f>IF(U65=100%,"Catastrófico",IF(U65=80%,"Mayor",IF(U65=60%,"Moderado",IF(U65=40%,"Menor",IF(U65=20%,"Leve","")))))</f>
        <v/>
      </c>
      <c r="U65" s="346" t="str">
        <f>IF(AND(Q65="",S65=""),"",MAX(Q65,S65))</f>
        <v/>
      </c>
      <c r="V65" s="346" t="str">
        <f>CONCATENATE(N65,T65)</f>
        <v/>
      </c>
      <c r="W65" s="344"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94">
        <v>1</v>
      </c>
      <c r="Y65" s="94"/>
      <c r="Z65" s="94"/>
      <c r="AA65" s="94"/>
      <c r="AB65" s="94"/>
      <c r="AC65" s="94"/>
      <c r="AD65" s="94"/>
      <c r="AE65" s="95" t="str">
        <f t="shared" si="9"/>
        <v/>
      </c>
      <c r="AF65" s="96"/>
      <c r="AG65" s="97"/>
      <c r="AH65" s="96" t="str">
        <f t="shared" si="6"/>
        <v/>
      </c>
      <c r="AI65" s="96"/>
      <c r="AJ65" s="98" t="str">
        <f t="shared" si="0"/>
        <v/>
      </c>
      <c r="AK65" s="96"/>
      <c r="AL65" s="98" t="str">
        <f t="shared" si="1"/>
        <v/>
      </c>
      <c r="AM65" s="99" t="str">
        <f t="shared" si="2"/>
        <v/>
      </c>
      <c r="AN65" s="100" t="str">
        <f>IFERROR(IF(AH65="Probabilidad",(O65-(+O65*AM65)),IF(AH65="Impacto",O65,"")),"")</f>
        <v/>
      </c>
      <c r="AO65" s="100" t="str">
        <f>IFERROR(IF(AH65="Impacto",(U65-(+U65*AM65)),IF(AH65="Probabilidad",U65,"")),"")</f>
        <v/>
      </c>
      <c r="AP65" s="96"/>
      <c r="AQ65" s="96"/>
      <c r="AR65" s="96"/>
      <c r="AS65" s="355" t="str">
        <f>O65</f>
        <v/>
      </c>
      <c r="AT65" s="355" t="str">
        <f>IF(AN65="","",MIN(AN65:AN70))</f>
        <v/>
      </c>
      <c r="AU65" s="344" t="str">
        <f>IFERROR(IF(AT65="","",IF(AT65&lt;=0.2,"Muy Baja",IF(AT65&lt;=0.4,"Baja",IF(AT65&lt;=0.6,"Media",IF(AT65&lt;=0.8,"Alta","Muy Alta"))))),"")</f>
        <v/>
      </c>
      <c r="AV65" s="355" t="str">
        <f>U65</f>
        <v/>
      </c>
      <c r="AW65" s="355" t="str">
        <f>IF(AO65="","",MIN(AO65:AO70))</f>
        <v/>
      </c>
      <c r="AX65" s="344" t="str">
        <f>IFERROR(IF(AW65="","",IF(AW65&lt;=0.2,"Leve",IF(AW65&lt;=0.4,"Menor",IF(AW65&lt;=0.6,"Moderado",IF(AW65&lt;=0.8,"Mayor","Catastrófico"))))),"")</f>
        <v/>
      </c>
      <c r="AY65" s="344" t="str">
        <f>W65</f>
        <v/>
      </c>
      <c r="AZ65" s="344"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344"/>
      <c r="BB65" s="353"/>
      <c r="BC65" s="353"/>
      <c r="BD65" s="354"/>
      <c r="BE65" s="354"/>
      <c r="BF65" s="28"/>
      <c r="BG65" s="45"/>
      <c r="BH65" s="45"/>
      <c r="BI65" s="45"/>
    </row>
    <row r="66" spans="1:61" ht="15" hidden="1" customHeight="1">
      <c r="A66" s="310"/>
      <c r="B66" s="310"/>
      <c r="C66" s="310"/>
      <c r="D66" s="349"/>
      <c r="E66" s="310"/>
      <c r="F66" s="310"/>
      <c r="G66" s="310"/>
      <c r="H66" s="310"/>
      <c r="I66" s="310"/>
      <c r="J66" s="310"/>
      <c r="K66" s="310"/>
      <c r="L66" s="310"/>
      <c r="M66" s="310"/>
      <c r="N66" s="310"/>
      <c r="O66" s="310"/>
      <c r="P66" s="310"/>
      <c r="Q66" s="310"/>
      <c r="R66" s="310"/>
      <c r="S66" s="310"/>
      <c r="T66" s="310"/>
      <c r="U66" s="310"/>
      <c r="V66" s="310"/>
      <c r="W66" s="310"/>
      <c r="X66" s="74">
        <v>2</v>
      </c>
      <c r="Y66" s="74"/>
      <c r="Z66" s="74"/>
      <c r="AA66" s="74"/>
      <c r="AB66" s="74"/>
      <c r="AC66" s="74"/>
      <c r="AD66" s="74"/>
      <c r="AE66" s="95" t="str">
        <f t="shared" si="9"/>
        <v/>
      </c>
      <c r="AF66" s="79"/>
      <c r="AG66" s="101"/>
      <c r="AH66" s="79" t="str">
        <f t="shared" si="6"/>
        <v/>
      </c>
      <c r="AI66" s="79"/>
      <c r="AJ66" s="80" t="str">
        <f t="shared" si="0"/>
        <v/>
      </c>
      <c r="AK66" s="79"/>
      <c r="AL66" s="80" t="str">
        <f t="shared" si="1"/>
        <v/>
      </c>
      <c r="AM66" s="81" t="str">
        <f t="shared" si="2"/>
        <v/>
      </c>
      <c r="AN66" s="82" t="str">
        <f>IFERROR(IF(AND(AH65="Probabilidad",AH66="Probabilidad"),(AN65-(+AN65*AM66)),IF(AH66="Probabilidad",(O65-(+O65*AM66)),IF(AH66="Impacto",AN65,""))),"")</f>
        <v/>
      </c>
      <c r="AO66" s="82" t="str">
        <f>IFERROR(IF(AND(AH65="Impacto",AH66="Impacto"),(AO65-(+AO65*AM66)),IF(AH66="Impacto",(U65-(U65*AM66)),IF(AH66="Probabilidad",AO65,""))),"")</f>
        <v/>
      </c>
      <c r="AP66" s="79"/>
      <c r="AQ66" s="79"/>
      <c r="AR66" s="79"/>
      <c r="AS66" s="310"/>
      <c r="AT66" s="310"/>
      <c r="AU66" s="310"/>
      <c r="AV66" s="310"/>
      <c r="AW66" s="310"/>
      <c r="AX66" s="310"/>
      <c r="AY66" s="310"/>
      <c r="AZ66" s="310"/>
      <c r="BA66" s="310"/>
      <c r="BB66" s="310"/>
      <c r="BC66" s="310"/>
      <c r="BD66" s="310"/>
      <c r="BE66" s="310"/>
      <c r="BF66" s="28"/>
      <c r="BG66" s="45"/>
      <c r="BH66" s="45"/>
      <c r="BI66" s="45"/>
    </row>
    <row r="67" spans="1:61" ht="15" hidden="1" customHeight="1">
      <c r="A67" s="310"/>
      <c r="B67" s="310"/>
      <c r="C67" s="310"/>
      <c r="D67" s="349"/>
      <c r="E67" s="310"/>
      <c r="F67" s="310"/>
      <c r="G67" s="310"/>
      <c r="H67" s="310"/>
      <c r="I67" s="310"/>
      <c r="J67" s="310"/>
      <c r="K67" s="310"/>
      <c r="L67" s="310"/>
      <c r="M67" s="310"/>
      <c r="N67" s="310"/>
      <c r="O67" s="310"/>
      <c r="P67" s="310"/>
      <c r="Q67" s="310"/>
      <c r="R67" s="310"/>
      <c r="S67" s="310"/>
      <c r="T67" s="310"/>
      <c r="U67" s="310"/>
      <c r="V67" s="310"/>
      <c r="W67" s="310"/>
      <c r="X67" s="74">
        <v>3</v>
      </c>
      <c r="Y67" s="74"/>
      <c r="Z67" s="74"/>
      <c r="AA67" s="74"/>
      <c r="AB67" s="74"/>
      <c r="AC67" s="74"/>
      <c r="AD67" s="74"/>
      <c r="AE67" s="95" t="str">
        <f t="shared" si="9"/>
        <v/>
      </c>
      <c r="AF67" s="79"/>
      <c r="AG67" s="101"/>
      <c r="AH67" s="79" t="str">
        <f t="shared" si="6"/>
        <v/>
      </c>
      <c r="AI67" s="79"/>
      <c r="AJ67" s="80" t="str">
        <f t="shared" si="0"/>
        <v/>
      </c>
      <c r="AK67" s="79"/>
      <c r="AL67" s="80" t="str">
        <f t="shared" si="1"/>
        <v/>
      </c>
      <c r="AM67" s="81" t="str">
        <f t="shared" si="2"/>
        <v/>
      </c>
      <c r="AN67" s="82" t="str">
        <f t="shared" ref="AN67:AN70" si="24">IFERROR(IF(AND(AH66="Probabilidad",AH67="Probabilidad"),(AN66-(+AN66*AM67)),IF(AND(AH66="Impacto",AH67="Probabilidad"),(AN65-(+AN65*AM67)),IF(AH67="Impacto",AN66,""))),"")</f>
        <v/>
      </c>
      <c r="AO67" s="82" t="str">
        <f t="shared" ref="AO67:AO70" si="25">IFERROR(IF(AND(AH66="Impacto",AH67="Impacto"),(AO66-(+AO66*AM67)),IF(AND(AH66="Probabilidad",AH67="Impacto"),(AO65-(+AO65*AM67)),IF(AH67="Probabilidad",AO66,""))),"")</f>
        <v/>
      </c>
      <c r="AP67" s="79"/>
      <c r="AQ67" s="79"/>
      <c r="AR67" s="79"/>
      <c r="AS67" s="310"/>
      <c r="AT67" s="310"/>
      <c r="AU67" s="310"/>
      <c r="AV67" s="310"/>
      <c r="AW67" s="310"/>
      <c r="AX67" s="310"/>
      <c r="AY67" s="310"/>
      <c r="AZ67" s="310"/>
      <c r="BA67" s="310"/>
      <c r="BB67" s="310"/>
      <c r="BC67" s="310"/>
      <c r="BD67" s="310"/>
      <c r="BE67" s="310"/>
      <c r="BF67" s="28"/>
      <c r="BG67" s="45"/>
      <c r="BH67" s="45"/>
      <c r="BI67" s="45"/>
    </row>
    <row r="68" spans="1:61" ht="15" hidden="1" customHeight="1">
      <c r="A68" s="310"/>
      <c r="B68" s="310"/>
      <c r="C68" s="310"/>
      <c r="D68" s="349"/>
      <c r="E68" s="310"/>
      <c r="F68" s="310"/>
      <c r="G68" s="310"/>
      <c r="H68" s="310"/>
      <c r="I68" s="310"/>
      <c r="J68" s="310"/>
      <c r="K68" s="310"/>
      <c r="L68" s="310"/>
      <c r="M68" s="310"/>
      <c r="N68" s="310"/>
      <c r="O68" s="310"/>
      <c r="P68" s="310"/>
      <c r="Q68" s="310"/>
      <c r="R68" s="310"/>
      <c r="S68" s="310"/>
      <c r="T68" s="310"/>
      <c r="U68" s="310"/>
      <c r="V68" s="310"/>
      <c r="W68" s="310"/>
      <c r="X68" s="74">
        <v>4</v>
      </c>
      <c r="Y68" s="74"/>
      <c r="Z68" s="74"/>
      <c r="AA68" s="74"/>
      <c r="AB68" s="74"/>
      <c r="AC68" s="74"/>
      <c r="AD68" s="74"/>
      <c r="AE68" s="95" t="str">
        <f t="shared" si="9"/>
        <v/>
      </c>
      <c r="AF68" s="79"/>
      <c r="AG68" s="101"/>
      <c r="AH68" s="79" t="str">
        <f t="shared" si="6"/>
        <v/>
      </c>
      <c r="AI68" s="79"/>
      <c r="AJ68" s="80" t="str">
        <f t="shared" si="0"/>
        <v/>
      </c>
      <c r="AK68" s="79"/>
      <c r="AL68" s="80" t="str">
        <f t="shared" si="1"/>
        <v/>
      </c>
      <c r="AM68" s="81" t="str">
        <f t="shared" si="2"/>
        <v/>
      </c>
      <c r="AN68" s="82" t="str">
        <f t="shared" si="24"/>
        <v/>
      </c>
      <c r="AO68" s="82" t="str">
        <f t="shared" si="25"/>
        <v/>
      </c>
      <c r="AP68" s="79"/>
      <c r="AQ68" s="79"/>
      <c r="AR68" s="79"/>
      <c r="AS68" s="310"/>
      <c r="AT68" s="310"/>
      <c r="AU68" s="310"/>
      <c r="AV68" s="310"/>
      <c r="AW68" s="310"/>
      <c r="AX68" s="310"/>
      <c r="AY68" s="310"/>
      <c r="AZ68" s="310"/>
      <c r="BA68" s="310"/>
      <c r="BB68" s="310"/>
      <c r="BC68" s="310"/>
      <c r="BD68" s="310"/>
      <c r="BE68" s="310"/>
      <c r="BF68" s="28"/>
      <c r="BG68" s="45"/>
      <c r="BH68" s="45"/>
      <c r="BI68" s="45"/>
    </row>
    <row r="69" spans="1:61" ht="15" hidden="1" customHeight="1">
      <c r="A69" s="310"/>
      <c r="B69" s="310"/>
      <c r="C69" s="310"/>
      <c r="D69" s="349"/>
      <c r="E69" s="310"/>
      <c r="F69" s="310"/>
      <c r="G69" s="310"/>
      <c r="H69" s="310"/>
      <c r="I69" s="310"/>
      <c r="J69" s="310"/>
      <c r="K69" s="310"/>
      <c r="L69" s="310"/>
      <c r="M69" s="310"/>
      <c r="N69" s="310"/>
      <c r="O69" s="310"/>
      <c r="P69" s="310"/>
      <c r="Q69" s="310"/>
      <c r="R69" s="310"/>
      <c r="S69" s="310"/>
      <c r="T69" s="310"/>
      <c r="U69" s="310"/>
      <c r="V69" s="310"/>
      <c r="W69" s="310"/>
      <c r="X69" s="74">
        <v>5</v>
      </c>
      <c r="Y69" s="74"/>
      <c r="Z69" s="74"/>
      <c r="AA69" s="74"/>
      <c r="AB69" s="74"/>
      <c r="AC69" s="74"/>
      <c r="AD69" s="74"/>
      <c r="AE69" s="95" t="str">
        <f t="shared" si="9"/>
        <v/>
      </c>
      <c r="AF69" s="79"/>
      <c r="AG69" s="101"/>
      <c r="AH69" s="79" t="str">
        <f t="shared" si="6"/>
        <v/>
      </c>
      <c r="AI69" s="79"/>
      <c r="AJ69" s="80" t="str">
        <f t="shared" si="0"/>
        <v/>
      </c>
      <c r="AK69" s="79"/>
      <c r="AL69" s="80" t="str">
        <f t="shared" si="1"/>
        <v/>
      </c>
      <c r="AM69" s="81" t="str">
        <f t="shared" si="2"/>
        <v/>
      </c>
      <c r="AN69" s="82" t="str">
        <f t="shared" si="24"/>
        <v/>
      </c>
      <c r="AO69" s="82" t="str">
        <f t="shared" si="25"/>
        <v/>
      </c>
      <c r="AP69" s="79"/>
      <c r="AQ69" s="79"/>
      <c r="AR69" s="79"/>
      <c r="AS69" s="310"/>
      <c r="AT69" s="310"/>
      <c r="AU69" s="310"/>
      <c r="AV69" s="310"/>
      <c r="AW69" s="310"/>
      <c r="AX69" s="310"/>
      <c r="AY69" s="310"/>
      <c r="AZ69" s="310"/>
      <c r="BA69" s="310"/>
      <c r="BB69" s="310"/>
      <c r="BC69" s="310"/>
      <c r="BD69" s="310"/>
      <c r="BE69" s="310"/>
      <c r="BF69" s="28"/>
      <c r="BG69" s="45"/>
      <c r="BH69" s="45"/>
      <c r="BI69" s="45"/>
    </row>
    <row r="70" spans="1:61" ht="15.75" hidden="1" customHeight="1">
      <c r="A70" s="310"/>
      <c r="B70" s="310"/>
      <c r="C70" s="310"/>
      <c r="D70" s="350"/>
      <c r="E70" s="345"/>
      <c r="F70" s="345"/>
      <c r="G70" s="345"/>
      <c r="H70" s="345"/>
      <c r="I70" s="345"/>
      <c r="J70" s="345"/>
      <c r="K70" s="345"/>
      <c r="L70" s="345"/>
      <c r="M70" s="345"/>
      <c r="N70" s="345"/>
      <c r="O70" s="345"/>
      <c r="P70" s="345"/>
      <c r="Q70" s="345"/>
      <c r="R70" s="345"/>
      <c r="S70" s="345"/>
      <c r="T70" s="345"/>
      <c r="U70" s="345"/>
      <c r="V70" s="345"/>
      <c r="W70" s="345"/>
      <c r="X70" s="85">
        <v>6</v>
      </c>
      <c r="Y70" s="85"/>
      <c r="Z70" s="85"/>
      <c r="AA70" s="85"/>
      <c r="AB70" s="85"/>
      <c r="AC70" s="85"/>
      <c r="AD70" s="85"/>
      <c r="AE70" s="95" t="str">
        <f t="shared" si="9"/>
        <v/>
      </c>
      <c r="AF70" s="91"/>
      <c r="AG70" s="102"/>
      <c r="AH70" s="91" t="str">
        <f t="shared" si="6"/>
        <v/>
      </c>
      <c r="AI70" s="91"/>
      <c r="AJ70" s="92" t="str">
        <f t="shared" si="0"/>
        <v/>
      </c>
      <c r="AK70" s="91"/>
      <c r="AL70" s="92" t="str">
        <f t="shared" si="1"/>
        <v/>
      </c>
      <c r="AM70" s="93" t="str">
        <f t="shared" si="2"/>
        <v/>
      </c>
      <c r="AN70" s="103" t="str">
        <f t="shared" si="24"/>
        <v/>
      </c>
      <c r="AO70" s="103" t="str">
        <f t="shared" si="25"/>
        <v/>
      </c>
      <c r="AP70" s="91"/>
      <c r="AQ70" s="91"/>
      <c r="AR70" s="91"/>
      <c r="AS70" s="345"/>
      <c r="AT70" s="345"/>
      <c r="AU70" s="345"/>
      <c r="AV70" s="345"/>
      <c r="AW70" s="345"/>
      <c r="AX70" s="345"/>
      <c r="AY70" s="345"/>
      <c r="AZ70" s="345"/>
      <c r="BA70" s="345"/>
      <c r="BB70" s="345"/>
      <c r="BC70" s="345"/>
      <c r="BD70" s="345"/>
      <c r="BE70" s="345"/>
      <c r="BF70" s="28"/>
      <c r="BG70" s="45"/>
      <c r="BH70" s="45"/>
      <c r="BI70" s="45"/>
    </row>
    <row r="71" spans="1:61" ht="15" hidden="1" customHeight="1">
      <c r="A71" s="310"/>
      <c r="B71" s="310"/>
      <c r="C71" s="310"/>
      <c r="D71" s="348"/>
      <c r="E71" s="351"/>
      <c r="F71" s="352"/>
      <c r="G71" s="353"/>
      <c r="H71" s="344"/>
      <c r="I71" s="351" t="str">
        <f>IF(D119="","",IF(D119="RG",'Identificación RG-RF-RLA-FT'!#REF!,IF(H119="","",(CONCATENATE(H119," ",#REF!," ",G119," ",#REF!," ",#REF!," ",#REF!," ",#REF!)))))</f>
        <v/>
      </c>
      <c r="J71" s="344"/>
      <c r="K71" s="344" t="e">
        <f>CONCATENATE(" *",'Identificación RG-RF-RLA-FT'!#REF!," *",'Identificación RG-RF-RLA-FT'!#REF!," *",'Identificación RG-RF-RLA-FT'!#REF!)</f>
        <v>#REF!</v>
      </c>
      <c r="L71" s="353"/>
      <c r="M71" s="347"/>
      <c r="N71" s="344"/>
      <c r="O71" s="346" t="str">
        <f>IF(N71="Muy Alta",100%,IF(N71="Alta",80%,IF(N71="Media",60%,IF(N71="Baja",40%,IF(N71="Muy Baja",20%,"")))))</f>
        <v/>
      </c>
      <c r="P71" s="344"/>
      <c r="Q71" s="346" t="str">
        <f>IF(P71="Catastrófico",100%,IF(P71="Mayor",80%,IF(P71="Moderado",60%,IF(P71="Menor",40%,IF(P71="Leve",20%,"")))))</f>
        <v/>
      </c>
      <c r="R71" s="344"/>
      <c r="S71" s="346" t="str">
        <f>IF(R71="Catastrófico",100%,IF(R71="Mayor",80%,IF(R71="Moderado",60%,IF(R71="Menor",40%,IF(R71="Leve",20%,"")))))</f>
        <v/>
      </c>
      <c r="T71" s="344" t="str">
        <f>IF(U71=100%,"Catastrófico",IF(U71=80%,"Mayor",IF(U71=60%,"Moderado",IF(U71=40%,"Menor",IF(U71=20%,"Leve","")))))</f>
        <v/>
      </c>
      <c r="U71" s="346" t="str">
        <f>IF(AND(Q71="",S71=""),"",MAX(Q71,S71))</f>
        <v/>
      </c>
      <c r="V71" s="346" t="str">
        <f>CONCATENATE(N71,T71)</f>
        <v/>
      </c>
      <c r="W71" s="344"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94">
        <v>1</v>
      </c>
      <c r="Y71" s="94"/>
      <c r="Z71" s="94"/>
      <c r="AA71" s="94"/>
      <c r="AB71" s="94"/>
      <c r="AC71" s="94"/>
      <c r="AD71" s="94"/>
      <c r="AE71" s="95" t="str">
        <f t="shared" si="9"/>
        <v/>
      </c>
      <c r="AF71" s="96"/>
      <c r="AG71" s="97"/>
      <c r="AH71" s="96" t="str">
        <f t="shared" si="6"/>
        <v/>
      </c>
      <c r="AI71" s="96"/>
      <c r="AJ71" s="98" t="str">
        <f t="shared" si="0"/>
        <v/>
      </c>
      <c r="AK71" s="96"/>
      <c r="AL71" s="98" t="str">
        <f t="shared" si="1"/>
        <v/>
      </c>
      <c r="AM71" s="99" t="str">
        <f t="shared" si="2"/>
        <v/>
      </c>
      <c r="AN71" s="100" t="str">
        <f>IFERROR(IF(AH71="Probabilidad",(O71-(+O71*AM71)),IF(AH71="Impacto",O71,"")),"")</f>
        <v/>
      </c>
      <c r="AO71" s="100" t="str">
        <f>IFERROR(IF(AH71="Impacto",(U71-(+U71*AM71)),IF(AH71="Probabilidad",U71,"")),"")</f>
        <v/>
      </c>
      <c r="AP71" s="96"/>
      <c r="AQ71" s="96"/>
      <c r="AR71" s="96"/>
      <c r="AS71" s="355" t="str">
        <f>O71</f>
        <v/>
      </c>
      <c r="AT71" s="355" t="str">
        <f>IF(AN71="","",MIN(AN71:AN76))</f>
        <v/>
      </c>
      <c r="AU71" s="344" t="str">
        <f>IFERROR(IF(AT71="","",IF(AT71&lt;=0.2,"Muy Baja",IF(AT71&lt;=0.4,"Baja",IF(AT71&lt;=0.6,"Media",IF(AT71&lt;=0.8,"Alta","Muy Alta"))))),"")</f>
        <v/>
      </c>
      <c r="AV71" s="355" t="str">
        <f>U71</f>
        <v/>
      </c>
      <c r="AW71" s="355" t="str">
        <f>IF(AO71="","",MIN(AO71:AO76))</f>
        <v/>
      </c>
      <c r="AX71" s="344" t="str">
        <f>IFERROR(IF(AW71="","",IF(AW71&lt;=0.2,"Leve",IF(AW71&lt;=0.4,"Menor",IF(AW71&lt;=0.6,"Moderado",IF(AW71&lt;=0.8,"Mayor","Catastrófico"))))),"")</f>
        <v/>
      </c>
      <c r="AY71" s="344" t="str">
        <f>W71</f>
        <v/>
      </c>
      <c r="AZ71" s="344"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344"/>
      <c r="BB71" s="353"/>
      <c r="BC71" s="353"/>
      <c r="BD71" s="354"/>
      <c r="BE71" s="354"/>
      <c r="BF71" s="28"/>
      <c r="BG71" s="45"/>
      <c r="BH71" s="45"/>
      <c r="BI71" s="45"/>
    </row>
    <row r="72" spans="1:61" ht="15" hidden="1" customHeight="1">
      <c r="A72" s="310"/>
      <c r="B72" s="310"/>
      <c r="C72" s="310"/>
      <c r="D72" s="349"/>
      <c r="E72" s="310"/>
      <c r="F72" s="310"/>
      <c r="G72" s="310"/>
      <c r="H72" s="310"/>
      <c r="I72" s="310"/>
      <c r="J72" s="310"/>
      <c r="K72" s="310"/>
      <c r="L72" s="310"/>
      <c r="M72" s="310"/>
      <c r="N72" s="310"/>
      <c r="O72" s="310"/>
      <c r="P72" s="310"/>
      <c r="Q72" s="310"/>
      <c r="R72" s="310"/>
      <c r="S72" s="310"/>
      <c r="T72" s="310"/>
      <c r="U72" s="310"/>
      <c r="V72" s="310"/>
      <c r="W72" s="310"/>
      <c r="X72" s="74">
        <v>2</v>
      </c>
      <c r="Y72" s="74"/>
      <c r="Z72" s="74"/>
      <c r="AA72" s="74"/>
      <c r="AB72" s="74"/>
      <c r="AC72" s="74"/>
      <c r="AD72" s="74"/>
      <c r="AE72" s="95" t="str">
        <f t="shared" si="9"/>
        <v/>
      </c>
      <c r="AF72" s="79"/>
      <c r="AG72" s="101"/>
      <c r="AH72" s="79" t="str">
        <f t="shared" si="6"/>
        <v/>
      </c>
      <c r="AI72" s="79"/>
      <c r="AJ72" s="80" t="str">
        <f t="shared" si="0"/>
        <v/>
      </c>
      <c r="AK72" s="79"/>
      <c r="AL72" s="80" t="str">
        <f t="shared" si="1"/>
        <v/>
      </c>
      <c r="AM72" s="81" t="str">
        <f t="shared" si="2"/>
        <v/>
      </c>
      <c r="AN72" s="82" t="str">
        <f>IFERROR(IF(AND(AH71="Probabilidad",AH72="Probabilidad"),(AN71-(+AN71*AM72)),IF(AH72="Probabilidad",(O71-(+O71*AM72)),IF(AH72="Impacto",AN71,""))),"")</f>
        <v/>
      </c>
      <c r="AO72" s="82" t="str">
        <f>IFERROR(IF(AND(AH71="Impacto",AH72="Impacto"),(AO71-(+AO71*AM72)),IF(AH72="Impacto",(U71-(U71*AM72)),IF(AH72="Probabilidad",AO71,""))),"")</f>
        <v/>
      </c>
      <c r="AP72" s="79"/>
      <c r="AQ72" s="79"/>
      <c r="AR72" s="79"/>
      <c r="AS72" s="310"/>
      <c r="AT72" s="310"/>
      <c r="AU72" s="310"/>
      <c r="AV72" s="310"/>
      <c r="AW72" s="310"/>
      <c r="AX72" s="310"/>
      <c r="AY72" s="310"/>
      <c r="AZ72" s="310"/>
      <c r="BA72" s="310"/>
      <c r="BB72" s="310"/>
      <c r="BC72" s="310"/>
      <c r="BD72" s="310"/>
      <c r="BE72" s="310"/>
      <c r="BF72" s="28"/>
      <c r="BG72" s="45"/>
      <c r="BH72" s="45"/>
      <c r="BI72" s="45"/>
    </row>
    <row r="73" spans="1:61" ht="15" hidden="1" customHeight="1">
      <c r="A73" s="310"/>
      <c r="B73" s="310"/>
      <c r="C73" s="310"/>
      <c r="D73" s="349"/>
      <c r="E73" s="310"/>
      <c r="F73" s="310"/>
      <c r="G73" s="310"/>
      <c r="H73" s="310"/>
      <c r="I73" s="310"/>
      <c r="J73" s="310"/>
      <c r="K73" s="310"/>
      <c r="L73" s="310"/>
      <c r="M73" s="310"/>
      <c r="N73" s="310"/>
      <c r="O73" s="310"/>
      <c r="P73" s="310"/>
      <c r="Q73" s="310"/>
      <c r="R73" s="310"/>
      <c r="S73" s="310"/>
      <c r="T73" s="310"/>
      <c r="U73" s="310"/>
      <c r="V73" s="310"/>
      <c r="W73" s="310"/>
      <c r="X73" s="74">
        <v>3</v>
      </c>
      <c r="Y73" s="74"/>
      <c r="Z73" s="74"/>
      <c r="AA73" s="74"/>
      <c r="AB73" s="74"/>
      <c r="AC73" s="74"/>
      <c r="AD73" s="74"/>
      <c r="AE73" s="95" t="str">
        <f t="shared" si="9"/>
        <v/>
      </c>
      <c r="AF73" s="79"/>
      <c r="AG73" s="101"/>
      <c r="AH73" s="79" t="str">
        <f t="shared" si="6"/>
        <v/>
      </c>
      <c r="AI73" s="79"/>
      <c r="AJ73" s="80" t="str">
        <f t="shared" si="0"/>
        <v/>
      </c>
      <c r="AK73" s="79"/>
      <c r="AL73" s="80" t="str">
        <f t="shared" si="1"/>
        <v/>
      </c>
      <c r="AM73" s="81" t="str">
        <f t="shared" si="2"/>
        <v/>
      </c>
      <c r="AN73" s="82" t="str">
        <f t="shared" ref="AN73:AN76" si="26">IFERROR(IF(AND(AH72="Probabilidad",AH73="Probabilidad"),(AN72-(+AN72*AM73)),IF(AND(AH72="Impacto",AH73="Probabilidad"),(AN71-(+AN71*AM73)),IF(AH73="Impacto",AN72,""))),"")</f>
        <v/>
      </c>
      <c r="AO73" s="82" t="str">
        <f t="shared" ref="AO73:AO76" si="27">IFERROR(IF(AND(AH72="Impacto",AH73="Impacto"),(AO72-(+AO72*AM73)),IF(AND(AH72="Probabilidad",AH73="Impacto"),(AO71-(+AO71*AM73)),IF(AH73="Probabilidad",AO72,""))),"")</f>
        <v/>
      </c>
      <c r="AP73" s="79"/>
      <c r="AQ73" s="79"/>
      <c r="AR73" s="79"/>
      <c r="AS73" s="310"/>
      <c r="AT73" s="310"/>
      <c r="AU73" s="310"/>
      <c r="AV73" s="310"/>
      <c r="AW73" s="310"/>
      <c r="AX73" s="310"/>
      <c r="AY73" s="310"/>
      <c r="AZ73" s="310"/>
      <c r="BA73" s="310"/>
      <c r="BB73" s="310"/>
      <c r="BC73" s="310"/>
      <c r="BD73" s="310"/>
      <c r="BE73" s="310"/>
      <c r="BF73" s="28"/>
      <c r="BG73" s="45"/>
      <c r="BH73" s="45"/>
      <c r="BI73" s="45"/>
    </row>
    <row r="74" spans="1:61" ht="15" hidden="1" customHeight="1">
      <c r="A74" s="310"/>
      <c r="B74" s="310"/>
      <c r="C74" s="310"/>
      <c r="D74" s="349"/>
      <c r="E74" s="310"/>
      <c r="F74" s="310"/>
      <c r="G74" s="310"/>
      <c r="H74" s="310"/>
      <c r="I74" s="310"/>
      <c r="J74" s="310"/>
      <c r="K74" s="310"/>
      <c r="L74" s="310"/>
      <c r="M74" s="310"/>
      <c r="N74" s="310"/>
      <c r="O74" s="310"/>
      <c r="P74" s="310"/>
      <c r="Q74" s="310"/>
      <c r="R74" s="310"/>
      <c r="S74" s="310"/>
      <c r="T74" s="310"/>
      <c r="U74" s="310"/>
      <c r="V74" s="310"/>
      <c r="W74" s="310"/>
      <c r="X74" s="74">
        <v>4</v>
      </c>
      <c r="Y74" s="74"/>
      <c r="Z74" s="74"/>
      <c r="AA74" s="74"/>
      <c r="AB74" s="74"/>
      <c r="AC74" s="74"/>
      <c r="AD74" s="74"/>
      <c r="AE74" s="95" t="str">
        <f t="shared" si="9"/>
        <v/>
      </c>
      <c r="AF74" s="79"/>
      <c r="AG74" s="101"/>
      <c r="AH74" s="79" t="str">
        <f t="shared" si="6"/>
        <v/>
      </c>
      <c r="AI74" s="79"/>
      <c r="AJ74" s="80" t="str">
        <f t="shared" si="0"/>
        <v/>
      </c>
      <c r="AK74" s="79"/>
      <c r="AL74" s="80" t="str">
        <f t="shared" si="1"/>
        <v/>
      </c>
      <c r="AM74" s="81" t="str">
        <f t="shared" si="2"/>
        <v/>
      </c>
      <c r="AN74" s="82" t="str">
        <f t="shared" si="26"/>
        <v/>
      </c>
      <c r="AO74" s="82" t="str">
        <f t="shared" si="27"/>
        <v/>
      </c>
      <c r="AP74" s="79"/>
      <c r="AQ74" s="79"/>
      <c r="AR74" s="79"/>
      <c r="AS74" s="310"/>
      <c r="AT74" s="310"/>
      <c r="AU74" s="310"/>
      <c r="AV74" s="310"/>
      <c r="AW74" s="310"/>
      <c r="AX74" s="310"/>
      <c r="AY74" s="310"/>
      <c r="AZ74" s="310"/>
      <c r="BA74" s="310"/>
      <c r="BB74" s="310"/>
      <c r="BC74" s="310"/>
      <c r="BD74" s="310"/>
      <c r="BE74" s="310"/>
      <c r="BF74" s="28"/>
      <c r="BG74" s="45"/>
      <c r="BH74" s="45"/>
      <c r="BI74" s="45"/>
    </row>
    <row r="75" spans="1:61" ht="15" hidden="1" customHeight="1">
      <c r="A75" s="310"/>
      <c r="B75" s="310"/>
      <c r="C75" s="310"/>
      <c r="D75" s="349"/>
      <c r="E75" s="310"/>
      <c r="F75" s="310"/>
      <c r="G75" s="310"/>
      <c r="H75" s="310"/>
      <c r="I75" s="310"/>
      <c r="J75" s="310"/>
      <c r="K75" s="310"/>
      <c r="L75" s="310"/>
      <c r="M75" s="310"/>
      <c r="N75" s="310"/>
      <c r="O75" s="310"/>
      <c r="P75" s="310"/>
      <c r="Q75" s="310"/>
      <c r="R75" s="310"/>
      <c r="S75" s="310"/>
      <c r="T75" s="310"/>
      <c r="U75" s="310"/>
      <c r="V75" s="310"/>
      <c r="W75" s="310"/>
      <c r="X75" s="74">
        <v>5</v>
      </c>
      <c r="Y75" s="74"/>
      <c r="Z75" s="74"/>
      <c r="AA75" s="74"/>
      <c r="AB75" s="74"/>
      <c r="AC75" s="74"/>
      <c r="AD75" s="74"/>
      <c r="AE75" s="95" t="str">
        <f t="shared" si="9"/>
        <v/>
      </c>
      <c r="AF75" s="79"/>
      <c r="AG75" s="101"/>
      <c r="AH75" s="79" t="str">
        <f t="shared" si="6"/>
        <v/>
      </c>
      <c r="AI75" s="79"/>
      <c r="AJ75" s="80" t="str">
        <f t="shared" si="0"/>
        <v/>
      </c>
      <c r="AK75" s="79"/>
      <c r="AL75" s="80" t="str">
        <f t="shared" si="1"/>
        <v/>
      </c>
      <c r="AM75" s="81" t="str">
        <f t="shared" si="2"/>
        <v/>
      </c>
      <c r="AN75" s="82" t="str">
        <f t="shared" si="26"/>
        <v/>
      </c>
      <c r="AO75" s="82" t="str">
        <f t="shared" si="27"/>
        <v/>
      </c>
      <c r="AP75" s="79"/>
      <c r="AQ75" s="79"/>
      <c r="AR75" s="79"/>
      <c r="AS75" s="310"/>
      <c r="AT75" s="310"/>
      <c r="AU75" s="310"/>
      <c r="AV75" s="310"/>
      <c r="AW75" s="310"/>
      <c r="AX75" s="310"/>
      <c r="AY75" s="310"/>
      <c r="AZ75" s="310"/>
      <c r="BA75" s="310"/>
      <c r="BB75" s="310"/>
      <c r="BC75" s="310"/>
      <c r="BD75" s="310"/>
      <c r="BE75" s="310"/>
      <c r="BF75" s="28"/>
      <c r="BG75" s="45"/>
      <c r="BH75" s="45"/>
      <c r="BI75" s="45"/>
    </row>
    <row r="76" spans="1:61" ht="15.75" hidden="1" customHeight="1">
      <c r="A76" s="310"/>
      <c r="B76" s="310"/>
      <c r="C76" s="310"/>
      <c r="D76" s="350"/>
      <c r="E76" s="345"/>
      <c r="F76" s="345"/>
      <c r="G76" s="345"/>
      <c r="H76" s="345"/>
      <c r="I76" s="345"/>
      <c r="J76" s="345"/>
      <c r="K76" s="345"/>
      <c r="L76" s="345"/>
      <c r="M76" s="345"/>
      <c r="N76" s="345"/>
      <c r="O76" s="345"/>
      <c r="P76" s="345"/>
      <c r="Q76" s="345"/>
      <c r="R76" s="345"/>
      <c r="S76" s="345"/>
      <c r="T76" s="345"/>
      <c r="U76" s="345"/>
      <c r="V76" s="345"/>
      <c r="W76" s="345"/>
      <c r="X76" s="85">
        <v>6</v>
      </c>
      <c r="Y76" s="85"/>
      <c r="Z76" s="85"/>
      <c r="AA76" s="85"/>
      <c r="AB76" s="85"/>
      <c r="AC76" s="85"/>
      <c r="AD76" s="85"/>
      <c r="AE76" s="95" t="str">
        <f t="shared" si="9"/>
        <v/>
      </c>
      <c r="AF76" s="91"/>
      <c r="AG76" s="102"/>
      <c r="AH76" s="91" t="str">
        <f t="shared" si="6"/>
        <v/>
      </c>
      <c r="AI76" s="91"/>
      <c r="AJ76" s="92" t="str">
        <f t="shared" si="0"/>
        <v/>
      </c>
      <c r="AK76" s="91"/>
      <c r="AL76" s="92" t="str">
        <f t="shared" si="1"/>
        <v/>
      </c>
      <c r="AM76" s="93" t="str">
        <f t="shared" si="2"/>
        <v/>
      </c>
      <c r="AN76" s="103" t="str">
        <f t="shared" si="26"/>
        <v/>
      </c>
      <c r="AO76" s="103" t="str">
        <f t="shared" si="27"/>
        <v/>
      </c>
      <c r="AP76" s="91"/>
      <c r="AQ76" s="91"/>
      <c r="AR76" s="91"/>
      <c r="AS76" s="345"/>
      <c r="AT76" s="345"/>
      <c r="AU76" s="345"/>
      <c r="AV76" s="345"/>
      <c r="AW76" s="345"/>
      <c r="AX76" s="345"/>
      <c r="AY76" s="345"/>
      <c r="AZ76" s="345"/>
      <c r="BA76" s="345"/>
      <c r="BB76" s="345"/>
      <c r="BC76" s="345"/>
      <c r="BD76" s="345"/>
      <c r="BE76" s="345"/>
      <c r="BF76" s="28"/>
      <c r="BG76" s="45"/>
      <c r="BH76" s="45"/>
      <c r="BI76" s="45"/>
    </row>
    <row r="77" spans="1:61" ht="15" hidden="1" customHeight="1">
      <c r="A77" s="310"/>
      <c r="B77" s="310"/>
      <c r="C77" s="310"/>
      <c r="D77" s="348"/>
      <c r="E77" s="351"/>
      <c r="F77" s="352"/>
      <c r="G77" s="353"/>
      <c r="H77" s="344"/>
      <c r="I77" s="351" t="str">
        <f>IF(D125="","",IF(D125="RG",'Identificación RG-RF-RLA-FT'!#REF!,IF(H125="","",(CONCATENATE(H125," ",#REF!," ",G125," ",#REF!," ",#REF!," ",#REF!," ",#REF!)))))</f>
        <v/>
      </c>
      <c r="J77" s="344"/>
      <c r="K77" s="344" t="e">
        <f>CONCATENATE(" *",'Identificación RG-RF-RLA-FT'!#REF!," *",'Identificación RG-RF-RLA-FT'!#REF!," *",'Identificación RG-RF-RLA-FT'!#REF!)</f>
        <v>#REF!</v>
      </c>
      <c r="L77" s="353"/>
      <c r="M77" s="347"/>
      <c r="N77" s="344"/>
      <c r="O77" s="346" t="str">
        <f>IF(N77="Muy Alta",100%,IF(N77="Alta",80%,IF(N77="Media",60%,IF(N77="Baja",40%,IF(N77="Muy Baja",20%,"")))))</f>
        <v/>
      </c>
      <c r="P77" s="344"/>
      <c r="Q77" s="346" t="str">
        <f>IF(P77="Catastrófico",100%,IF(P77="Mayor",80%,IF(P77="Moderado",60%,IF(P77="Menor",40%,IF(P77="Leve",20%,"")))))</f>
        <v/>
      </c>
      <c r="R77" s="344"/>
      <c r="S77" s="346" t="str">
        <f>IF(R77="Catastrófico",100%,IF(R77="Mayor",80%,IF(R77="Moderado",60%,IF(R77="Menor",40%,IF(R77="Leve",20%,"")))))</f>
        <v/>
      </c>
      <c r="T77" s="344" t="str">
        <f>IF(U77=100%,"Catastrófico",IF(U77=80%,"Mayor",IF(U77=60%,"Moderado",IF(U77=40%,"Menor",IF(U77=20%,"Leve","")))))</f>
        <v/>
      </c>
      <c r="U77" s="346" t="str">
        <f>IF(AND(Q77="",S77=""),"",MAX(Q77,S77))</f>
        <v/>
      </c>
      <c r="V77" s="346" t="str">
        <f>CONCATENATE(N77,T77)</f>
        <v/>
      </c>
      <c r="W77" s="344"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94">
        <v>1</v>
      </c>
      <c r="Y77" s="94"/>
      <c r="Z77" s="94"/>
      <c r="AA77" s="94"/>
      <c r="AB77" s="94"/>
      <c r="AC77" s="94"/>
      <c r="AD77" s="94"/>
      <c r="AE77" s="95" t="str">
        <f t="shared" si="9"/>
        <v/>
      </c>
      <c r="AF77" s="96"/>
      <c r="AG77" s="97"/>
      <c r="AH77" s="96" t="str">
        <f t="shared" si="6"/>
        <v/>
      </c>
      <c r="AI77" s="96"/>
      <c r="AJ77" s="98" t="str">
        <f t="shared" si="0"/>
        <v/>
      </c>
      <c r="AK77" s="96"/>
      <c r="AL77" s="98" t="str">
        <f t="shared" si="1"/>
        <v/>
      </c>
      <c r="AM77" s="99" t="str">
        <f t="shared" si="2"/>
        <v/>
      </c>
      <c r="AN77" s="100" t="str">
        <f>IFERROR(IF(AH77="Probabilidad",(O77-(+O77*AM77)),IF(AH77="Impacto",O77,"")),"")</f>
        <v/>
      </c>
      <c r="AO77" s="100" t="str">
        <f>IFERROR(IF(AH77="Impacto",(U77-(+U77*AM77)),IF(AH77="Probabilidad",U77,"")),"")</f>
        <v/>
      </c>
      <c r="AP77" s="96"/>
      <c r="AQ77" s="96"/>
      <c r="AR77" s="96"/>
      <c r="AS77" s="355" t="str">
        <f>O77</f>
        <v/>
      </c>
      <c r="AT77" s="355" t="str">
        <f>IF(AN77="","",MIN(AN77:AN82))</f>
        <v/>
      </c>
      <c r="AU77" s="344" t="str">
        <f>IFERROR(IF(AT77="","",IF(AT77&lt;=0.2,"Muy Baja",IF(AT77&lt;=0.4,"Baja",IF(AT77&lt;=0.6,"Media",IF(AT77&lt;=0.8,"Alta","Muy Alta"))))),"")</f>
        <v/>
      </c>
      <c r="AV77" s="355" t="str">
        <f>U77</f>
        <v/>
      </c>
      <c r="AW77" s="355" t="str">
        <f>IF(AO77="","",MIN(AO77:AO82))</f>
        <v/>
      </c>
      <c r="AX77" s="344" t="str">
        <f>IFERROR(IF(AW77="","",IF(AW77&lt;=0.2,"Leve",IF(AW77&lt;=0.4,"Menor",IF(AW77&lt;=0.6,"Moderado",IF(AW77&lt;=0.8,"Mayor","Catastrófico"))))),"")</f>
        <v/>
      </c>
      <c r="AY77" s="344" t="str">
        <f>W77</f>
        <v/>
      </c>
      <c r="AZ77" s="344"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344"/>
      <c r="BB77" s="353"/>
      <c r="BC77" s="353"/>
      <c r="BD77" s="354"/>
      <c r="BE77" s="354"/>
      <c r="BF77" s="28"/>
      <c r="BG77" s="45"/>
      <c r="BH77" s="45"/>
      <c r="BI77" s="45"/>
    </row>
    <row r="78" spans="1:61" ht="15" hidden="1" customHeight="1">
      <c r="A78" s="310"/>
      <c r="B78" s="310"/>
      <c r="C78" s="310"/>
      <c r="D78" s="349"/>
      <c r="E78" s="310"/>
      <c r="F78" s="310"/>
      <c r="G78" s="310"/>
      <c r="H78" s="310"/>
      <c r="I78" s="310"/>
      <c r="J78" s="310"/>
      <c r="K78" s="310"/>
      <c r="L78" s="310"/>
      <c r="M78" s="310"/>
      <c r="N78" s="310"/>
      <c r="O78" s="310"/>
      <c r="P78" s="310"/>
      <c r="Q78" s="310"/>
      <c r="R78" s="310"/>
      <c r="S78" s="310"/>
      <c r="T78" s="310"/>
      <c r="U78" s="310"/>
      <c r="V78" s="310"/>
      <c r="W78" s="310"/>
      <c r="X78" s="74">
        <v>2</v>
      </c>
      <c r="Y78" s="74"/>
      <c r="Z78" s="74"/>
      <c r="AA78" s="74"/>
      <c r="AB78" s="74"/>
      <c r="AC78" s="74"/>
      <c r="AD78" s="74"/>
      <c r="AE78" s="95" t="str">
        <f t="shared" si="9"/>
        <v/>
      </c>
      <c r="AF78" s="79"/>
      <c r="AG78" s="101"/>
      <c r="AH78" s="79" t="str">
        <f t="shared" si="6"/>
        <v/>
      </c>
      <c r="AI78" s="79"/>
      <c r="AJ78" s="80" t="str">
        <f t="shared" si="0"/>
        <v/>
      </c>
      <c r="AK78" s="79"/>
      <c r="AL78" s="80" t="str">
        <f t="shared" si="1"/>
        <v/>
      </c>
      <c r="AM78" s="81" t="str">
        <f t="shared" si="2"/>
        <v/>
      </c>
      <c r="AN78" s="82" t="str">
        <f>IFERROR(IF(AND(AH77="Probabilidad",AH78="Probabilidad"),(AN77-(+AN77*AM78)),IF(AH78="Probabilidad",(O77-(+O77*AM78)),IF(AH78="Impacto",AN77,""))),"")</f>
        <v/>
      </c>
      <c r="AO78" s="82" t="str">
        <f>IFERROR(IF(AND(AH77="Impacto",AH78="Impacto"),(AO77-(+AO77*AM78)),IF(AH78="Impacto",(U77-(U77*AM78)),IF(AH78="Probabilidad",AO77,""))),"")</f>
        <v/>
      </c>
      <c r="AP78" s="79"/>
      <c r="AQ78" s="79"/>
      <c r="AR78" s="79"/>
      <c r="AS78" s="310"/>
      <c r="AT78" s="310"/>
      <c r="AU78" s="310"/>
      <c r="AV78" s="310"/>
      <c r="AW78" s="310"/>
      <c r="AX78" s="310"/>
      <c r="AY78" s="310"/>
      <c r="AZ78" s="310"/>
      <c r="BA78" s="310"/>
      <c r="BB78" s="310"/>
      <c r="BC78" s="310"/>
      <c r="BD78" s="310"/>
      <c r="BE78" s="310"/>
      <c r="BF78" s="28"/>
      <c r="BG78" s="45"/>
      <c r="BH78" s="45"/>
      <c r="BI78" s="45"/>
    </row>
    <row r="79" spans="1:61" ht="15" hidden="1" customHeight="1">
      <c r="A79" s="310"/>
      <c r="B79" s="310"/>
      <c r="C79" s="310"/>
      <c r="D79" s="349"/>
      <c r="E79" s="310"/>
      <c r="F79" s="310"/>
      <c r="G79" s="310"/>
      <c r="H79" s="310"/>
      <c r="I79" s="310"/>
      <c r="J79" s="310"/>
      <c r="K79" s="310"/>
      <c r="L79" s="310"/>
      <c r="M79" s="310"/>
      <c r="N79" s="310"/>
      <c r="O79" s="310"/>
      <c r="P79" s="310"/>
      <c r="Q79" s="310"/>
      <c r="R79" s="310"/>
      <c r="S79" s="310"/>
      <c r="T79" s="310"/>
      <c r="U79" s="310"/>
      <c r="V79" s="310"/>
      <c r="W79" s="310"/>
      <c r="X79" s="74">
        <v>3</v>
      </c>
      <c r="Y79" s="74"/>
      <c r="Z79" s="74"/>
      <c r="AA79" s="74"/>
      <c r="AB79" s="74"/>
      <c r="AC79" s="74"/>
      <c r="AD79" s="74"/>
      <c r="AE79" s="95" t="str">
        <f t="shared" si="9"/>
        <v/>
      </c>
      <c r="AF79" s="79"/>
      <c r="AG79" s="101"/>
      <c r="AH79" s="79" t="str">
        <f t="shared" si="6"/>
        <v/>
      </c>
      <c r="AI79" s="79"/>
      <c r="AJ79" s="80" t="str">
        <f t="shared" si="0"/>
        <v/>
      </c>
      <c r="AK79" s="79"/>
      <c r="AL79" s="80" t="str">
        <f t="shared" si="1"/>
        <v/>
      </c>
      <c r="AM79" s="81" t="str">
        <f t="shared" si="2"/>
        <v/>
      </c>
      <c r="AN79" s="82" t="str">
        <f t="shared" ref="AN79:AN82" si="28">IFERROR(IF(AND(AH78="Probabilidad",AH79="Probabilidad"),(AN78-(+AN78*AM79)),IF(AND(AH78="Impacto",AH79="Probabilidad"),(AN77-(+AN77*AM79)),IF(AH79="Impacto",AN78,""))),"")</f>
        <v/>
      </c>
      <c r="AO79" s="82" t="str">
        <f t="shared" ref="AO79:AO82" si="29">IFERROR(IF(AND(AH78="Impacto",AH79="Impacto"),(AO78-(+AO78*AM79)),IF(AND(AH78="Probabilidad",AH79="Impacto"),(AO77-(+AO77*AM79)),IF(AH79="Probabilidad",AO78,""))),"")</f>
        <v/>
      </c>
      <c r="AP79" s="79"/>
      <c r="AQ79" s="79"/>
      <c r="AR79" s="79"/>
      <c r="AS79" s="310"/>
      <c r="AT79" s="310"/>
      <c r="AU79" s="310"/>
      <c r="AV79" s="310"/>
      <c r="AW79" s="310"/>
      <c r="AX79" s="310"/>
      <c r="AY79" s="310"/>
      <c r="AZ79" s="310"/>
      <c r="BA79" s="310"/>
      <c r="BB79" s="310"/>
      <c r="BC79" s="310"/>
      <c r="BD79" s="310"/>
      <c r="BE79" s="310"/>
      <c r="BF79" s="28"/>
      <c r="BG79" s="45"/>
      <c r="BH79" s="45"/>
      <c r="BI79" s="45"/>
    </row>
    <row r="80" spans="1:61" ht="15" hidden="1" customHeight="1">
      <c r="A80" s="310"/>
      <c r="B80" s="310"/>
      <c r="C80" s="310"/>
      <c r="D80" s="349"/>
      <c r="E80" s="310"/>
      <c r="F80" s="310"/>
      <c r="G80" s="310"/>
      <c r="H80" s="310"/>
      <c r="I80" s="310"/>
      <c r="J80" s="310"/>
      <c r="K80" s="310"/>
      <c r="L80" s="310"/>
      <c r="M80" s="310"/>
      <c r="N80" s="310"/>
      <c r="O80" s="310"/>
      <c r="P80" s="310"/>
      <c r="Q80" s="310"/>
      <c r="R80" s="310"/>
      <c r="S80" s="310"/>
      <c r="T80" s="310"/>
      <c r="U80" s="310"/>
      <c r="V80" s="310"/>
      <c r="W80" s="310"/>
      <c r="X80" s="74">
        <v>4</v>
      </c>
      <c r="Y80" s="74"/>
      <c r="Z80" s="74"/>
      <c r="AA80" s="74"/>
      <c r="AB80" s="74"/>
      <c r="AC80" s="74"/>
      <c r="AD80" s="74"/>
      <c r="AE80" s="95" t="str">
        <f t="shared" si="9"/>
        <v/>
      </c>
      <c r="AF80" s="79"/>
      <c r="AG80" s="101"/>
      <c r="AH80" s="79" t="str">
        <f t="shared" si="6"/>
        <v/>
      </c>
      <c r="AI80" s="79"/>
      <c r="AJ80" s="80" t="str">
        <f t="shared" si="0"/>
        <v/>
      </c>
      <c r="AK80" s="79"/>
      <c r="AL80" s="80" t="str">
        <f t="shared" si="1"/>
        <v/>
      </c>
      <c r="AM80" s="81" t="str">
        <f t="shared" si="2"/>
        <v/>
      </c>
      <c r="AN80" s="82" t="str">
        <f t="shared" si="28"/>
        <v/>
      </c>
      <c r="AO80" s="82" t="str">
        <f t="shared" si="29"/>
        <v/>
      </c>
      <c r="AP80" s="79"/>
      <c r="AQ80" s="79"/>
      <c r="AR80" s="79"/>
      <c r="AS80" s="310"/>
      <c r="AT80" s="310"/>
      <c r="AU80" s="310"/>
      <c r="AV80" s="310"/>
      <c r="AW80" s="310"/>
      <c r="AX80" s="310"/>
      <c r="AY80" s="310"/>
      <c r="AZ80" s="310"/>
      <c r="BA80" s="310"/>
      <c r="BB80" s="310"/>
      <c r="BC80" s="310"/>
      <c r="BD80" s="310"/>
      <c r="BE80" s="310"/>
      <c r="BF80" s="28"/>
      <c r="BG80" s="45"/>
      <c r="BH80" s="45"/>
      <c r="BI80" s="45"/>
    </row>
    <row r="81" spans="1:61" ht="15" hidden="1" customHeight="1">
      <c r="A81" s="310"/>
      <c r="B81" s="310"/>
      <c r="C81" s="310"/>
      <c r="D81" s="349"/>
      <c r="E81" s="310"/>
      <c r="F81" s="310"/>
      <c r="G81" s="310"/>
      <c r="H81" s="310"/>
      <c r="I81" s="310"/>
      <c r="J81" s="310"/>
      <c r="K81" s="310"/>
      <c r="L81" s="310"/>
      <c r="M81" s="310"/>
      <c r="N81" s="310"/>
      <c r="O81" s="310"/>
      <c r="P81" s="310"/>
      <c r="Q81" s="310"/>
      <c r="R81" s="310"/>
      <c r="S81" s="310"/>
      <c r="T81" s="310"/>
      <c r="U81" s="310"/>
      <c r="V81" s="310"/>
      <c r="W81" s="310"/>
      <c r="X81" s="74">
        <v>5</v>
      </c>
      <c r="Y81" s="74"/>
      <c r="Z81" s="74"/>
      <c r="AA81" s="74"/>
      <c r="AB81" s="74"/>
      <c r="AC81" s="74"/>
      <c r="AD81" s="74"/>
      <c r="AE81" s="95" t="str">
        <f t="shared" si="9"/>
        <v/>
      </c>
      <c r="AF81" s="79"/>
      <c r="AG81" s="101"/>
      <c r="AH81" s="79" t="str">
        <f t="shared" si="6"/>
        <v/>
      </c>
      <c r="AI81" s="79"/>
      <c r="AJ81" s="80" t="str">
        <f t="shared" si="0"/>
        <v/>
      </c>
      <c r="AK81" s="79"/>
      <c r="AL81" s="80" t="str">
        <f t="shared" si="1"/>
        <v/>
      </c>
      <c r="AM81" s="81" t="str">
        <f t="shared" si="2"/>
        <v/>
      </c>
      <c r="AN81" s="82" t="str">
        <f t="shared" si="28"/>
        <v/>
      </c>
      <c r="AO81" s="82" t="str">
        <f t="shared" si="29"/>
        <v/>
      </c>
      <c r="AP81" s="79"/>
      <c r="AQ81" s="79"/>
      <c r="AR81" s="79"/>
      <c r="AS81" s="310"/>
      <c r="AT81" s="310"/>
      <c r="AU81" s="310"/>
      <c r="AV81" s="310"/>
      <c r="AW81" s="310"/>
      <c r="AX81" s="310"/>
      <c r="AY81" s="310"/>
      <c r="AZ81" s="310"/>
      <c r="BA81" s="310"/>
      <c r="BB81" s="310"/>
      <c r="BC81" s="310"/>
      <c r="BD81" s="310"/>
      <c r="BE81" s="310"/>
      <c r="BF81" s="28"/>
      <c r="BG81" s="45"/>
      <c r="BH81" s="45"/>
      <c r="BI81" s="45"/>
    </row>
    <row r="82" spans="1:61" ht="15.75" hidden="1" customHeight="1">
      <c r="A82" s="310"/>
      <c r="B82" s="310"/>
      <c r="C82" s="310"/>
      <c r="D82" s="350"/>
      <c r="E82" s="345"/>
      <c r="F82" s="345"/>
      <c r="G82" s="345"/>
      <c r="H82" s="345"/>
      <c r="I82" s="345"/>
      <c r="J82" s="345"/>
      <c r="K82" s="345"/>
      <c r="L82" s="345"/>
      <c r="M82" s="345"/>
      <c r="N82" s="345"/>
      <c r="O82" s="345"/>
      <c r="P82" s="345"/>
      <c r="Q82" s="345"/>
      <c r="R82" s="345"/>
      <c r="S82" s="345"/>
      <c r="T82" s="345"/>
      <c r="U82" s="345"/>
      <c r="V82" s="345"/>
      <c r="W82" s="345"/>
      <c r="X82" s="85">
        <v>6</v>
      </c>
      <c r="Y82" s="85"/>
      <c r="Z82" s="85"/>
      <c r="AA82" s="85"/>
      <c r="AB82" s="85"/>
      <c r="AC82" s="85"/>
      <c r="AD82" s="85"/>
      <c r="AE82" s="95" t="str">
        <f t="shared" si="9"/>
        <v/>
      </c>
      <c r="AF82" s="91"/>
      <c r="AG82" s="102"/>
      <c r="AH82" s="91" t="str">
        <f t="shared" si="6"/>
        <v/>
      </c>
      <c r="AI82" s="91"/>
      <c r="AJ82" s="92" t="str">
        <f t="shared" si="0"/>
        <v/>
      </c>
      <c r="AK82" s="91"/>
      <c r="AL82" s="92" t="str">
        <f t="shared" si="1"/>
        <v/>
      </c>
      <c r="AM82" s="93" t="str">
        <f t="shared" si="2"/>
        <v/>
      </c>
      <c r="AN82" s="103" t="str">
        <f t="shared" si="28"/>
        <v/>
      </c>
      <c r="AO82" s="103" t="str">
        <f t="shared" si="29"/>
        <v/>
      </c>
      <c r="AP82" s="91"/>
      <c r="AQ82" s="91"/>
      <c r="AR82" s="91"/>
      <c r="AS82" s="345"/>
      <c r="AT82" s="345"/>
      <c r="AU82" s="345"/>
      <c r="AV82" s="345"/>
      <c r="AW82" s="345"/>
      <c r="AX82" s="345"/>
      <c r="AY82" s="345"/>
      <c r="AZ82" s="345"/>
      <c r="BA82" s="345"/>
      <c r="BB82" s="345"/>
      <c r="BC82" s="345"/>
      <c r="BD82" s="345"/>
      <c r="BE82" s="345"/>
      <c r="BF82" s="28"/>
      <c r="BG82" s="45"/>
      <c r="BH82" s="45"/>
      <c r="BI82" s="45"/>
    </row>
    <row r="83" spans="1:61" ht="15" hidden="1" customHeight="1">
      <c r="A83" s="310"/>
      <c r="B83" s="310"/>
      <c r="C83" s="310"/>
      <c r="D83" s="348"/>
      <c r="E83" s="351"/>
      <c r="F83" s="352"/>
      <c r="G83" s="353"/>
      <c r="H83" s="344"/>
      <c r="I83" s="351" t="str">
        <f>IF(D131="","",IF(D131="RG",'Identificación RG-RF-RLA-FT'!#REF!,IF(H131="","",(CONCATENATE(H131," ",#REF!," ",G131," ",#REF!," ",#REF!," ",#REF!," ",#REF!)))))</f>
        <v/>
      </c>
      <c r="J83" s="344"/>
      <c r="K83" s="344" t="e">
        <f>CONCATENATE(" *",'Identificación RG-RF-RLA-FT'!#REF!," *",'Identificación RG-RF-RLA-FT'!#REF!," *",'Identificación RG-RF-RLA-FT'!#REF!)</f>
        <v>#REF!</v>
      </c>
      <c r="L83" s="353"/>
      <c r="M83" s="347"/>
      <c r="N83" s="344"/>
      <c r="O83" s="346" t="str">
        <f>IF(N83="Muy Alta",100%,IF(N83="Alta",80%,IF(N83="Media",60%,IF(N83="Baja",40%,IF(N83="Muy Baja",20%,"")))))</f>
        <v/>
      </c>
      <c r="P83" s="344"/>
      <c r="Q83" s="346" t="str">
        <f>IF(P83="Catastrófico",100%,IF(P83="Mayor",80%,IF(P83="Moderado",60%,IF(P83="Menor",40%,IF(P83="Leve",20%,"")))))</f>
        <v/>
      </c>
      <c r="R83" s="344"/>
      <c r="S83" s="346" t="str">
        <f>IF(R83="Catastrófico",100%,IF(R83="Mayor",80%,IF(R83="Moderado",60%,IF(R83="Menor",40%,IF(R83="Leve",20%,"")))))</f>
        <v/>
      </c>
      <c r="T83" s="344" t="str">
        <f>IF(U83=100%,"Catastrófico",IF(U83=80%,"Mayor",IF(U83=60%,"Moderado",IF(U83=40%,"Menor",IF(U83=20%,"Leve","")))))</f>
        <v/>
      </c>
      <c r="U83" s="346" t="str">
        <f>IF(AND(Q83="",S83=""),"",MAX(Q83,S83))</f>
        <v/>
      </c>
      <c r="V83" s="346" t="str">
        <f>CONCATENATE(N83,T83)</f>
        <v/>
      </c>
      <c r="W83" s="344"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94">
        <v>1</v>
      </c>
      <c r="Y83" s="94"/>
      <c r="Z83" s="94"/>
      <c r="AA83" s="94"/>
      <c r="AB83" s="94"/>
      <c r="AC83" s="94"/>
      <c r="AD83" s="94"/>
      <c r="AE83" s="95" t="str">
        <f t="shared" si="9"/>
        <v/>
      </c>
      <c r="AF83" s="96"/>
      <c r="AG83" s="97"/>
      <c r="AH83" s="96" t="str">
        <f t="shared" si="6"/>
        <v/>
      </c>
      <c r="AI83" s="96"/>
      <c r="AJ83" s="98" t="str">
        <f t="shared" si="0"/>
        <v/>
      </c>
      <c r="AK83" s="96"/>
      <c r="AL83" s="98" t="str">
        <f t="shared" si="1"/>
        <v/>
      </c>
      <c r="AM83" s="99" t="str">
        <f t="shared" si="2"/>
        <v/>
      </c>
      <c r="AN83" s="100" t="str">
        <f>IFERROR(IF(AH83="Probabilidad",(O83-(+O83*AM83)),IF(AH83="Impacto",O83,"")),"")</f>
        <v/>
      </c>
      <c r="AO83" s="100" t="str">
        <f>IFERROR(IF(AH83="Impacto",(U83-(+U83*AM83)),IF(AH83="Probabilidad",U83,"")),"")</f>
        <v/>
      </c>
      <c r="AP83" s="96"/>
      <c r="AQ83" s="96"/>
      <c r="AR83" s="96"/>
      <c r="AS83" s="355" t="str">
        <f>O83</f>
        <v/>
      </c>
      <c r="AT83" s="355" t="str">
        <f>IF(AN83="","",MIN(AN83:AN88))</f>
        <v/>
      </c>
      <c r="AU83" s="344" t="str">
        <f>IFERROR(IF(AT83="","",IF(AT83&lt;=0.2,"Muy Baja",IF(AT83&lt;=0.4,"Baja",IF(AT83&lt;=0.6,"Media",IF(AT83&lt;=0.8,"Alta","Muy Alta"))))),"")</f>
        <v/>
      </c>
      <c r="AV83" s="355" t="str">
        <f>U83</f>
        <v/>
      </c>
      <c r="AW83" s="355" t="str">
        <f>IF(AO83="","",MIN(AO83:AO88))</f>
        <v/>
      </c>
      <c r="AX83" s="344" t="str">
        <f>IFERROR(IF(AW83="","",IF(AW83&lt;=0.2,"Leve",IF(AW83&lt;=0.4,"Menor",IF(AW83&lt;=0.6,"Moderado",IF(AW83&lt;=0.8,"Mayor","Catastrófico"))))),"")</f>
        <v/>
      </c>
      <c r="AY83" s="344" t="str">
        <f>W83</f>
        <v/>
      </c>
      <c r="AZ83" s="344"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344"/>
      <c r="BB83" s="353"/>
      <c r="BC83" s="353"/>
      <c r="BD83" s="354"/>
      <c r="BE83" s="354"/>
      <c r="BF83" s="28"/>
      <c r="BG83" s="45"/>
      <c r="BH83" s="45"/>
      <c r="BI83" s="45"/>
    </row>
    <row r="84" spans="1:61" ht="15" hidden="1" customHeight="1">
      <c r="A84" s="310"/>
      <c r="B84" s="310"/>
      <c r="C84" s="310"/>
      <c r="D84" s="349"/>
      <c r="E84" s="310"/>
      <c r="F84" s="310"/>
      <c r="G84" s="310"/>
      <c r="H84" s="310"/>
      <c r="I84" s="310"/>
      <c r="J84" s="310"/>
      <c r="K84" s="310"/>
      <c r="L84" s="310"/>
      <c r="M84" s="310"/>
      <c r="N84" s="310"/>
      <c r="O84" s="310"/>
      <c r="P84" s="310"/>
      <c r="Q84" s="310"/>
      <c r="R84" s="310"/>
      <c r="S84" s="310"/>
      <c r="T84" s="310"/>
      <c r="U84" s="310"/>
      <c r="V84" s="310"/>
      <c r="W84" s="310"/>
      <c r="X84" s="74">
        <v>2</v>
      </c>
      <c r="Y84" s="74"/>
      <c r="Z84" s="74"/>
      <c r="AA84" s="74"/>
      <c r="AB84" s="74"/>
      <c r="AC84" s="74"/>
      <c r="AD84" s="74"/>
      <c r="AE84" s="95" t="str">
        <f t="shared" si="9"/>
        <v/>
      </c>
      <c r="AF84" s="79"/>
      <c r="AG84" s="101"/>
      <c r="AH84" s="79" t="str">
        <f t="shared" si="6"/>
        <v/>
      </c>
      <c r="AI84" s="79"/>
      <c r="AJ84" s="80" t="str">
        <f t="shared" si="0"/>
        <v/>
      </c>
      <c r="AK84" s="79"/>
      <c r="AL84" s="80" t="str">
        <f t="shared" si="1"/>
        <v/>
      </c>
      <c r="AM84" s="81" t="str">
        <f t="shared" si="2"/>
        <v/>
      </c>
      <c r="AN84" s="82" t="str">
        <f>IFERROR(IF(AND(AH83="Probabilidad",AH84="Probabilidad"),(AN83-(+AN83*AM84)),IF(AH84="Probabilidad",(O83-(+O83*AM84)),IF(AH84="Impacto",AN83,""))),"")</f>
        <v/>
      </c>
      <c r="AO84" s="82" t="str">
        <f>IFERROR(IF(AND(AH83="Impacto",AH84="Impacto"),(AO83-(+AO83*AM84)),IF(AH84="Impacto",(U83-(U83*AM84)),IF(AH84="Probabilidad",AO83,""))),"")</f>
        <v/>
      </c>
      <c r="AP84" s="79"/>
      <c r="AQ84" s="79"/>
      <c r="AR84" s="79"/>
      <c r="AS84" s="310"/>
      <c r="AT84" s="310"/>
      <c r="AU84" s="310"/>
      <c r="AV84" s="310"/>
      <c r="AW84" s="310"/>
      <c r="AX84" s="310"/>
      <c r="AY84" s="310"/>
      <c r="AZ84" s="310"/>
      <c r="BA84" s="310"/>
      <c r="BB84" s="310"/>
      <c r="BC84" s="310"/>
      <c r="BD84" s="310"/>
      <c r="BE84" s="310"/>
      <c r="BF84" s="28"/>
      <c r="BG84" s="45"/>
      <c r="BH84" s="45"/>
      <c r="BI84" s="45"/>
    </row>
    <row r="85" spans="1:61" ht="15" hidden="1" customHeight="1">
      <c r="A85" s="310"/>
      <c r="B85" s="310"/>
      <c r="C85" s="310"/>
      <c r="D85" s="349"/>
      <c r="E85" s="310"/>
      <c r="F85" s="310"/>
      <c r="G85" s="310"/>
      <c r="H85" s="310"/>
      <c r="I85" s="310"/>
      <c r="J85" s="310"/>
      <c r="K85" s="310"/>
      <c r="L85" s="310"/>
      <c r="M85" s="310"/>
      <c r="N85" s="310"/>
      <c r="O85" s="310"/>
      <c r="P85" s="310"/>
      <c r="Q85" s="310"/>
      <c r="R85" s="310"/>
      <c r="S85" s="310"/>
      <c r="T85" s="310"/>
      <c r="U85" s="310"/>
      <c r="V85" s="310"/>
      <c r="W85" s="310"/>
      <c r="X85" s="74">
        <v>3</v>
      </c>
      <c r="Y85" s="74"/>
      <c r="Z85" s="74"/>
      <c r="AA85" s="74"/>
      <c r="AB85" s="74"/>
      <c r="AC85" s="74"/>
      <c r="AD85" s="74"/>
      <c r="AE85" s="95" t="str">
        <f t="shared" si="9"/>
        <v/>
      </c>
      <c r="AF85" s="79"/>
      <c r="AG85" s="101"/>
      <c r="AH85" s="79" t="str">
        <f t="shared" si="6"/>
        <v/>
      </c>
      <c r="AI85" s="79"/>
      <c r="AJ85" s="80" t="str">
        <f t="shared" si="0"/>
        <v/>
      </c>
      <c r="AK85" s="79"/>
      <c r="AL85" s="80" t="str">
        <f t="shared" si="1"/>
        <v/>
      </c>
      <c r="AM85" s="81" t="str">
        <f t="shared" si="2"/>
        <v/>
      </c>
      <c r="AN85" s="82" t="str">
        <f t="shared" ref="AN85:AN88" si="30">IFERROR(IF(AND(AH84="Probabilidad",AH85="Probabilidad"),(AN84-(+AN84*AM85)),IF(AND(AH84="Impacto",AH85="Probabilidad"),(AN83-(+AN83*AM85)),IF(AH85="Impacto",AN84,""))),"")</f>
        <v/>
      </c>
      <c r="AO85" s="82" t="str">
        <f t="shared" ref="AO85:AO88" si="31">IFERROR(IF(AND(AH84="Impacto",AH85="Impacto"),(AO84-(+AO84*AM85)),IF(AND(AH84="Probabilidad",AH85="Impacto"),(AO83-(+AO83*AM85)),IF(AH85="Probabilidad",AO84,""))),"")</f>
        <v/>
      </c>
      <c r="AP85" s="79"/>
      <c r="AQ85" s="79"/>
      <c r="AR85" s="79"/>
      <c r="AS85" s="310"/>
      <c r="AT85" s="310"/>
      <c r="AU85" s="310"/>
      <c r="AV85" s="310"/>
      <c r="AW85" s="310"/>
      <c r="AX85" s="310"/>
      <c r="AY85" s="310"/>
      <c r="AZ85" s="310"/>
      <c r="BA85" s="310"/>
      <c r="BB85" s="310"/>
      <c r="BC85" s="310"/>
      <c r="BD85" s="310"/>
      <c r="BE85" s="310"/>
      <c r="BF85" s="28"/>
      <c r="BG85" s="45"/>
      <c r="BH85" s="45"/>
      <c r="BI85" s="45"/>
    </row>
    <row r="86" spans="1:61" ht="15" hidden="1" customHeight="1">
      <c r="A86" s="310"/>
      <c r="B86" s="310"/>
      <c r="C86" s="310"/>
      <c r="D86" s="349"/>
      <c r="E86" s="310"/>
      <c r="F86" s="310"/>
      <c r="G86" s="310"/>
      <c r="H86" s="310"/>
      <c r="I86" s="310"/>
      <c r="J86" s="310"/>
      <c r="K86" s="310"/>
      <c r="L86" s="310"/>
      <c r="M86" s="310"/>
      <c r="N86" s="310"/>
      <c r="O86" s="310"/>
      <c r="P86" s="310"/>
      <c r="Q86" s="310"/>
      <c r="R86" s="310"/>
      <c r="S86" s="310"/>
      <c r="T86" s="310"/>
      <c r="U86" s="310"/>
      <c r="V86" s="310"/>
      <c r="W86" s="310"/>
      <c r="X86" s="74">
        <v>4</v>
      </c>
      <c r="Y86" s="74"/>
      <c r="Z86" s="74"/>
      <c r="AA86" s="74"/>
      <c r="AB86" s="74"/>
      <c r="AC86" s="74"/>
      <c r="AD86" s="74"/>
      <c r="AE86" s="95" t="str">
        <f t="shared" si="9"/>
        <v/>
      </c>
      <c r="AF86" s="79"/>
      <c r="AG86" s="101"/>
      <c r="AH86" s="79" t="str">
        <f t="shared" si="6"/>
        <v/>
      </c>
      <c r="AI86" s="79"/>
      <c r="AJ86" s="80" t="str">
        <f t="shared" si="0"/>
        <v/>
      </c>
      <c r="AK86" s="79"/>
      <c r="AL86" s="80" t="str">
        <f t="shared" si="1"/>
        <v/>
      </c>
      <c r="AM86" s="81" t="str">
        <f t="shared" si="2"/>
        <v/>
      </c>
      <c r="AN86" s="82" t="str">
        <f t="shared" si="30"/>
        <v/>
      </c>
      <c r="AO86" s="82" t="str">
        <f t="shared" si="31"/>
        <v/>
      </c>
      <c r="AP86" s="79"/>
      <c r="AQ86" s="79"/>
      <c r="AR86" s="79"/>
      <c r="AS86" s="310"/>
      <c r="AT86" s="310"/>
      <c r="AU86" s="310"/>
      <c r="AV86" s="310"/>
      <c r="AW86" s="310"/>
      <c r="AX86" s="310"/>
      <c r="AY86" s="310"/>
      <c r="AZ86" s="310"/>
      <c r="BA86" s="310"/>
      <c r="BB86" s="310"/>
      <c r="BC86" s="310"/>
      <c r="BD86" s="310"/>
      <c r="BE86" s="310"/>
      <c r="BF86" s="28"/>
      <c r="BG86" s="45"/>
      <c r="BH86" s="45"/>
      <c r="BI86" s="45"/>
    </row>
    <row r="87" spans="1:61" ht="15" hidden="1" customHeight="1">
      <c r="A87" s="310"/>
      <c r="B87" s="310"/>
      <c r="C87" s="310"/>
      <c r="D87" s="349"/>
      <c r="E87" s="310"/>
      <c r="F87" s="310"/>
      <c r="G87" s="310"/>
      <c r="H87" s="310"/>
      <c r="I87" s="310"/>
      <c r="J87" s="310"/>
      <c r="K87" s="310"/>
      <c r="L87" s="310"/>
      <c r="M87" s="310"/>
      <c r="N87" s="310"/>
      <c r="O87" s="310"/>
      <c r="P87" s="310"/>
      <c r="Q87" s="310"/>
      <c r="R87" s="310"/>
      <c r="S87" s="310"/>
      <c r="T87" s="310"/>
      <c r="U87" s="310"/>
      <c r="V87" s="310"/>
      <c r="W87" s="310"/>
      <c r="X87" s="74">
        <v>5</v>
      </c>
      <c r="Y87" s="74"/>
      <c r="Z87" s="74"/>
      <c r="AA87" s="74"/>
      <c r="AB87" s="74"/>
      <c r="AC87" s="74"/>
      <c r="AD87" s="74"/>
      <c r="AE87" s="95" t="str">
        <f t="shared" si="9"/>
        <v/>
      </c>
      <c r="AF87" s="79"/>
      <c r="AG87" s="101"/>
      <c r="AH87" s="79" t="str">
        <f t="shared" si="6"/>
        <v/>
      </c>
      <c r="AI87" s="79"/>
      <c r="AJ87" s="80" t="str">
        <f t="shared" si="0"/>
        <v/>
      </c>
      <c r="AK87" s="79"/>
      <c r="AL87" s="80" t="str">
        <f t="shared" si="1"/>
        <v/>
      </c>
      <c r="AM87" s="81" t="str">
        <f t="shared" si="2"/>
        <v/>
      </c>
      <c r="AN87" s="82" t="str">
        <f t="shared" si="30"/>
        <v/>
      </c>
      <c r="AO87" s="82" t="str">
        <f t="shared" si="31"/>
        <v/>
      </c>
      <c r="AP87" s="79"/>
      <c r="AQ87" s="79"/>
      <c r="AR87" s="79"/>
      <c r="AS87" s="310"/>
      <c r="AT87" s="310"/>
      <c r="AU87" s="310"/>
      <c r="AV87" s="310"/>
      <c r="AW87" s="310"/>
      <c r="AX87" s="310"/>
      <c r="AY87" s="310"/>
      <c r="AZ87" s="310"/>
      <c r="BA87" s="310"/>
      <c r="BB87" s="310"/>
      <c r="BC87" s="310"/>
      <c r="BD87" s="310"/>
      <c r="BE87" s="310"/>
      <c r="BF87" s="28"/>
      <c r="BG87" s="45"/>
      <c r="BH87" s="45"/>
      <c r="BI87" s="45"/>
    </row>
    <row r="88" spans="1:61" ht="15.75" hidden="1" customHeight="1">
      <c r="A88" s="310"/>
      <c r="B88" s="310"/>
      <c r="C88" s="310"/>
      <c r="D88" s="350"/>
      <c r="E88" s="345"/>
      <c r="F88" s="345"/>
      <c r="G88" s="345"/>
      <c r="H88" s="345"/>
      <c r="I88" s="345"/>
      <c r="J88" s="345"/>
      <c r="K88" s="345"/>
      <c r="L88" s="345"/>
      <c r="M88" s="345"/>
      <c r="N88" s="345"/>
      <c r="O88" s="345"/>
      <c r="P88" s="345"/>
      <c r="Q88" s="345"/>
      <c r="R88" s="345"/>
      <c r="S88" s="345"/>
      <c r="T88" s="345"/>
      <c r="U88" s="345"/>
      <c r="V88" s="345"/>
      <c r="W88" s="345"/>
      <c r="X88" s="85">
        <v>6</v>
      </c>
      <c r="Y88" s="85"/>
      <c r="Z88" s="85"/>
      <c r="AA88" s="85"/>
      <c r="AB88" s="85"/>
      <c r="AC88" s="85"/>
      <c r="AD88" s="85"/>
      <c r="AE88" s="95" t="str">
        <f t="shared" si="9"/>
        <v/>
      </c>
      <c r="AF88" s="91"/>
      <c r="AG88" s="102"/>
      <c r="AH88" s="91" t="str">
        <f t="shared" si="6"/>
        <v/>
      </c>
      <c r="AI88" s="91"/>
      <c r="AJ88" s="92" t="str">
        <f t="shared" si="0"/>
        <v/>
      </c>
      <c r="AK88" s="91"/>
      <c r="AL88" s="92" t="str">
        <f t="shared" si="1"/>
        <v/>
      </c>
      <c r="AM88" s="93" t="str">
        <f t="shared" si="2"/>
        <v/>
      </c>
      <c r="AN88" s="103" t="str">
        <f t="shared" si="30"/>
        <v/>
      </c>
      <c r="AO88" s="103" t="str">
        <f t="shared" si="31"/>
        <v/>
      </c>
      <c r="AP88" s="91"/>
      <c r="AQ88" s="91"/>
      <c r="AR88" s="91"/>
      <c r="AS88" s="345"/>
      <c r="AT88" s="345"/>
      <c r="AU88" s="345"/>
      <c r="AV88" s="345"/>
      <c r="AW88" s="345"/>
      <c r="AX88" s="345"/>
      <c r="AY88" s="345"/>
      <c r="AZ88" s="345"/>
      <c r="BA88" s="345"/>
      <c r="BB88" s="345"/>
      <c r="BC88" s="345"/>
      <c r="BD88" s="345"/>
      <c r="BE88" s="345"/>
      <c r="BF88" s="28"/>
      <c r="BG88" s="45"/>
      <c r="BH88" s="45"/>
      <c r="BI88" s="45"/>
    </row>
    <row r="89" spans="1:61" ht="15" hidden="1" customHeight="1">
      <c r="A89" s="310"/>
      <c r="B89" s="310"/>
      <c r="C89" s="310"/>
      <c r="D89" s="348"/>
      <c r="E89" s="351"/>
      <c r="F89" s="352"/>
      <c r="G89" s="353"/>
      <c r="H89" s="344"/>
      <c r="I89" s="351" t="str">
        <f>IF(D137="","",IF(D137="RG",'Identificación RG-RF-RLA-FT'!#REF!,IF(H137="","",(CONCATENATE(H137," ",#REF!," ",G137," ",#REF!," ",#REF!," ",#REF!," ",#REF!)))))</f>
        <v/>
      </c>
      <c r="J89" s="344"/>
      <c r="K89" s="344" t="e">
        <f>CONCATENATE(" *",'Identificación RG-RF-RLA-FT'!#REF!," *",'Identificación RG-RF-RLA-FT'!#REF!," *",'Identificación RG-RF-RLA-FT'!#REF!)</f>
        <v>#REF!</v>
      </c>
      <c r="L89" s="353"/>
      <c r="M89" s="347"/>
      <c r="N89" s="344"/>
      <c r="O89" s="346" t="str">
        <f>IF(N89="Muy Alta",100%,IF(N89="Alta",80%,IF(N89="Media",60%,IF(N89="Baja",40%,IF(N89="Muy Baja",20%,"")))))</f>
        <v/>
      </c>
      <c r="P89" s="344"/>
      <c r="Q89" s="346" t="str">
        <f>IF(P89="Catastrófico",100%,IF(P89="Mayor",80%,IF(P89="Moderado",60%,IF(P89="Menor",40%,IF(P89="Leve",20%,"")))))</f>
        <v/>
      </c>
      <c r="R89" s="344"/>
      <c r="S89" s="346" t="str">
        <f>IF(R89="Catastrófico",100%,IF(R89="Mayor",80%,IF(R89="Moderado",60%,IF(R89="Menor",40%,IF(R89="Leve",20%,"")))))</f>
        <v/>
      </c>
      <c r="T89" s="344" t="str">
        <f>IF(U89=100%,"Catastrófico",IF(U89=80%,"Mayor",IF(U89=60%,"Moderado",IF(U89=40%,"Menor",IF(U89=20%,"Leve","")))))</f>
        <v/>
      </c>
      <c r="U89" s="346" t="str">
        <f>IF(AND(Q89="",S89=""),"",MAX(Q89,S89))</f>
        <v/>
      </c>
      <c r="V89" s="346" t="str">
        <f>CONCATENATE(N89,T89)</f>
        <v/>
      </c>
      <c r="W89" s="344"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94">
        <v>1</v>
      </c>
      <c r="Y89" s="94"/>
      <c r="Z89" s="94"/>
      <c r="AA89" s="94"/>
      <c r="AB89" s="94"/>
      <c r="AC89" s="94"/>
      <c r="AD89" s="94"/>
      <c r="AE89" s="95" t="str">
        <f t="shared" si="9"/>
        <v/>
      </c>
      <c r="AF89" s="96"/>
      <c r="AG89" s="97"/>
      <c r="AH89" s="96" t="str">
        <f t="shared" si="6"/>
        <v/>
      </c>
      <c r="AI89" s="96"/>
      <c r="AJ89" s="98" t="str">
        <f t="shared" si="0"/>
        <v/>
      </c>
      <c r="AK89" s="96"/>
      <c r="AL89" s="98" t="str">
        <f t="shared" si="1"/>
        <v/>
      </c>
      <c r="AM89" s="99" t="str">
        <f t="shared" si="2"/>
        <v/>
      </c>
      <c r="AN89" s="100" t="str">
        <f>IFERROR(IF(AH89="Probabilidad",(O89-(+O89*AM89)),IF(AH89="Impacto",O89,"")),"")</f>
        <v/>
      </c>
      <c r="AO89" s="100" t="str">
        <f>IFERROR(IF(AH89="Impacto",(U89-(+U89*AM89)),IF(AH89="Probabilidad",U89,"")),"")</f>
        <v/>
      </c>
      <c r="AP89" s="96"/>
      <c r="AQ89" s="96"/>
      <c r="AR89" s="96"/>
      <c r="AS89" s="355" t="str">
        <f>O89</f>
        <v/>
      </c>
      <c r="AT89" s="355" t="str">
        <f>IF(AN89="","",MIN(AN89:AN94))</f>
        <v/>
      </c>
      <c r="AU89" s="344" t="str">
        <f>IFERROR(IF(AT89="","",IF(AT89&lt;=0.2,"Muy Baja",IF(AT89&lt;=0.4,"Baja",IF(AT89&lt;=0.6,"Media",IF(AT89&lt;=0.8,"Alta","Muy Alta"))))),"")</f>
        <v/>
      </c>
      <c r="AV89" s="355" t="str">
        <f>U89</f>
        <v/>
      </c>
      <c r="AW89" s="355" t="str">
        <f>IF(AO89="","",MIN(AO89:AO94))</f>
        <v/>
      </c>
      <c r="AX89" s="344" t="str">
        <f>IFERROR(IF(AW89="","",IF(AW89&lt;=0.2,"Leve",IF(AW89&lt;=0.4,"Menor",IF(AW89&lt;=0.6,"Moderado",IF(AW89&lt;=0.8,"Mayor","Catastrófico"))))),"")</f>
        <v/>
      </c>
      <c r="AY89" s="344" t="str">
        <f>W89</f>
        <v/>
      </c>
      <c r="AZ89" s="344"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344"/>
      <c r="BB89" s="353"/>
      <c r="BC89" s="353"/>
      <c r="BD89" s="354"/>
      <c r="BE89" s="354"/>
      <c r="BF89" s="28"/>
      <c r="BG89" s="45"/>
      <c r="BH89" s="45"/>
      <c r="BI89" s="45"/>
    </row>
    <row r="90" spans="1:61" ht="15" hidden="1" customHeight="1">
      <c r="A90" s="310"/>
      <c r="B90" s="310"/>
      <c r="C90" s="310"/>
      <c r="D90" s="349"/>
      <c r="E90" s="310"/>
      <c r="F90" s="310"/>
      <c r="G90" s="310"/>
      <c r="H90" s="310"/>
      <c r="I90" s="310"/>
      <c r="J90" s="310"/>
      <c r="K90" s="310"/>
      <c r="L90" s="310"/>
      <c r="M90" s="310"/>
      <c r="N90" s="310"/>
      <c r="O90" s="310"/>
      <c r="P90" s="310"/>
      <c r="Q90" s="310"/>
      <c r="R90" s="310"/>
      <c r="S90" s="310"/>
      <c r="T90" s="310"/>
      <c r="U90" s="310"/>
      <c r="V90" s="310"/>
      <c r="W90" s="310"/>
      <c r="X90" s="74">
        <v>2</v>
      </c>
      <c r="Y90" s="74"/>
      <c r="Z90" s="74"/>
      <c r="AA90" s="74"/>
      <c r="AB90" s="74"/>
      <c r="AC90" s="74"/>
      <c r="AD90" s="74"/>
      <c r="AE90" s="95" t="str">
        <f t="shared" si="9"/>
        <v/>
      </c>
      <c r="AF90" s="79"/>
      <c r="AG90" s="101"/>
      <c r="AH90" s="79" t="str">
        <f t="shared" si="6"/>
        <v/>
      </c>
      <c r="AI90" s="79"/>
      <c r="AJ90" s="80" t="str">
        <f t="shared" si="0"/>
        <v/>
      </c>
      <c r="AK90" s="79"/>
      <c r="AL90" s="80" t="str">
        <f t="shared" si="1"/>
        <v/>
      </c>
      <c r="AM90" s="81" t="str">
        <f t="shared" si="2"/>
        <v/>
      </c>
      <c r="AN90" s="82" t="str">
        <f>IFERROR(IF(AND(AH89="Probabilidad",AH90="Probabilidad"),(AN89-(+AN89*AM90)),IF(AH90="Probabilidad",(O89-(+O89*AM90)),IF(AH90="Impacto",AN89,""))),"")</f>
        <v/>
      </c>
      <c r="AO90" s="82" t="str">
        <f>IFERROR(IF(AND(AH89="Impacto",AH90="Impacto"),(AO89-(+AO89*AM90)),IF(AH90="Impacto",(U89-(U89*AM90)),IF(AH90="Probabilidad",AO89,""))),"")</f>
        <v/>
      </c>
      <c r="AP90" s="79"/>
      <c r="AQ90" s="79"/>
      <c r="AR90" s="79"/>
      <c r="AS90" s="310"/>
      <c r="AT90" s="310"/>
      <c r="AU90" s="310"/>
      <c r="AV90" s="310"/>
      <c r="AW90" s="310"/>
      <c r="AX90" s="310"/>
      <c r="AY90" s="310"/>
      <c r="AZ90" s="310"/>
      <c r="BA90" s="310"/>
      <c r="BB90" s="310"/>
      <c r="BC90" s="310"/>
      <c r="BD90" s="310"/>
      <c r="BE90" s="310"/>
      <c r="BF90" s="28"/>
      <c r="BG90" s="45"/>
      <c r="BH90" s="45"/>
      <c r="BI90" s="45"/>
    </row>
    <row r="91" spans="1:61" ht="15" hidden="1" customHeight="1">
      <c r="A91" s="310"/>
      <c r="B91" s="310"/>
      <c r="C91" s="310"/>
      <c r="D91" s="349"/>
      <c r="E91" s="310"/>
      <c r="F91" s="310"/>
      <c r="G91" s="310"/>
      <c r="H91" s="310"/>
      <c r="I91" s="310"/>
      <c r="J91" s="310"/>
      <c r="K91" s="310"/>
      <c r="L91" s="310"/>
      <c r="M91" s="310"/>
      <c r="N91" s="310"/>
      <c r="O91" s="310"/>
      <c r="P91" s="310"/>
      <c r="Q91" s="310"/>
      <c r="R91" s="310"/>
      <c r="S91" s="310"/>
      <c r="T91" s="310"/>
      <c r="U91" s="310"/>
      <c r="V91" s="310"/>
      <c r="W91" s="310"/>
      <c r="X91" s="74">
        <v>3</v>
      </c>
      <c r="Y91" s="74"/>
      <c r="Z91" s="74"/>
      <c r="AA91" s="74"/>
      <c r="AB91" s="74"/>
      <c r="AC91" s="74"/>
      <c r="AD91" s="74"/>
      <c r="AE91" s="95" t="str">
        <f t="shared" si="9"/>
        <v/>
      </c>
      <c r="AF91" s="79"/>
      <c r="AG91" s="101"/>
      <c r="AH91" s="79" t="str">
        <f t="shared" si="6"/>
        <v/>
      </c>
      <c r="AI91" s="79"/>
      <c r="AJ91" s="80" t="str">
        <f t="shared" si="0"/>
        <v/>
      </c>
      <c r="AK91" s="79"/>
      <c r="AL91" s="80" t="str">
        <f t="shared" si="1"/>
        <v/>
      </c>
      <c r="AM91" s="81" t="str">
        <f t="shared" si="2"/>
        <v/>
      </c>
      <c r="AN91" s="82" t="str">
        <f t="shared" ref="AN91:AN94" si="32">IFERROR(IF(AND(AH90="Probabilidad",AH91="Probabilidad"),(AN90-(+AN90*AM91)),IF(AND(AH90="Impacto",AH91="Probabilidad"),(AN89-(+AN89*AM91)),IF(AH91="Impacto",AN90,""))),"")</f>
        <v/>
      </c>
      <c r="AO91" s="82" t="str">
        <f t="shared" ref="AO91:AO94" si="33">IFERROR(IF(AND(AH90="Impacto",AH91="Impacto"),(AO90-(+AO90*AM91)),IF(AND(AH90="Probabilidad",AH91="Impacto"),(AO89-(+AO89*AM91)),IF(AH91="Probabilidad",AO90,""))),"")</f>
        <v/>
      </c>
      <c r="AP91" s="79"/>
      <c r="AQ91" s="79"/>
      <c r="AR91" s="79"/>
      <c r="AS91" s="310"/>
      <c r="AT91" s="310"/>
      <c r="AU91" s="310"/>
      <c r="AV91" s="310"/>
      <c r="AW91" s="310"/>
      <c r="AX91" s="310"/>
      <c r="AY91" s="310"/>
      <c r="AZ91" s="310"/>
      <c r="BA91" s="310"/>
      <c r="BB91" s="310"/>
      <c r="BC91" s="310"/>
      <c r="BD91" s="310"/>
      <c r="BE91" s="310"/>
      <c r="BF91" s="28"/>
      <c r="BG91" s="45"/>
      <c r="BH91" s="45"/>
      <c r="BI91" s="45"/>
    </row>
    <row r="92" spans="1:61" ht="15" hidden="1" customHeight="1">
      <c r="A92" s="310"/>
      <c r="B92" s="310"/>
      <c r="C92" s="310"/>
      <c r="D92" s="349"/>
      <c r="E92" s="310"/>
      <c r="F92" s="310"/>
      <c r="G92" s="310"/>
      <c r="H92" s="310"/>
      <c r="I92" s="310"/>
      <c r="J92" s="310"/>
      <c r="K92" s="310"/>
      <c r="L92" s="310"/>
      <c r="M92" s="310"/>
      <c r="N92" s="310"/>
      <c r="O92" s="310"/>
      <c r="P92" s="310"/>
      <c r="Q92" s="310"/>
      <c r="R92" s="310"/>
      <c r="S92" s="310"/>
      <c r="T92" s="310"/>
      <c r="U92" s="310"/>
      <c r="V92" s="310"/>
      <c r="W92" s="310"/>
      <c r="X92" s="74">
        <v>4</v>
      </c>
      <c r="Y92" s="74"/>
      <c r="Z92" s="74"/>
      <c r="AA92" s="74"/>
      <c r="AB92" s="74"/>
      <c r="AC92" s="74"/>
      <c r="AD92" s="74"/>
      <c r="AE92" s="95" t="str">
        <f t="shared" si="9"/>
        <v/>
      </c>
      <c r="AF92" s="79"/>
      <c r="AG92" s="101"/>
      <c r="AH92" s="79" t="str">
        <f t="shared" si="6"/>
        <v/>
      </c>
      <c r="AI92" s="79"/>
      <c r="AJ92" s="80" t="str">
        <f t="shared" si="0"/>
        <v/>
      </c>
      <c r="AK92" s="79"/>
      <c r="AL92" s="80" t="str">
        <f t="shared" si="1"/>
        <v/>
      </c>
      <c r="AM92" s="81" t="str">
        <f t="shared" si="2"/>
        <v/>
      </c>
      <c r="AN92" s="82" t="str">
        <f t="shared" si="32"/>
        <v/>
      </c>
      <c r="AO92" s="82" t="str">
        <f t="shared" si="33"/>
        <v/>
      </c>
      <c r="AP92" s="79"/>
      <c r="AQ92" s="79"/>
      <c r="AR92" s="79"/>
      <c r="AS92" s="310"/>
      <c r="AT92" s="310"/>
      <c r="AU92" s="310"/>
      <c r="AV92" s="310"/>
      <c r="AW92" s="310"/>
      <c r="AX92" s="310"/>
      <c r="AY92" s="310"/>
      <c r="AZ92" s="310"/>
      <c r="BA92" s="310"/>
      <c r="BB92" s="310"/>
      <c r="BC92" s="310"/>
      <c r="BD92" s="310"/>
      <c r="BE92" s="310"/>
      <c r="BF92" s="28"/>
      <c r="BG92" s="45"/>
      <c r="BH92" s="45"/>
      <c r="BI92" s="45"/>
    </row>
    <row r="93" spans="1:61" ht="15" hidden="1" customHeight="1">
      <c r="A93" s="310"/>
      <c r="B93" s="310"/>
      <c r="C93" s="310"/>
      <c r="D93" s="349"/>
      <c r="E93" s="310"/>
      <c r="F93" s="310"/>
      <c r="G93" s="310"/>
      <c r="H93" s="310"/>
      <c r="I93" s="310"/>
      <c r="J93" s="310"/>
      <c r="K93" s="310"/>
      <c r="L93" s="310"/>
      <c r="M93" s="310"/>
      <c r="N93" s="310"/>
      <c r="O93" s="310"/>
      <c r="P93" s="310"/>
      <c r="Q93" s="310"/>
      <c r="R93" s="310"/>
      <c r="S93" s="310"/>
      <c r="T93" s="310"/>
      <c r="U93" s="310"/>
      <c r="V93" s="310"/>
      <c r="W93" s="310"/>
      <c r="X93" s="74">
        <v>5</v>
      </c>
      <c r="Y93" s="74"/>
      <c r="Z93" s="74"/>
      <c r="AA93" s="74"/>
      <c r="AB93" s="74"/>
      <c r="AC93" s="74"/>
      <c r="AD93" s="74"/>
      <c r="AE93" s="95" t="str">
        <f t="shared" si="9"/>
        <v/>
      </c>
      <c r="AF93" s="79"/>
      <c r="AG93" s="101"/>
      <c r="AH93" s="79" t="str">
        <f t="shared" si="6"/>
        <v/>
      </c>
      <c r="AI93" s="79"/>
      <c r="AJ93" s="80" t="str">
        <f t="shared" si="0"/>
        <v/>
      </c>
      <c r="AK93" s="79"/>
      <c r="AL93" s="80" t="str">
        <f t="shared" si="1"/>
        <v/>
      </c>
      <c r="AM93" s="81" t="str">
        <f t="shared" si="2"/>
        <v/>
      </c>
      <c r="AN93" s="82" t="str">
        <f t="shared" si="32"/>
        <v/>
      </c>
      <c r="AO93" s="82" t="str">
        <f t="shared" si="33"/>
        <v/>
      </c>
      <c r="AP93" s="79"/>
      <c r="AQ93" s="79"/>
      <c r="AR93" s="79"/>
      <c r="AS93" s="310"/>
      <c r="AT93" s="310"/>
      <c r="AU93" s="310"/>
      <c r="AV93" s="310"/>
      <c r="AW93" s="310"/>
      <c r="AX93" s="310"/>
      <c r="AY93" s="310"/>
      <c r="AZ93" s="310"/>
      <c r="BA93" s="310"/>
      <c r="BB93" s="310"/>
      <c r="BC93" s="310"/>
      <c r="BD93" s="310"/>
      <c r="BE93" s="310"/>
      <c r="BF93" s="28"/>
      <c r="BG93" s="45"/>
      <c r="BH93" s="45"/>
      <c r="BI93" s="45"/>
    </row>
    <row r="94" spans="1:61" ht="15.75" hidden="1" customHeight="1">
      <c r="A94" s="310"/>
      <c r="B94" s="310"/>
      <c r="C94" s="310"/>
      <c r="D94" s="350"/>
      <c r="E94" s="345"/>
      <c r="F94" s="345"/>
      <c r="G94" s="345"/>
      <c r="H94" s="345"/>
      <c r="I94" s="345"/>
      <c r="J94" s="345"/>
      <c r="K94" s="345"/>
      <c r="L94" s="345"/>
      <c r="M94" s="345"/>
      <c r="N94" s="345"/>
      <c r="O94" s="345"/>
      <c r="P94" s="345"/>
      <c r="Q94" s="345"/>
      <c r="R94" s="345"/>
      <c r="S94" s="345"/>
      <c r="T94" s="345"/>
      <c r="U94" s="345"/>
      <c r="V94" s="345"/>
      <c r="W94" s="345"/>
      <c r="X94" s="85">
        <v>6</v>
      </c>
      <c r="Y94" s="85"/>
      <c r="Z94" s="85"/>
      <c r="AA94" s="85"/>
      <c r="AB94" s="85"/>
      <c r="AC94" s="85"/>
      <c r="AD94" s="85"/>
      <c r="AE94" s="95" t="str">
        <f t="shared" si="9"/>
        <v/>
      </c>
      <c r="AF94" s="91"/>
      <c r="AG94" s="102"/>
      <c r="AH94" s="91" t="str">
        <f t="shared" si="6"/>
        <v/>
      </c>
      <c r="AI94" s="91"/>
      <c r="AJ94" s="92" t="str">
        <f t="shared" si="0"/>
        <v/>
      </c>
      <c r="AK94" s="91"/>
      <c r="AL94" s="92" t="str">
        <f t="shared" si="1"/>
        <v/>
      </c>
      <c r="AM94" s="93" t="str">
        <f t="shared" si="2"/>
        <v/>
      </c>
      <c r="AN94" s="103" t="str">
        <f t="shared" si="32"/>
        <v/>
      </c>
      <c r="AO94" s="103" t="str">
        <f t="shared" si="33"/>
        <v/>
      </c>
      <c r="AP94" s="91"/>
      <c r="AQ94" s="91"/>
      <c r="AR94" s="91"/>
      <c r="AS94" s="345"/>
      <c r="AT94" s="345"/>
      <c r="AU94" s="345"/>
      <c r="AV94" s="345"/>
      <c r="AW94" s="345"/>
      <c r="AX94" s="345"/>
      <c r="AY94" s="345"/>
      <c r="AZ94" s="345"/>
      <c r="BA94" s="345"/>
      <c r="BB94" s="345"/>
      <c r="BC94" s="345"/>
      <c r="BD94" s="345"/>
      <c r="BE94" s="345"/>
      <c r="BF94" s="28"/>
      <c r="BG94" s="45"/>
      <c r="BH94" s="45"/>
      <c r="BI94" s="45"/>
    </row>
    <row r="95" spans="1:61" ht="15" hidden="1" customHeight="1">
      <c r="A95" s="310"/>
      <c r="B95" s="310"/>
      <c r="C95" s="310"/>
      <c r="D95" s="348"/>
      <c r="E95" s="351"/>
      <c r="F95" s="352"/>
      <c r="G95" s="353"/>
      <c r="H95" s="344"/>
      <c r="I95" s="351" t="str">
        <f>IF(D143="","",IF(D143="RG",'Identificación RG-RF-RLA-FT'!#REF!,IF(H143="","",(CONCATENATE(H143," ",#REF!," ",G143," ",#REF!," ",#REF!," ",#REF!," ",#REF!)))))</f>
        <v/>
      </c>
      <c r="J95" s="344"/>
      <c r="K95" s="344" t="e">
        <f>CONCATENATE(" *",'Identificación RG-RF-RLA-FT'!#REF!," *",'Identificación RG-RF-RLA-FT'!#REF!," *",'Identificación RG-RF-RLA-FT'!#REF!)</f>
        <v>#REF!</v>
      </c>
      <c r="L95" s="353"/>
      <c r="M95" s="347"/>
      <c r="N95" s="344"/>
      <c r="O95" s="346" t="str">
        <f>IF(N95="Muy Alta",100%,IF(N95="Alta",80%,IF(N95="Media",60%,IF(N95="Baja",40%,IF(N95="Muy Baja",20%,"")))))</f>
        <v/>
      </c>
      <c r="P95" s="344"/>
      <c r="Q95" s="346" t="str">
        <f>IF(P95="Catastrófico",100%,IF(P95="Mayor",80%,IF(P95="Moderado",60%,IF(P95="Menor",40%,IF(P95="Leve",20%,"")))))</f>
        <v/>
      </c>
      <c r="R95" s="344"/>
      <c r="S95" s="346" t="str">
        <f>IF(R95="Catastrófico",100%,IF(R95="Mayor",80%,IF(R95="Moderado",60%,IF(R95="Menor",40%,IF(R95="Leve",20%,"")))))</f>
        <v/>
      </c>
      <c r="T95" s="344" t="str">
        <f>IF(U95=100%,"Catastrófico",IF(U95=80%,"Mayor",IF(U95=60%,"Moderado",IF(U95=40%,"Menor",IF(U95=20%,"Leve","")))))</f>
        <v/>
      </c>
      <c r="U95" s="346" t="str">
        <f>IF(AND(Q95="",S95=""),"",MAX(Q95,S95))</f>
        <v/>
      </c>
      <c r="V95" s="346" t="str">
        <f>CONCATENATE(N95,T95)</f>
        <v/>
      </c>
      <c r="W95" s="344"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94">
        <v>1</v>
      </c>
      <c r="Y95" s="94"/>
      <c r="Z95" s="94"/>
      <c r="AA95" s="94"/>
      <c r="AB95" s="94"/>
      <c r="AC95" s="94"/>
      <c r="AD95" s="94"/>
      <c r="AE95" s="95" t="str">
        <f t="shared" si="9"/>
        <v/>
      </c>
      <c r="AF95" s="96"/>
      <c r="AG95" s="97"/>
      <c r="AH95" s="96" t="str">
        <f t="shared" si="6"/>
        <v/>
      </c>
      <c r="AI95" s="96"/>
      <c r="AJ95" s="98" t="str">
        <f t="shared" si="0"/>
        <v/>
      </c>
      <c r="AK95" s="96"/>
      <c r="AL95" s="98" t="str">
        <f t="shared" si="1"/>
        <v/>
      </c>
      <c r="AM95" s="99" t="str">
        <f t="shared" si="2"/>
        <v/>
      </c>
      <c r="AN95" s="100" t="str">
        <f>IFERROR(IF(AH95="Probabilidad",(O95-(+O95*AM95)),IF(AH95="Impacto",O95,"")),"")</f>
        <v/>
      </c>
      <c r="AO95" s="100" t="str">
        <f>IFERROR(IF(AH95="Impacto",(U95-(+U95*AM95)),IF(AH95="Probabilidad",U95,"")),"")</f>
        <v/>
      </c>
      <c r="AP95" s="96"/>
      <c r="AQ95" s="96"/>
      <c r="AR95" s="96"/>
      <c r="AS95" s="355" t="str">
        <f>O95</f>
        <v/>
      </c>
      <c r="AT95" s="355" t="str">
        <f>IF(AN95="","",MIN(AN95:AN100))</f>
        <v/>
      </c>
      <c r="AU95" s="344" t="str">
        <f>IFERROR(IF(AT95="","",IF(AT95&lt;=0.2,"Muy Baja",IF(AT95&lt;=0.4,"Baja",IF(AT95&lt;=0.6,"Media",IF(AT95&lt;=0.8,"Alta","Muy Alta"))))),"")</f>
        <v/>
      </c>
      <c r="AV95" s="355" t="str">
        <f>U95</f>
        <v/>
      </c>
      <c r="AW95" s="355" t="str">
        <f>IF(AO95="","",MIN(AO95:AO100))</f>
        <v/>
      </c>
      <c r="AX95" s="344" t="str">
        <f>IFERROR(IF(AW95="","",IF(AW95&lt;=0.2,"Leve",IF(AW95&lt;=0.4,"Menor",IF(AW95&lt;=0.6,"Moderado",IF(AW95&lt;=0.8,"Mayor","Catastrófico"))))),"")</f>
        <v/>
      </c>
      <c r="AY95" s="344" t="str">
        <f>W95</f>
        <v/>
      </c>
      <c r="AZ95" s="344"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344"/>
      <c r="BB95" s="353"/>
      <c r="BC95" s="353"/>
      <c r="BD95" s="354"/>
      <c r="BE95" s="354"/>
      <c r="BF95" s="28"/>
      <c r="BG95" s="45"/>
      <c r="BH95" s="45"/>
      <c r="BI95" s="45"/>
    </row>
    <row r="96" spans="1:61" ht="15" hidden="1" customHeight="1">
      <c r="A96" s="310"/>
      <c r="B96" s="310"/>
      <c r="C96" s="310"/>
      <c r="D96" s="349"/>
      <c r="E96" s="310"/>
      <c r="F96" s="310"/>
      <c r="G96" s="310"/>
      <c r="H96" s="310"/>
      <c r="I96" s="310"/>
      <c r="J96" s="310"/>
      <c r="K96" s="310"/>
      <c r="L96" s="310"/>
      <c r="M96" s="310"/>
      <c r="N96" s="310"/>
      <c r="O96" s="310"/>
      <c r="P96" s="310"/>
      <c r="Q96" s="310"/>
      <c r="R96" s="310"/>
      <c r="S96" s="310"/>
      <c r="T96" s="310"/>
      <c r="U96" s="310"/>
      <c r="V96" s="310"/>
      <c r="W96" s="310"/>
      <c r="X96" s="74">
        <v>2</v>
      </c>
      <c r="Y96" s="74"/>
      <c r="Z96" s="74"/>
      <c r="AA96" s="74"/>
      <c r="AB96" s="74"/>
      <c r="AC96" s="74"/>
      <c r="AD96" s="74"/>
      <c r="AE96" s="95" t="str">
        <f t="shared" si="9"/>
        <v/>
      </c>
      <c r="AF96" s="79"/>
      <c r="AG96" s="101"/>
      <c r="AH96" s="79" t="str">
        <f t="shared" si="6"/>
        <v/>
      </c>
      <c r="AI96" s="79"/>
      <c r="AJ96" s="80" t="str">
        <f t="shared" si="0"/>
        <v/>
      </c>
      <c r="AK96" s="79"/>
      <c r="AL96" s="80" t="str">
        <f t="shared" si="1"/>
        <v/>
      </c>
      <c r="AM96" s="81" t="str">
        <f t="shared" si="2"/>
        <v/>
      </c>
      <c r="AN96" s="82" t="str">
        <f>IFERROR(IF(AND(AH95="Probabilidad",AH96="Probabilidad"),(AN95-(+AN95*AM96)),IF(AH96="Probabilidad",(O95-(+O95*AM96)),IF(AH96="Impacto",AN95,""))),"")</f>
        <v/>
      </c>
      <c r="AO96" s="82" t="str">
        <f>IFERROR(IF(AND(AH95="Impacto",AH96="Impacto"),(AO95-(+AO95*AM96)),IF(AH96="Impacto",(U95-(U95*AM96)),IF(AH96="Probabilidad",AO95,""))),"")</f>
        <v/>
      </c>
      <c r="AP96" s="79"/>
      <c r="AQ96" s="79"/>
      <c r="AR96" s="79"/>
      <c r="AS96" s="310"/>
      <c r="AT96" s="310"/>
      <c r="AU96" s="310"/>
      <c r="AV96" s="310"/>
      <c r="AW96" s="310"/>
      <c r="AX96" s="310"/>
      <c r="AY96" s="310"/>
      <c r="AZ96" s="310"/>
      <c r="BA96" s="310"/>
      <c r="BB96" s="310"/>
      <c r="BC96" s="310"/>
      <c r="BD96" s="310"/>
      <c r="BE96" s="310"/>
      <c r="BF96" s="28"/>
      <c r="BG96" s="45"/>
      <c r="BH96" s="45"/>
      <c r="BI96" s="45"/>
    </row>
    <row r="97" spans="1:61" ht="15" hidden="1" customHeight="1">
      <c r="A97" s="310"/>
      <c r="B97" s="310"/>
      <c r="C97" s="310"/>
      <c r="D97" s="349"/>
      <c r="E97" s="310"/>
      <c r="F97" s="310"/>
      <c r="G97" s="310"/>
      <c r="H97" s="310"/>
      <c r="I97" s="310"/>
      <c r="J97" s="310"/>
      <c r="K97" s="310"/>
      <c r="L97" s="310"/>
      <c r="M97" s="310"/>
      <c r="N97" s="310"/>
      <c r="O97" s="310"/>
      <c r="P97" s="310"/>
      <c r="Q97" s="310"/>
      <c r="R97" s="310"/>
      <c r="S97" s="310"/>
      <c r="T97" s="310"/>
      <c r="U97" s="310"/>
      <c r="V97" s="310"/>
      <c r="W97" s="310"/>
      <c r="X97" s="74">
        <v>3</v>
      </c>
      <c r="Y97" s="74"/>
      <c r="Z97" s="74"/>
      <c r="AA97" s="74"/>
      <c r="AB97" s="74"/>
      <c r="AC97" s="74"/>
      <c r="AD97" s="74"/>
      <c r="AE97" s="95" t="str">
        <f t="shared" si="9"/>
        <v/>
      </c>
      <c r="AF97" s="79"/>
      <c r="AG97" s="101"/>
      <c r="AH97" s="79" t="str">
        <f t="shared" si="6"/>
        <v/>
      </c>
      <c r="AI97" s="79"/>
      <c r="AJ97" s="80" t="str">
        <f t="shared" si="0"/>
        <v/>
      </c>
      <c r="AK97" s="79"/>
      <c r="AL97" s="80" t="str">
        <f t="shared" si="1"/>
        <v/>
      </c>
      <c r="AM97" s="81" t="str">
        <f t="shared" si="2"/>
        <v/>
      </c>
      <c r="AN97" s="82" t="str">
        <f t="shared" ref="AN97:AN100" si="34">IFERROR(IF(AND(AH96="Probabilidad",AH97="Probabilidad"),(AN96-(+AN96*AM97)),IF(AND(AH96="Impacto",AH97="Probabilidad"),(AN95-(+AN95*AM97)),IF(AH97="Impacto",AN96,""))),"")</f>
        <v/>
      </c>
      <c r="AO97" s="82" t="str">
        <f t="shared" ref="AO97:AO100" si="35">IFERROR(IF(AND(AH96="Impacto",AH97="Impacto"),(AO96-(+AO96*AM97)),IF(AND(AH96="Probabilidad",AH97="Impacto"),(AO95-(+AO95*AM97)),IF(AH97="Probabilidad",AO96,""))),"")</f>
        <v/>
      </c>
      <c r="AP97" s="79"/>
      <c r="AQ97" s="79"/>
      <c r="AR97" s="79"/>
      <c r="AS97" s="310"/>
      <c r="AT97" s="310"/>
      <c r="AU97" s="310"/>
      <c r="AV97" s="310"/>
      <c r="AW97" s="310"/>
      <c r="AX97" s="310"/>
      <c r="AY97" s="310"/>
      <c r="AZ97" s="310"/>
      <c r="BA97" s="310"/>
      <c r="BB97" s="310"/>
      <c r="BC97" s="310"/>
      <c r="BD97" s="310"/>
      <c r="BE97" s="310"/>
      <c r="BF97" s="28"/>
      <c r="BG97" s="45"/>
      <c r="BH97" s="45"/>
      <c r="BI97" s="45"/>
    </row>
    <row r="98" spans="1:61" ht="15" hidden="1" customHeight="1">
      <c r="A98" s="310"/>
      <c r="B98" s="310"/>
      <c r="C98" s="310"/>
      <c r="D98" s="349"/>
      <c r="E98" s="310"/>
      <c r="F98" s="310"/>
      <c r="G98" s="310"/>
      <c r="H98" s="310"/>
      <c r="I98" s="310"/>
      <c r="J98" s="310"/>
      <c r="K98" s="310"/>
      <c r="L98" s="310"/>
      <c r="M98" s="310"/>
      <c r="N98" s="310"/>
      <c r="O98" s="310"/>
      <c r="P98" s="310"/>
      <c r="Q98" s="310"/>
      <c r="R98" s="310"/>
      <c r="S98" s="310"/>
      <c r="T98" s="310"/>
      <c r="U98" s="310"/>
      <c r="V98" s="310"/>
      <c r="W98" s="310"/>
      <c r="X98" s="74">
        <v>4</v>
      </c>
      <c r="Y98" s="74"/>
      <c r="Z98" s="74"/>
      <c r="AA98" s="74"/>
      <c r="AB98" s="74"/>
      <c r="AC98" s="74"/>
      <c r="AD98" s="74"/>
      <c r="AE98" s="95" t="str">
        <f t="shared" si="9"/>
        <v/>
      </c>
      <c r="AF98" s="79"/>
      <c r="AG98" s="101"/>
      <c r="AH98" s="79" t="str">
        <f t="shared" si="6"/>
        <v/>
      </c>
      <c r="AI98" s="79"/>
      <c r="AJ98" s="80" t="str">
        <f t="shared" si="0"/>
        <v/>
      </c>
      <c r="AK98" s="79"/>
      <c r="AL98" s="80" t="str">
        <f t="shared" si="1"/>
        <v/>
      </c>
      <c r="AM98" s="81" t="str">
        <f t="shared" si="2"/>
        <v/>
      </c>
      <c r="AN98" s="82" t="str">
        <f t="shared" si="34"/>
        <v/>
      </c>
      <c r="AO98" s="82" t="str">
        <f t="shared" si="35"/>
        <v/>
      </c>
      <c r="AP98" s="79"/>
      <c r="AQ98" s="79"/>
      <c r="AR98" s="79"/>
      <c r="AS98" s="310"/>
      <c r="AT98" s="310"/>
      <c r="AU98" s="310"/>
      <c r="AV98" s="310"/>
      <c r="AW98" s="310"/>
      <c r="AX98" s="310"/>
      <c r="AY98" s="310"/>
      <c r="AZ98" s="310"/>
      <c r="BA98" s="310"/>
      <c r="BB98" s="310"/>
      <c r="BC98" s="310"/>
      <c r="BD98" s="310"/>
      <c r="BE98" s="310"/>
      <c r="BF98" s="28"/>
      <c r="BG98" s="45"/>
      <c r="BH98" s="45"/>
      <c r="BI98" s="45"/>
    </row>
    <row r="99" spans="1:61" ht="15" hidden="1" customHeight="1">
      <c r="A99" s="310"/>
      <c r="B99" s="310"/>
      <c r="C99" s="310"/>
      <c r="D99" s="349"/>
      <c r="E99" s="310"/>
      <c r="F99" s="310"/>
      <c r="G99" s="310"/>
      <c r="H99" s="310"/>
      <c r="I99" s="310"/>
      <c r="J99" s="310"/>
      <c r="K99" s="310"/>
      <c r="L99" s="310"/>
      <c r="M99" s="310"/>
      <c r="N99" s="310"/>
      <c r="O99" s="310"/>
      <c r="P99" s="310"/>
      <c r="Q99" s="310"/>
      <c r="R99" s="310"/>
      <c r="S99" s="310"/>
      <c r="T99" s="310"/>
      <c r="U99" s="310"/>
      <c r="V99" s="310"/>
      <c r="W99" s="310"/>
      <c r="X99" s="74">
        <v>5</v>
      </c>
      <c r="Y99" s="74"/>
      <c r="Z99" s="74"/>
      <c r="AA99" s="74"/>
      <c r="AB99" s="74"/>
      <c r="AC99" s="74"/>
      <c r="AD99" s="74"/>
      <c r="AE99" s="95" t="str">
        <f t="shared" si="9"/>
        <v/>
      </c>
      <c r="AF99" s="79"/>
      <c r="AG99" s="101"/>
      <c r="AH99" s="79" t="str">
        <f t="shared" si="6"/>
        <v/>
      </c>
      <c r="AI99" s="79"/>
      <c r="AJ99" s="80" t="str">
        <f t="shared" si="0"/>
        <v/>
      </c>
      <c r="AK99" s="79"/>
      <c r="AL99" s="80" t="str">
        <f t="shared" si="1"/>
        <v/>
      </c>
      <c r="AM99" s="81" t="str">
        <f t="shared" si="2"/>
        <v/>
      </c>
      <c r="AN99" s="82" t="str">
        <f t="shared" si="34"/>
        <v/>
      </c>
      <c r="AO99" s="82" t="str">
        <f t="shared" si="35"/>
        <v/>
      </c>
      <c r="AP99" s="79"/>
      <c r="AQ99" s="79"/>
      <c r="AR99" s="79"/>
      <c r="AS99" s="310"/>
      <c r="AT99" s="310"/>
      <c r="AU99" s="310"/>
      <c r="AV99" s="310"/>
      <c r="AW99" s="310"/>
      <c r="AX99" s="310"/>
      <c r="AY99" s="310"/>
      <c r="AZ99" s="310"/>
      <c r="BA99" s="310"/>
      <c r="BB99" s="310"/>
      <c r="BC99" s="310"/>
      <c r="BD99" s="310"/>
      <c r="BE99" s="310"/>
      <c r="BF99" s="28"/>
      <c r="BG99" s="45"/>
      <c r="BH99" s="45"/>
      <c r="BI99" s="45"/>
    </row>
    <row r="100" spans="1:61" ht="15.75" hidden="1" customHeight="1">
      <c r="A100" s="310"/>
      <c r="B100" s="310"/>
      <c r="C100" s="310"/>
      <c r="D100" s="350"/>
      <c r="E100" s="345"/>
      <c r="F100" s="345"/>
      <c r="G100" s="345"/>
      <c r="H100" s="345"/>
      <c r="I100" s="345"/>
      <c r="J100" s="345"/>
      <c r="K100" s="345"/>
      <c r="L100" s="345"/>
      <c r="M100" s="345"/>
      <c r="N100" s="345"/>
      <c r="O100" s="345"/>
      <c r="P100" s="345"/>
      <c r="Q100" s="345"/>
      <c r="R100" s="345"/>
      <c r="S100" s="345"/>
      <c r="T100" s="345"/>
      <c r="U100" s="345"/>
      <c r="V100" s="345"/>
      <c r="W100" s="345"/>
      <c r="X100" s="85">
        <v>6</v>
      </c>
      <c r="Y100" s="85"/>
      <c r="Z100" s="85"/>
      <c r="AA100" s="85"/>
      <c r="AB100" s="85"/>
      <c r="AC100" s="85"/>
      <c r="AD100" s="85"/>
      <c r="AE100" s="95" t="str">
        <f t="shared" si="9"/>
        <v/>
      </c>
      <c r="AF100" s="91"/>
      <c r="AG100" s="102"/>
      <c r="AH100" s="91" t="str">
        <f t="shared" si="6"/>
        <v/>
      </c>
      <c r="AI100" s="91"/>
      <c r="AJ100" s="92" t="str">
        <f t="shared" si="0"/>
        <v/>
      </c>
      <c r="AK100" s="91"/>
      <c r="AL100" s="92" t="str">
        <f t="shared" si="1"/>
        <v/>
      </c>
      <c r="AM100" s="93" t="str">
        <f t="shared" si="2"/>
        <v/>
      </c>
      <c r="AN100" s="103" t="str">
        <f t="shared" si="34"/>
        <v/>
      </c>
      <c r="AO100" s="103" t="str">
        <f t="shared" si="35"/>
        <v/>
      </c>
      <c r="AP100" s="91"/>
      <c r="AQ100" s="91"/>
      <c r="AR100" s="91"/>
      <c r="AS100" s="345"/>
      <c r="AT100" s="345"/>
      <c r="AU100" s="345"/>
      <c r="AV100" s="345"/>
      <c r="AW100" s="345"/>
      <c r="AX100" s="345"/>
      <c r="AY100" s="345"/>
      <c r="AZ100" s="345"/>
      <c r="BA100" s="345"/>
      <c r="BB100" s="345"/>
      <c r="BC100" s="345"/>
      <c r="BD100" s="345"/>
      <c r="BE100" s="345"/>
      <c r="BF100" s="28"/>
      <c r="BG100" s="45"/>
      <c r="BH100" s="45"/>
      <c r="BI100" s="45"/>
    </row>
    <row r="101" spans="1:61" ht="15" hidden="1" customHeight="1">
      <c r="A101" s="310"/>
      <c r="B101" s="310"/>
      <c r="C101" s="310"/>
      <c r="D101" s="348"/>
      <c r="E101" s="351"/>
      <c r="F101" s="352"/>
      <c r="G101" s="353"/>
      <c r="H101" s="344"/>
      <c r="I101" s="351" t="str">
        <f>IF(D149="","",IF(D149="RG",'Identificación RG-RF-RLA-FT'!#REF!,IF(H149="","",(CONCATENATE(H149," ",#REF!," ",G149," ",#REF!," ",#REF!," ",#REF!," ",#REF!)))))</f>
        <v/>
      </c>
      <c r="J101" s="344"/>
      <c r="K101" s="344" t="e">
        <f>CONCATENATE(" *",'Identificación RG-RF-RLA-FT'!#REF!," *",'Identificación RG-RF-RLA-FT'!#REF!," *",'Identificación RG-RF-RLA-FT'!#REF!)</f>
        <v>#REF!</v>
      </c>
      <c r="L101" s="353"/>
      <c r="M101" s="347"/>
      <c r="N101" s="344"/>
      <c r="O101" s="346" t="str">
        <f>IF(N101="Muy Alta",100%,IF(N101="Alta",80%,IF(N101="Media",60%,IF(N101="Baja",40%,IF(N101="Muy Baja",20%,"")))))</f>
        <v/>
      </c>
      <c r="P101" s="344"/>
      <c r="Q101" s="346" t="str">
        <f>IF(P101="Catastrófico",100%,IF(P101="Mayor",80%,IF(P101="Moderado",60%,IF(P101="Menor",40%,IF(P101="Leve",20%,"")))))</f>
        <v/>
      </c>
      <c r="R101" s="344"/>
      <c r="S101" s="346" t="str">
        <f>IF(R101="Catastrófico",100%,IF(R101="Mayor",80%,IF(R101="Moderado",60%,IF(R101="Menor",40%,IF(R101="Leve",20%,"")))))</f>
        <v/>
      </c>
      <c r="T101" s="344" t="str">
        <f>IF(U101=100%,"Catastrófico",IF(U101=80%,"Mayor",IF(U101=60%,"Moderado",IF(U101=40%,"Menor",IF(U101=20%,"Leve","")))))</f>
        <v/>
      </c>
      <c r="U101" s="346" t="str">
        <f>IF(AND(Q101="",S101=""),"",MAX(Q101,S101))</f>
        <v/>
      </c>
      <c r="V101" s="346" t="str">
        <f>CONCATENATE(N101,T101)</f>
        <v/>
      </c>
      <c r="W101" s="344"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94">
        <v>1</v>
      </c>
      <c r="Y101" s="94"/>
      <c r="Z101" s="94"/>
      <c r="AA101" s="94"/>
      <c r="AB101" s="94"/>
      <c r="AC101" s="94"/>
      <c r="AD101" s="94"/>
      <c r="AE101" s="95" t="str">
        <f t="shared" si="9"/>
        <v/>
      </c>
      <c r="AF101" s="96"/>
      <c r="AG101" s="97"/>
      <c r="AH101" s="96" t="str">
        <f t="shared" si="6"/>
        <v/>
      </c>
      <c r="AI101" s="96"/>
      <c r="AJ101" s="98" t="str">
        <f t="shared" si="0"/>
        <v/>
      </c>
      <c r="AK101" s="96"/>
      <c r="AL101" s="98" t="str">
        <f t="shared" si="1"/>
        <v/>
      </c>
      <c r="AM101" s="99" t="str">
        <f t="shared" si="2"/>
        <v/>
      </c>
      <c r="AN101" s="100" t="str">
        <f>IFERROR(IF(AH101="Probabilidad",(O101-(+O101*AM101)),IF(AH101="Impacto",O101,"")),"")</f>
        <v/>
      </c>
      <c r="AO101" s="100" t="str">
        <f>IFERROR(IF(AH101="Impacto",(U101-(+U101*AM101)),IF(AH101="Probabilidad",U101,"")),"")</f>
        <v/>
      </c>
      <c r="AP101" s="96"/>
      <c r="AQ101" s="96"/>
      <c r="AR101" s="96"/>
      <c r="AS101" s="355" t="str">
        <f>O101</f>
        <v/>
      </c>
      <c r="AT101" s="355" t="str">
        <f>IF(AN101="","",MIN(AN101:AN106))</f>
        <v/>
      </c>
      <c r="AU101" s="344" t="str">
        <f>IFERROR(IF(AT101="","",IF(AT101&lt;=0.2,"Muy Baja",IF(AT101&lt;=0.4,"Baja",IF(AT101&lt;=0.6,"Media",IF(AT101&lt;=0.8,"Alta","Muy Alta"))))),"")</f>
        <v/>
      </c>
      <c r="AV101" s="355" t="str">
        <f>U101</f>
        <v/>
      </c>
      <c r="AW101" s="355" t="str">
        <f>IF(AO101="","",MIN(AO101:AO106))</f>
        <v/>
      </c>
      <c r="AX101" s="344" t="str">
        <f>IFERROR(IF(AW101="","",IF(AW101&lt;=0.2,"Leve",IF(AW101&lt;=0.4,"Menor",IF(AW101&lt;=0.6,"Moderado",IF(AW101&lt;=0.8,"Mayor","Catastrófico"))))),"")</f>
        <v/>
      </c>
      <c r="AY101" s="344" t="str">
        <f>W101</f>
        <v/>
      </c>
      <c r="AZ101" s="344"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344"/>
      <c r="BB101" s="353"/>
      <c r="BC101" s="353"/>
      <c r="BD101" s="354"/>
      <c r="BE101" s="354"/>
      <c r="BF101" s="28"/>
      <c r="BG101" s="45"/>
      <c r="BH101" s="45"/>
      <c r="BI101" s="45"/>
    </row>
    <row r="102" spans="1:61" ht="15" hidden="1" customHeight="1">
      <c r="A102" s="310"/>
      <c r="B102" s="310"/>
      <c r="C102" s="310"/>
      <c r="D102" s="349"/>
      <c r="E102" s="310"/>
      <c r="F102" s="310"/>
      <c r="G102" s="310"/>
      <c r="H102" s="310"/>
      <c r="I102" s="310"/>
      <c r="J102" s="310"/>
      <c r="K102" s="310"/>
      <c r="L102" s="310"/>
      <c r="M102" s="310"/>
      <c r="N102" s="310"/>
      <c r="O102" s="310"/>
      <c r="P102" s="310"/>
      <c r="Q102" s="310"/>
      <c r="R102" s="310"/>
      <c r="S102" s="310"/>
      <c r="T102" s="310"/>
      <c r="U102" s="310"/>
      <c r="V102" s="310"/>
      <c r="W102" s="310"/>
      <c r="X102" s="74">
        <v>2</v>
      </c>
      <c r="Y102" s="74"/>
      <c r="Z102" s="74"/>
      <c r="AA102" s="74"/>
      <c r="AB102" s="74"/>
      <c r="AC102" s="74"/>
      <c r="AD102" s="74"/>
      <c r="AE102" s="95" t="str">
        <f t="shared" si="9"/>
        <v/>
      </c>
      <c r="AF102" s="79"/>
      <c r="AG102" s="101"/>
      <c r="AH102" s="79" t="str">
        <f t="shared" si="6"/>
        <v/>
      </c>
      <c r="AI102" s="79"/>
      <c r="AJ102" s="80" t="str">
        <f t="shared" si="0"/>
        <v/>
      </c>
      <c r="AK102" s="79"/>
      <c r="AL102" s="80" t="str">
        <f t="shared" si="1"/>
        <v/>
      </c>
      <c r="AM102" s="81" t="str">
        <f t="shared" si="2"/>
        <v/>
      </c>
      <c r="AN102" s="82" t="str">
        <f>IFERROR(IF(AND(AH101="Probabilidad",AH102="Probabilidad"),(AN101-(+AN101*AM102)),IF(AH102="Probabilidad",(O101-(+O101*AM102)),IF(AH102="Impacto",AN101,""))),"")</f>
        <v/>
      </c>
      <c r="AO102" s="82" t="str">
        <f>IFERROR(IF(AND(AH101="Impacto",AH102="Impacto"),(AO101-(+AO101*AM102)),IF(AH102="Impacto",(U101-(U101*AM102)),IF(AH102="Probabilidad",AO101,""))),"")</f>
        <v/>
      </c>
      <c r="AP102" s="79"/>
      <c r="AQ102" s="79"/>
      <c r="AR102" s="79"/>
      <c r="AS102" s="310"/>
      <c r="AT102" s="310"/>
      <c r="AU102" s="310"/>
      <c r="AV102" s="310"/>
      <c r="AW102" s="310"/>
      <c r="AX102" s="310"/>
      <c r="AY102" s="310"/>
      <c r="AZ102" s="310"/>
      <c r="BA102" s="310"/>
      <c r="BB102" s="310"/>
      <c r="BC102" s="310"/>
      <c r="BD102" s="310"/>
      <c r="BE102" s="310"/>
      <c r="BF102" s="28"/>
      <c r="BG102" s="45"/>
      <c r="BH102" s="45"/>
      <c r="BI102" s="45"/>
    </row>
    <row r="103" spans="1:61" ht="15" hidden="1" customHeight="1">
      <c r="A103" s="310"/>
      <c r="B103" s="310"/>
      <c r="C103" s="310"/>
      <c r="D103" s="349"/>
      <c r="E103" s="310"/>
      <c r="F103" s="310"/>
      <c r="G103" s="310"/>
      <c r="H103" s="310"/>
      <c r="I103" s="310"/>
      <c r="J103" s="310"/>
      <c r="K103" s="310"/>
      <c r="L103" s="310"/>
      <c r="M103" s="310"/>
      <c r="N103" s="310"/>
      <c r="O103" s="310"/>
      <c r="P103" s="310"/>
      <c r="Q103" s="310"/>
      <c r="R103" s="310"/>
      <c r="S103" s="310"/>
      <c r="T103" s="310"/>
      <c r="U103" s="310"/>
      <c r="V103" s="310"/>
      <c r="W103" s="310"/>
      <c r="X103" s="74">
        <v>3</v>
      </c>
      <c r="Y103" s="74"/>
      <c r="Z103" s="74"/>
      <c r="AA103" s="74"/>
      <c r="AB103" s="74"/>
      <c r="AC103" s="74"/>
      <c r="AD103" s="74"/>
      <c r="AE103" s="95" t="str">
        <f t="shared" si="9"/>
        <v/>
      </c>
      <c r="AF103" s="79"/>
      <c r="AG103" s="101"/>
      <c r="AH103" s="79" t="str">
        <f t="shared" si="6"/>
        <v/>
      </c>
      <c r="AI103" s="79"/>
      <c r="AJ103" s="80" t="str">
        <f t="shared" si="0"/>
        <v/>
      </c>
      <c r="AK103" s="79"/>
      <c r="AL103" s="80" t="str">
        <f t="shared" si="1"/>
        <v/>
      </c>
      <c r="AM103" s="81" t="str">
        <f t="shared" si="2"/>
        <v/>
      </c>
      <c r="AN103" s="82" t="str">
        <f t="shared" ref="AN103:AN106" si="36">IFERROR(IF(AND(AH102="Probabilidad",AH103="Probabilidad"),(AN102-(+AN102*AM103)),IF(AND(AH102="Impacto",AH103="Probabilidad"),(AN101-(+AN101*AM103)),IF(AH103="Impacto",AN102,""))),"")</f>
        <v/>
      </c>
      <c r="AO103" s="82" t="str">
        <f t="shared" ref="AO103:AO106" si="37">IFERROR(IF(AND(AH102="Impacto",AH103="Impacto"),(AO102-(+AO102*AM103)),IF(AND(AH102="Probabilidad",AH103="Impacto"),(AO101-(+AO101*AM103)),IF(AH103="Probabilidad",AO102,""))),"")</f>
        <v/>
      </c>
      <c r="AP103" s="79"/>
      <c r="AQ103" s="79"/>
      <c r="AR103" s="79"/>
      <c r="AS103" s="310"/>
      <c r="AT103" s="310"/>
      <c r="AU103" s="310"/>
      <c r="AV103" s="310"/>
      <c r="AW103" s="310"/>
      <c r="AX103" s="310"/>
      <c r="AY103" s="310"/>
      <c r="AZ103" s="310"/>
      <c r="BA103" s="310"/>
      <c r="BB103" s="310"/>
      <c r="BC103" s="310"/>
      <c r="BD103" s="310"/>
      <c r="BE103" s="310"/>
      <c r="BF103" s="28"/>
      <c r="BG103" s="45"/>
      <c r="BH103" s="45"/>
      <c r="BI103" s="45"/>
    </row>
    <row r="104" spans="1:61" ht="15" hidden="1" customHeight="1">
      <c r="A104" s="310"/>
      <c r="B104" s="310"/>
      <c r="C104" s="310"/>
      <c r="D104" s="349"/>
      <c r="E104" s="310"/>
      <c r="F104" s="310"/>
      <c r="G104" s="310"/>
      <c r="H104" s="310"/>
      <c r="I104" s="310"/>
      <c r="J104" s="310"/>
      <c r="K104" s="310"/>
      <c r="L104" s="310"/>
      <c r="M104" s="310"/>
      <c r="N104" s="310"/>
      <c r="O104" s="310"/>
      <c r="P104" s="310"/>
      <c r="Q104" s="310"/>
      <c r="R104" s="310"/>
      <c r="S104" s="310"/>
      <c r="T104" s="310"/>
      <c r="U104" s="310"/>
      <c r="V104" s="310"/>
      <c r="W104" s="310"/>
      <c r="X104" s="74">
        <v>4</v>
      </c>
      <c r="Y104" s="74"/>
      <c r="Z104" s="74"/>
      <c r="AA104" s="74"/>
      <c r="AB104" s="74"/>
      <c r="AC104" s="74"/>
      <c r="AD104" s="74"/>
      <c r="AE104" s="95" t="str">
        <f t="shared" si="9"/>
        <v/>
      </c>
      <c r="AF104" s="79"/>
      <c r="AG104" s="101"/>
      <c r="AH104" s="79" t="str">
        <f t="shared" si="6"/>
        <v/>
      </c>
      <c r="AI104" s="79"/>
      <c r="AJ104" s="80" t="str">
        <f t="shared" si="0"/>
        <v/>
      </c>
      <c r="AK104" s="79"/>
      <c r="AL104" s="80" t="str">
        <f t="shared" si="1"/>
        <v/>
      </c>
      <c r="AM104" s="81" t="str">
        <f t="shared" si="2"/>
        <v/>
      </c>
      <c r="AN104" s="82" t="str">
        <f t="shared" si="36"/>
        <v/>
      </c>
      <c r="AO104" s="82" t="str">
        <f t="shared" si="37"/>
        <v/>
      </c>
      <c r="AP104" s="79"/>
      <c r="AQ104" s="79"/>
      <c r="AR104" s="79"/>
      <c r="AS104" s="310"/>
      <c r="AT104" s="310"/>
      <c r="AU104" s="310"/>
      <c r="AV104" s="310"/>
      <c r="AW104" s="310"/>
      <c r="AX104" s="310"/>
      <c r="AY104" s="310"/>
      <c r="AZ104" s="310"/>
      <c r="BA104" s="310"/>
      <c r="BB104" s="310"/>
      <c r="BC104" s="310"/>
      <c r="BD104" s="310"/>
      <c r="BE104" s="310"/>
      <c r="BF104" s="28"/>
      <c r="BG104" s="45"/>
      <c r="BH104" s="45"/>
      <c r="BI104" s="45"/>
    </row>
    <row r="105" spans="1:61" ht="15" hidden="1" customHeight="1">
      <c r="A105" s="310"/>
      <c r="B105" s="310"/>
      <c r="C105" s="310"/>
      <c r="D105" s="349"/>
      <c r="E105" s="310"/>
      <c r="F105" s="310"/>
      <c r="G105" s="310"/>
      <c r="H105" s="310"/>
      <c r="I105" s="310"/>
      <c r="J105" s="310"/>
      <c r="K105" s="310"/>
      <c r="L105" s="310"/>
      <c r="M105" s="310"/>
      <c r="N105" s="310"/>
      <c r="O105" s="310"/>
      <c r="P105" s="310"/>
      <c r="Q105" s="310"/>
      <c r="R105" s="310"/>
      <c r="S105" s="310"/>
      <c r="T105" s="310"/>
      <c r="U105" s="310"/>
      <c r="V105" s="310"/>
      <c r="W105" s="310"/>
      <c r="X105" s="74">
        <v>5</v>
      </c>
      <c r="Y105" s="74"/>
      <c r="Z105" s="74"/>
      <c r="AA105" s="74"/>
      <c r="AB105" s="74"/>
      <c r="AC105" s="74"/>
      <c r="AD105" s="74"/>
      <c r="AE105" s="95" t="str">
        <f t="shared" si="9"/>
        <v/>
      </c>
      <c r="AF105" s="79"/>
      <c r="AG105" s="101"/>
      <c r="AH105" s="79" t="str">
        <f t="shared" si="6"/>
        <v/>
      </c>
      <c r="AI105" s="79"/>
      <c r="AJ105" s="80" t="str">
        <f t="shared" si="0"/>
        <v/>
      </c>
      <c r="AK105" s="79"/>
      <c r="AL105" s="80" t="str">
        <f t="shared" si="1"/>
        <v/>
      </c>
      <c r="AM105" s="81" t="str">
        <f t="shared" si="2"/>
        <v/>
      </c>
      <c r="AN105" s="82" t="str">
        <f t="shared" si="36"/>
        <v/>
      </c>
      <c r="AO105" s="82" t="str">
        <f t="shared" si="37"/>
        <v/>
      </c>
      <c r="AP105" s="79"/>
      <c r="AQ105" s="79"/>
      <c r="AR105" s="79"/>
      <c r="AS105" s="310"/>
      <c r="AT105" s="310"/>
      <c r="AU105" s="310"/>
      <c r="AV105" s="310"/>
      <c r="AW105" s="310"/>
      <c r="AX105" s="310"/>
      <c r="AY105" s="310"/>
      <c r="AZ105" s="310"/>
      <c r="BA105" s="310"/>
      <c r="BB105" s="310"/>
      <c r="BC105" s="310"/>
      <c r="BD105" s="310"/>
      <c r="BE105" s="310"/>
      <c r="BF105" s="28"/>
      <c r="BG105" s="45"/>
      <c r="BH105" s="45"/>
      <c r="BI105" s="45"/>
    </row>
    <row r="106" spans="1:61" ht="15.75" hidden="1" customHeight="1">
      <c r="A106" s="310"/>
      <c r="B106" s="310"/>
      <c r="C106" s="310"/>
      <c r="D106" s="350"/>
      <c r="E106" s="345"/>
      <c r="F106" s="345"/>
      <c r="G106" s="345"/>
      <c r="H106" s="345"/>
      <c r="I106" s="345"/>
      <c r="J106" s="345"/>
      <c r="K106" s="345"/>
      <c r="L106" s="345"/>
      <c r="M106" s="345"/>
      <c r="N106" s="345"/>
      <c r="O106" s="345"/>
      <c r="P106" s="345"/>
      <c r="Q106" s="345"/>
      <c r="R106" s="345"/>
      <c r="S106" s="345"/>
      <c r="T106" s="345"/>
      <c r="U106" s="345"/>
      <c r="V106" s="345"/>
      <c r="W106" s="345"/>
      <c r="X106" s="85">
        <v>6</v>
      </c>
      <c r="Y106" s="85"/>
      <c r="Z106" s="85"/>
      <c r="AA106" s="85"/>
      <c r="AB106" s="85"/>
      <c r="AC106" s="85"/>
      <c r="AD106" s="85"/>
      <c r="AE106" s="95" t="str">
        <f t="shared" si="9"/>
        <v/>
      </c>
      <c r="AF106" s="91"/>
      <c r="AG106" s="102"/>
      <c r="AH106" s="91" t="str">
        <f t="shared" si="6"/>
        <v/>
      </c>
      <c r="AI106" s="91"/>
      <c r="AJ106" s="92" t="str">
        <f t="shared" si="0"/>
        <v/>
      </c>
      <c r="AK106" s="91"/>
      <c r="AL106" s="92" t="str">
        <f t="shared" si="1"/>
        <v/>
      </c>
      <c r="AM106" s="93" t="str">
        <f t="shared" si="2"/>
        <v/>
      </c>
      <c r="AN106" s="103" t="str">
        <f t="shared" si="36"/>
        <v/>
      </c>
      <c r="AO106" s="103" t="str">
        <f t="shared" si="37"/>
        <v/>
      </c>
      <c r="AP106" s="91"/>
      <c r="AQ106" s="91"/>
      <c r="AR106" s="91"/>
      <c r="AS106" s="345"/>
      <c r="AT106" s="345"/>
      <c r="AU106" s="345"/>
      <c r="AV106" s="345"/>
      <c r="AW106" s="345"/>
      <c r="AX106" s="345"/>
      <c r="AY106" s="345"/>
      <c r="AZ106" s="345"/>
      <c r="BA106" s="345"/>
      <c r="BB106" s="345"/>
      <c r="BC106" s="345"/>
      <c r="BD106" s="345"/>
      <c r="BE106" s="345"/>
      <c r="BF106" s="28"/>
      <c r="BG106" s="45"/>
      <c r="BH106" s="45"/>
      <c r="BI106" s="45"/>
    </row>
    <row r="107" spans="1:61" ht="15" hidden="1" customHeight="1">
      <c r="A107" s="310"/>
      <c r="B107" s="310"/>
      <c r="C107" s="310"/>
      <c r="D107" s="348"/>
      <c r="E107" s="351"/>
      <c r="F107" s="352"/>
      <c r="G107" s="353"/>
      <c r="H107" s="344"/>
      <c r="I107" s="351" t="str">
        <f>IF(D155="","",IF(D155="RG",'Identificación RG-RF-RLA-FT'!#REF!,IF(H155="","",(CONCATENATE(H155," ",#REF!," ",G155," ",#REF!," ",#REF!," ",#REF!," ",#REF!)))))</f>
        <v/>
      </c>
      <c r="J107" s="344"/>
      <c r="K107" s="344" t="e">
        <f>CONCATENATE(" *",'Identificación RG-RF-RLA-FT'!#REF!," *",'Identificación RG-RF-RLA-FT'!#REF!," *",'Identificación RG-RF-RLA-FT'!#REF!)</f>
        <v>#REF!</v>
      </c>
      <c r="L107" s="353"/>
      <c r="M107" s="347"/>
      <c r="N107" s="344"/>
      <c r="O107" s="346" t="str">
        <f>IF(N107="Muy Alta",100%,IF(N107="Alta",80%,IF(N107="Media",60%,IF(N107="Baja",40%,IF(N107="Muy Baja",20%,"")))))</f>
        <v/>
      </c>
      <c r="P107" s="344"/>
      <c r="Q107" s="346" t="str">
        <f>IF(P107="Catastrófico",100%,IF(P107="Mayor",80%,IF(P107="Moderado",60%,IF(P107="Menor",40%,IF(P107="Leve",20%,"")))))</f>
        <v/>
      </c>
      <c r="R107" s="344"/>
      <c r="S107" s="346" t="str">
        <f>IF(R107="Catastrófico",100%,IF(R107="Mayor",80%,IF(R107="Moderado",60%,IF(R107="Menor",40%,IF(R107="Leve",20%,"")))))</f>
        <v/>
      </c>
      <c r="T107" s="344" t="str">
        <f>IF(U107=100%,"Catastrófico",IF(U107=80%,"Mayor",IF(U107=60%,"Moderado",IF(U107=40%,"Menor",IF(U107=20%,"Leve","")))))</f>
        <v/>
      </c>
      <c r="U107" s="346" t="str">
        <f>IF(AND(Q107="",S107=""),"",MAX(Q107,S107))</f>
        <v/>
      </c>
      <c r="V107" s="346" t="str">
        <f>CONCATENATE(N107,T107)</f>
        <v/>
      </c>
      <c r="W107" s="344"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94">
        <v>1</v>
      </c>
      <c r="Y107" s="94"/>
      <c r="Z107" s="94"/>
      <c r="AA107" s="94"/>
      <c r="AB107" s="94"/>
      <c r="AC107" s="94"/>
      <c r="AD107" s="94"/>
      <c r="AE107" s="95" t="str">
        <f t="shared" si="9"/>
        <v/>
      </c>
      <c r="AF107" s="96"/>
      <c r="AG107" s="97"/>
      <c r="AH107" s="96" t="str">
        <f t="shared" si="6"/>
        <v/>
      </c>
      <c r="AI107" s="96"/>
      <c r="AJ107" s="98" t="str">
        <f t="shared" si="0"/>
        <v/>
      </c>
      <c r="AK107" s="96"/>
      <c r="AL107" s="98" t="str">
        <f t="shared" si="1"/>
        <v/>
      </c>
      <c r="AM107" s="99" t="str">
        <f t="shared" si="2"/>
        <v/>
      </c>
      <c r="AN107" s="100" t="str">
        <f>IFERROR(IF(AH107="Probabilidad",(O107-(+O107*AM107)),IF(AH107="Impacto",O107,"")),"")</f>
        <v/>
      </c>
      <c r="AO107" s="100" t="str">
        <f>IFERROR(IF(AH107="Impacto",(U107-(+U107*AM107)),IF(AH107="Probabilidad",U107,"")),"")</f>
        <v/>
      </c>
      <c r="AP107" s="96"/>
      <c r="AQ107" s="96"/>
      <c r="AR107" s="96"/>
      <c r="AS107" s="355" t="str">
        <f>O107</f>
        <v/>
      </c>
      <c r="AT107" s="355" t="str">
        <f>IF(AN107="","",MIN(AN107:AN112))</f>
        <v/>
      </c>
      <c r="AU107" s="344" t="str">
        <f>IFERROR(IF(AT107="","",IF(AT107&lt;=0.2,"Muy Baja",IF(AT107&lt;=0.4,"Baja",IF(AT107&lt;=0.6,"Media",IF(AT107&lt;=0.8,"Alta","Muy Alta"))))),"")</f>
        <v/>
      </c>
      <c r="AV107" s="355" t="str">
        <f>U107</f>
        <v/>
      </c>
      <c r="AW107" s="355" t="str">
        <f>IF(AO107="","",MIN(AO107:AO112))</f>
        <v/>
      </c>
      <c r="AX107" s="344" t="str">
        <f>IFERROR(IF(AW107="","",IF(AW107&lt;=0.2,"Leve",IF(AW107&lt;=0.4,"Menor",IF(AW107&lt;=0.6,"Moderado",IF(AW107&lt;=0.8,"Mayor","Catastrófico"))))),"")</f>
        <v/>
      </c>
      <c r="AY107" s="344" t="str">
        <f>W107</f>
        <v/>
      </c>
      <c r="AZ107" s="344"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344"/>
      <c r="BB107" s="353"/>
      <c r="BC107" s="353"/>
      <c r="BD107" s="354"/>
      <c r="BE107" s="354"/>
      <c r="BF107" s="28"/>
      <c r="BG107" s="45"/>
      <c r="BH107" s="45"/>
      <c r="BI107" s="45"/>
    </row>
    <row r="108" spans="1:61" ht="15" hidden="1" customHeight="1">
      <c r="A108" s="310"/>
      <c r="B108" s="310"/>
      <c r="C108" s="310"/>
      <c r="D108" s="349"/>
      <c r="E108" s="310"/>
      <c r="F108" s="310"/>
      <c r="G108" s="310"/>
      <c r="H108" s="310"/>
      <c r="I108" s="310"/>
      <c r="J108" s="310"/>
      <c r="K108" s="310"/>
      <c r="L108" s="310"/>
      <c r="M108" s="310"/>
      <c r="N108" s="310"/>
      <c r="O108" s="310"/>
      <c r="P108" s="310"/>
      <c r="Q108" s="310"/>
      <c r="R108" s="310"/>
      <c r="S108" s="310"/>
      <c r="T108" s="310"/>
      <c r="U108" s="310"/>
      <c r="V108" s="310"/>
      <c r="W108" s="310"/>
      <c r="X108" s="74">
        <v>2</v>
      </c>
      <c r="Y108" s="74"/>
      <c r="Z108" s="74"/>
      <c r="AA108" s="74"/>
      <c r="AB108" s="74"/>
      <c r="AC108" s="74"/>
      <c r="AD108" s="74"/>
      <c r="AE108" s="95" t="str">
        <f t="shared" si="9"/>
        <v/>
      </c>
      <c r="AF108" s="79"/>
      <c r="AG108" s="101"/>
      <c r="AH108" s="79" t="str">
        <f t="shared" si="6"/>
        <v/>
      </c>
      <c r="AI108" s="79"/>
      <c r="AJ108" s="80" t="str">
        <f t="shared" si="0"/>
        <v/>
      </c>
      <c r="AK108" s="79"/>
      <c r="AL108" s="80" t="str">
        <f t="shared" si="1"/>
        <v/>
      </c>
      <c r="AM108" s="81" t="str">
        <f t="shared" si="2"/>
        <v/>
      </c>
      <c r="AN108" s="82" t="str">
        <f>IFERROR(IF(AND(AH107="Probabilidad",AH108="Probabilidad"),(AN107-(+AN107*AM108)),IF(AH108="Probabilidad",(O107-(+O107*AM108)),IF(AH108="Impacto",AN107,""))),"")</f>
        <v/>
      </c>
      <c r="AO108" s="82" t="str">
        <f>IFERROR(IF(AND(AH107="Impacto",AH108="Impacto"),(AO107-(+AO107*AM108)),IF(AH108="Impacto",(U107-(U107*AM108)),IF(AH108="Probabilidad",AO107,""))),"")</f>
        <v/>
      </c>
      <c r="AP108" s="79"/>
      <c r="AQ108" s="79"/>
      <c r="AR108" s="79"/>
      <c r="AS108" s="310"/>
      <c r="AT108" s="310"/>
      <c r="AU108" s="310"/>
      <c r="AV108" s="310"/>
      <c r="AW108" s="310"/>
      <c r="AX108" s="310"/>
      <c r="AY108" s="310"/>
      <c r="AZ108" s="310"/>
      <c r="BA108" s="310"/>
      <c r="BB108" s="310"/>
      <c r="BC108" s="310"/>
      <c r="BD108" s="310"/>
      <c r="BE108" s="310"/>
      <c r="BF108" s="28"/>
      <c r="BG108" s="45"/>
      <c r="BH108" s="45"/>
      <c r="BI108" s="45"/>
    </row>
    <row r="109" spans="1:61" ht="15" hidden="1" customHeight="1">
      <c r="A109" s="310"/>
      <c r="B109" s="310"/>
      <c r="C109" s="310"/>
      <c r="D109" s="349"/>
      <c r="E109" s="310"/>
      <c r="F109" s="310"/>
      <c r="G109" s="310"/>
      <c r="H109" s="310"/>
      <c r="I109" s="310"/>
      <c r="J109" s="310"/>
      <c r="K109" s="310"/>
      <c r="L109" s="310"/>
      <c r="M109" s="310"/>
      <c r="N109" s="310"/>
      <c r="O109" s="310"/>
      <c r="P109" s="310"/>
      <c r="Q109" s="310"/>
      <c r="R109" s="310"/>
      <c r="S109" s="310"/>
      <c r="T109" s="310"/>
      <c r="U109" s="310"/>
      <c r="V109" s="310"/>
      <c r="W109" s="310"/>
      <c r="X109" s="74">
        <v>3</v>
      </c>
      <c r="Y109" s="74"/>
      <c r="Z109" s="74"/>
      <c r="AA109" s="74"/>
      <c r="AB109" s="74"/>
      <c r="AC109" s="74"/>
      <c r="AD109" s="74"/>
      <c r="AE109" s="95" t="str">
        <f t="shared" si="9"/>
        <v/>
      </c>
      <c r="AF109" s="79"/>
      <c r="AG109" s="101"/>
      <c r="AH109" s="79" t="str">
        <f t="shared" si="6"/>
        <v/>
      </c>
      <c r="AI109" s="79"/>
      <c r="AJ109" s="80" t="str">
        <f t="shared" si="0"/>
        <v/>
      </c>
      <c r="AK109" s="79"/>
      <c r="AL109" s="80" t="str">
        <f t="shared" si="1"/>
        <v/>
      </c>
      <c r="AM109" s="81" t="str">
        <f t="shared" si="2"/>
        <v/>
      </c>
      <c r="AN109" s="82" t="str">
        <f t="shared" ref="AN109:AN112" si="38">IFERROR(IF(AND(AH108="Probabilidad",AH109="Probabilidad"),(AN108-(+AN108*AM109)),IF(AND(AH108="Impacto",AH109="Probabilidad"),(AN107-(+AN107*AM109)),IF(AH109="Impacto",AN108,""))),"")</f>
        <v/>
      </c>
      <c r="AO109" s="82" t="str">
        <f t="shared" ref="AO109:AO112" si="39">IFERROR(IF(AND(AH108="Impacto",AH109="Impacto"),(AO108-(+AO108*AM109)),IF(AND(AH108="Probabilidad",AH109="Impacto"),(AO107-(+AO107*AM109)),IF(AH109="Probabilidad",AO108,""))),"")</f>
        <v/>
      </c>
      <c r="AP109" s="79"/>
      <c r="AQ109" s="79"/>
      <c r="AR109" s="79"/>
      <c r="AS109" s="310"/>
      <c r="AT109" s="310"/>
      <c r="AU109" s="310"/>
      <c r="AV109" s="310"/>
      <c r="AW109" s="310"/>
      <c r="AX109" s="310"/>
      <c r="AY109" s="310"/>
      <c r="AZ109" s="310"/>
      <c r="BA109" s="310"/>
      <c r="BB109" s="310"/>
      <c r="BC109" s="310"/>
      <c r="BD109" s="310"/>
      <c r="BE109" s="310"/>
      <c r="BF109" s="28"/>
      <c r="BG109" s="45"/>
      <c r="BH109" s="45"/>
      <c r="BI109" s="45"/>
    </row>
    <row r="110" spans="1:61" ht="15" hidden="1" customHeight="1">
      <c r="A110" s="310"/>
      <c r="B110" s="310"/>
      <c r="C110" s="310"/>
      <c r="D110" s="349"/>
      <c r="E110" s="310"/>
      <c r="F110" s="310"/>
      <c r="G110" s="310"/>
      <c r="H110" s="310"/>
      <c r="I110" s="310"/>
      <c r="J110" s="310"/>
      <c r="K110" s="310"/>
      <c r="L110" s="310"/>
      <c r="M110" s="310"/>
      <c r="N110" s="310"/>
      <c r="O110" s="310"/>
      <c r="P110" s="310"/>
      <c r="Q110" s="310"/>
      <c r="R110" s="310"/>
      <c r="S110" s="310"/>
      <c r="T110" s="310"/>
      <c r="U110" s="310"/>
      <c r="V110" s="310"/>
      <c r="W110" s="310"/>
      <c r="X110" s="74">
        <v>4</v>
      </c>
      <c r="Y110" s="74"/>
      <c r="Z110" s="74"/>
      <c r="AA110" s="74"/>
      <c r="AB110" s="74"/>
      <c r="AC110" s="74"/>
      <c r="AD110" s="74"/>
      <c r="AE110" s="95" t="str">
        <f t="shared" si="9"/>
        <v/>
      </c>
      <c r="AF110" s="79"/>
      <c r="AG110" s="101"/>
      <c r="AH110" s="79" t="str">
        <f t="shared" si="6"/>
        <v/>
      </c>
      <c r="AI110" s="79"/>
      <c r="AJ110" s="80" t="str">
        <f t="shared" si="0"/>
        <v/>
      </c>
      <c r="AK110" s="79"/>
      <c r="AL110" s="80" t="str">
        <f t="shared" si="1"/>
        <v/>
      </c>
      <c r="AM110" s="81" t="str">
        <f t="shared" si="2"/>
        <v/>
      </c>
      <c r="AN110" s="82" t="str">
        <f t="shared" si="38"/>
        <v/>
      </c>
      <c r="AO110" s="82" t="str">
        <f t="shared" si="39"/>
        <v/>
      </c>
      <c r="AP110" s="79"/>
      <c r="AQ110" s="79"/>
      <c r="AR110" s="79"/>
      <c r="AS110" s="310"/>
      <c r="AT110" s="310"/>
      <c r="AU110" s="310"/>
      <c r="AV110" s="310"/>
      <c r="AW110" s="310"/>
      <c r="AX110" s="310"/>
      <c r="AY110" s="310"/>
      <c r="AZ110" s="310"/>
      <c r="BA110" s="310"/>
      <c r="BB110" s="310"/>
      <c r="BC110" s="310"/>
      <c r="BD110" s="310"/>
      <c r="BE110" s="310"/>
      <c r="BF110" s="28"/>
      <c r="BG110" s="45"/>
      <c r="BH110" s="45"/>
      <c r="BI110" s="45"/>
    </row>
    <row r="111" spans="1:61" ht="15" hidden="1" customHeight="1">
      <c r="A111" s="310"/>
      <c r="B111" s="310"/>
      <c r="C111" s="310"/>
      <c r="D111" s="349"/>
      <c r="E111" s="310"/>
      <c r="F111" s="310"/>
      <c r="G111" s="310"/>
      <c r="H111" s="310"/>
      <c r="I111" s="310"/>
      <c r="J111" s="310"/>
      <c r="K111" s="310"/>
      <c r="L111" s="310"/>
      <c r="M111" s="310"/>
      <c r="N111" s="310"/>
      <c r="O111" s="310"/>
      <c r="P111" s="310"/>
      <c r="Q111" s="310"/>
      <c r="R111" s="310"/>
      <c r="S111" s="310"/>
      <c r="T111" s="310"/>
      <c r="U111" s="310"/>
      <c r="V111" s="310"/>
      <c r="W111" s="310"/>
      <c r="X111" s="74">
        <v>5</v>
      </c>
      <c r="Y111" s="74"/>
      <c r="Z111" s="74"/>
      <c r="AA111" s="74"/>
      <c r="AB111" s="74"/>
      <c r="AC111" s="74"/>
      <c r="AD111" s="74"/>
      <c r="AE111" s="95" t="str">
        <f t="shared" si="9"/>
        <v/>
      </c>
      <c r="AF111" s="79"/>
      <c r="AG111" s="101"/>
      <c r="AH111" s="79" t="str">
        <f t="shared" si="6"/>
        <v/>
      </c>
      <c r="AI111" s="79"/>
      <c r="AJ111" s="80" t="str">
        <f t="shared" si="0"/>
        <v/>
      </c>
      <c r="AK111" s="79"/>
      <c r="AL111" s="80" t="str">
        <f t="shared" si="1"/>
        <v/>
      </c>
      <c r="AM111" s="81" t="str">
        <f t="shared" si="2"/>
        <v/>
      </c>
      <c r="AN111" s="82" t="str">
        <f t="shared" si="38"/>
        <v/>
      </c>
      <c r="AO111" s="82" t="str">
        <f t="shared" si="39"/>
        <v/>
      </c>
      <c r="AP111" s="79"/>
      <c r="AQ111" s="79"/>
      <c r="AR111" s="79"/>
      <c r="AS111" s="310"/>
      <c r="AT111" s="310"/>
      <c r="AU111" s="310"/>
      <c r="AV111" s="310"/>
      <c r="AW111" s="310"/>
      <c r="AX111" s="310"/>
      <c r="AY111" s="310"/>
      <c r="AZ111" s="310"/>
      <c r="BA111" s="310"/>
      <c r="BB111" s="310"/>
      <c r="BC111" s="310"/>
      <c r="BD111" s="310"/>
      <c r="BE111" s="310"/>
      <c r="BF111" s="28"/>
      <c r="BG111" s="45"/>
      <c r="BH111" s="45"/>
      <c r="BI111" s="45"/>
    </row>
    <row r="112" spans="1:61" ht="15.75" hidden="1" customHeight="1">
      <c r="A112" s="310"/>
      <c r="B112" s="310"/>
      <c r="C112" s="310"/>
      <c r="D112" s="350"/>
      <c r="E112" s="345"/>
      <c r="F112" s="345"/>
      <c r="G112" s="345"/>
      <c r="H112" s="345"/>
      <c r="I112" s="345"/>
      <c r="J112" s="345"/>
      <c r="K112" s="345"/>
      <c r="L112" s="345"/>
      <c r="M112" s="345"/>
      <c r="N112" s="345"/>
      <c r="O112" s="345"/>
      <c r="P112" s="345"/>
      <c r="Q112" s="345"/>
      <c r="R112" s="345"/>
      <c r="S112" s="345"/>
      <c r="T112" s="345"/>
      <c r="U112" s="345"/>
      <c r="V112" s="345"/>
      <c r="W112" s="345"/>
      <c r="X112" s="85">
        <v>6</v>
      </c>
      <c r="Y112" s="85"/>
      <c r="Z112" s="85"/>
      <c r="AA112" s="85"/>
      <c r="AB112" s="85"/>
      <c r="AC112" s="85"/>
      <c r="AD112" s="85"/>
      <c r="AE112" s="95" t="str">
        <f t="shared" si="9"/>
        <v/>
      </c>
      <c r="AF112" s="91"/>
      <c r="AG112" s="102"/>
      <c r="AH112" s="91" t="str">
        <f t="shared" si="6"/>
        <v/>
      </c>
      <c r="AI112" s="91"/>
      <c r="AJ112" s="92" t="str">
        <f t="shared" si="0"/>
        <v/>
      </c>
      <c r="AK112" s="91"/>
      <c r="AL112" s="92" t="str">
        <f t="shared" si="1"/>
        <v/>
      </c>
      <c r="AM112" s="93" t="str">
        <f t="shared" si="2"/>
        <v/>
      </c>
      <c r="AN112" s="103" t="str">
        <f t="shared" si="38"/>
        <v/>
      </c>
      <c r="AO112" s="103" t="str">
        <f t="shared" si="39"/>
        <v/>
      </c>
      <c r="AP112" s="91"/>
      <c r="AQ112" s="91"/>
      <c r="AR112" s="91"/>
      <c r="AS112" s="345"/>
      <c r="AT112" s="345"/>
      <c r="AU112" s="345"/>
      <c r="AV112" s="345"/>
      <c r="AW112" s="345"/>
      <c r="AX112" s="345"/>
      <c r="AY112" s="345"/>
      <c r="AZ112" s="345"/>
      <c r="BA112" s="345"/>
      <c r="BB112" s="345"/>
      <c r="BC112" s="345"/>
      <c r="BD112" s="345"/>
      <c r="BE112" s="345"/>
      <c r="BF112" s="28"/>
      <c r="BG112" s="45"/>
      <c r="BH112" s="45"/>
      <c r="BI112" s="45"/>
    </row>
    <row r="113" spans="1:61" ht="15" hidden="1" customHeight="1">
      <c r="A113" s="310"/>
      <c r="B113" s="310"/>
      <c r="C113" s="310"/>
      <c r="D113" s="348"/>
      <c r="E113" s="351"/>
      <c r="F113" s="352"/>
      <c r="G113" s="353"/>
      <c r="H113" s="344"/>
      <c r="I113" s="351" t="str">
        <f>IF(D161="","",IF(D161="RG",'Identificación RG-RF-RLA-FT'!#REF!,IF(H161="","",(CONCATENATE(H161," ",#REF!," ",G161," ",#REF!," ",#REF!," ",#REF!," ",#REF!)))))</f>
        <v/>
      </c>
      <c r="J113" s="344"/>
      <c r="K113" s="344" t="e">
        <f>CONCATENATE(" *",'Identificación RG-RF-RLA-FT'!#REF!," *",'Identificación RG-RF-RLA-FT'!#REF!," *",'Identificación RG-RF-RLA-FT'!#REF!)</f>
        <v>#REF!</v>
      </c>
      <c r="L113" s="353"/>
      <c r="M113" s="347"/>
      <c r="N113" s="344"/>
      <c r="O113" s="346" t="str">
        <f>IF(N113="Muy Alta",100%,IF(N113="Alta",80%,IF(N113="Media",60%,IF(N113="Baja",40%,IF(N113="Muy Baja",20%,"")))))</f>
        <v/>
      </c>
      <c r="P113" s="344"/>
      <c r="Q113" s="346" t="str">
        <f>IF(P113="Catastrófico",100%,IF(P113="Mayor",80%,IF(P113="Moderado",60%,IF(P113="Menor",40%,IF(P113="Leve",20%,"")))))</f>
        <v/>
      </c>
      <c r="R113" s="344"/>
      <c r="S113" s="346" t="str">
        <f>IF(R113="Catastrófico",100%,IF(R113="Mayor",80%,IF(R113="Moderado",60%,IF(R113="Menor",40%,IF(R113="Leve",20%,"")))))</f>
        <v/>
      </c>
      <c r="T113" s="344" t="str">
        <f>IF(U113=100%,"Catastrófico",IF(U113=80%,"Mayor",IF(U113=60%,"Moderado",IF(U113=40%,"Menor",IF(U113=20%,"Leve","")))))</f>
        <v/>
      </c>
      <c r="U113" s="346" t="str">
        <f>IF(AND(Q113="",S113=""),"",MAX(Q113,S113))</f>
        <v/>
      </c>
      <c r="V113" s="346" t="str">
        <f>CONCATENATE(N113,T113)</f>
        <v/>
      </c>
      <c r="W113" s="344"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94">
        <v>1</v>
      </c>
      <c r="Y113" s="94"/>
      <c r="Z113" s="94"/>
      <c r="AA113" s="94"/>
      <c r="AB113" s="94"/>
      <c r="AC113" s="94"/>
      <c r="AD113" s="94"/>
      <c r="AE113" s="95" t="str">
        <f t="shared" si="9"/>
        <v/>
      </c>
      <c r="AF113" s="96"/>
      <c r="AG113" s="97"/>
      <c r="AH113" s="96" t="str">
        <f t="shared" si="6"/>
        <v/>
      </c>
      <c r="AI113" s="96"/>
      <c r="AJ113" s="98" t="str">
        <f t="shared" si="0"/>
        <v/>
      </c>
      <c r="AK113" s="96"/>
      <c r="AL113" s="98" t="str">
        <f t="shared" si="1"/>
        <v/>
      </c>
      <c r="AM113" s="99" t="str">
        <f t="shared" si="2"/>
        <v/>
      </c>
      <c r="AN113" s="100" t="str">
        <f>IFERROR(IF(AH113="Probabilidad",(O113-(+O113*AM113)),IF(AH113="Impacto",O113,"")),"")</f>
        <v/>
      </c>
      <c r="AO113" s="100" t="str">
        <f>IFERROR(IF(AH113="Impacto",(U113-(+U113*AM113)),IF(AH113="Probabilidad",U113,"")),"")</f>
        <v/>
      </c>
      <c r="AP113" s="96"/>
      <c r="AQ113" s="96"/>
      <c r="AR113" s="96"/>
      <c r="AS113" s="355" t="str">
        <f>O113</f>
        <v/>
      </c>
      <c r="AT113" s="355" t="str">
        <f>IF(AN113="","",MIN(AN113:AN118))</f>
        <v/>
      </c>
      <c r="AU113" s="344" t="str">
        <f>IFERROR(IF(AT113="","",IF(AT113&lt;=0.2,"Muy Baja",IF(AT113&lt;=0.4,"Baja",IF(AT113&lt;=0.6,"Media",IF(AT113&lt;=0.8,"Alta","Muy Alta"))))),"")</f>
        <v/>
      </c>
      <c r="AV113" s="355" t="str">
        <f>U113</f>
        <v/>
      </c>
      <c r="AW113" s="355" t="str">
        <f>IF(AO113="","",MIN(AO113:AO118))</f>
        <v/>
      </c>
      <c r="AX113" s="344" t="str">
        <f>IFERROR(IF(AW113="","",IF(AW113&lt;=0.2,"Leve",IF(AW113&lt;=0.4,"Menor",IF(AW113&lt;=0.6,"Moderado",IF(AW113&lt;=0.8,"Mayor","Catastrófico"))))),"")</f>
        <v/>
      </c>
      <c r="AY113" s="344" t="str">
        <f>W113</f>
        <v/>
      </c>
      <c r="AZ113" s="344"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344"/>
      <c r="BB113" s="353"/>
      <c r="BC113" s="353"/>
      <c r="BD113" s="354"/>
      <c r="BE113" s="354"/>
      <c r="BF113" s="28"/>
      <c r="BG113" s="45"/>
      <c r="BH113" s="45"/>
      <c r="BI113" s="45"/>
    </row>
    <row r="114" spans="1:61" ht="15" hidden="1" customHeight="1">
      <c r="A114" s="310"/>
      <c r="B114" s="310"/>
      <c r="C114" s="310"/>
      <c r="D114" s="349"/>
      <c r="E114" s="310"/>
      <c r="F114" s="310"/>
      <c r="G114" s="310"/>
      <c r="H114" s="310"/>
      <c r="I114" s="310"/>
      <c r="J114" s="310"/>
      <c r="K114" s="310"/>
      <c r="L114" s="310"/>
      <c r="M114" s="310"/>
      <c r="N114" s="310"/>
      <c r="O114" s="310"/>
      <c r="P114" s="310"/>
      <c r="Q114" s="310"/>
      <c r="R114" s="310"/>
      <c r="S114" s="310"/>
      <c r="T114" s="310"/>
      <c r="U114" s="310"/>
      <c r="V114" s="310"/>
      <c r="W114" s="310"/>
      <c r="X114" s="74">
        <v>2</v>
      </c>
      <c r="Y114" s="74"/>
      <c r="Z114" s="74"/>
      <c r="AA114" s="74"/>
      <c r="AB114" s="74"/>
      <c r="AC114" s="74"/>
      <c r="AD114" s="74"/>
      <c r="AE114" s="95" t="str">
        <f t="shared" si="9"/>
        <v/>
      </c>
      <c r="AF114" s="79"/>
      <c r="AG114" s="101"/>
      <c r="AH114" s="79" t="str">
        <f t="shared" si="6"/>
        <v/>
      </c>
      <c r="AI114" s="79"/>
      <c r="AJ114" s="80" t="str">
        <f t="shared" si="0"/>
        <v/>
      </c>
      <c r="AK114" s="79"/>
      <c r="AL114" s="80" t="str">
        <f t="shared" si="1"/>
        <v/>
      </c>
      <c r="AM114" s="81" t="str">
        <f t="shared" si="2"/>
        <v/>
      </c>
      <c r="AN114" s="82" t="str">
        <f>IFERROR(IF(AND(AH113="Probabilidad",AH114="Probabilidad"),(AN113-(+AN113*AM114)),IF(AH114="Probabilidad",(O113-(+O113*AM114)),IF(AH114="Impacto",AN113,""))),"")</f>
        <v/>
      </c>
      <c r="AO114" s="82" t="str">
        <f>IFERROR(IF(AND(AH113="Impacto",AH114="Impacto"),(AO113-(+AO113*AM114)),IF(AH114="Impacto",(U113-(U113*AM114)),IF(AH114="Probabilidad",AO113,""))),"")</f>
        <v/>
      </c>
      <c r="AP114" s="79"/>
      <c r="AQ114" s="79"/>
      <c r="AR114" s="79"/>
      <c r="AS114" s="310"/>
      <c r="AT114" s="310"/>
      <c r="AU114" s="310"/>
      <c r="AV114" s="310"/>
      <c r="AW114" s="310"/>
      <c r="AX114" s="310"/>
      <c r="AY114" s="310"/>
      <c r="AZ114" s="310"/>
      <c r="BA114" s="310"/>
      <c r="BB114" s="310"/>
      <c r="BC114" s="310"/>
      <c r="BD114" s="310"/>
      <c r="BE114" s="310"/>
      <c r="BF114" s="28"/>
      <c r="BG114" s="45"/>
      <c r="BH114" s="45"/>
      <c r="BI114" s="45"/>
    </row>
    <row r="115" spans="1:61" ht="15" hidden="1" customHeight="1">
      <c r="A115" s="310"/>
      <c r="B115" s="310"/>
      <c r="C115" s="310"/>
      <c r="D115" s="349"/>
      <c r="E115" s="310"/>
      <c r="F115" s="310"/>
      <c r="G115" s="310"/>
      <c r="H115" s="310"/>
      <c r="I115" s="310"/>
      <c r="J115" s="310"/>
      <c r="K115" s="310"/>
      <c r="L115" s="310"/>
      <c r="M115" s="310"/>
      <c r="N115" s="310"/>
      <c r="O115" s="310"/>
      <c r="P115" s="310"/>
      <c r="Q115" s="310"/>
      <c r="R115" s="310"/>
      <c r="S115" s="310"/>
      <c r="T115" s="310"/>
      <c r="U115" s="310"/>
      <c r="V115" s="310"/>
      <c r="W115" s="310"/>
      <c r="X115" s="74">
        <v>3</v>
      </c>
      <c r="Y115" s="74"/>
      <c r="Z115" s="74"/>
      <c r="AA115" s="74"/>
      <c r="AB115" s="74"/>
      <c r="AC115" s="74"/>
      <c r="AD115" s="74"/>
      <c r="AE115" s="95" t="str">
        <f t="shared" si="9"/>
        <v/>
      </c>
      <c r="AF115" s="79"/>
      <c r="AG115" s="101"/>
      <c r="AH115" s="79" t="str">
        <f t="shared" si="6"/>
        <v/>
      </c>
      <c r="AI115" s="79"/>
      <c r="AJ115" s="80" t="str">
        <f t="shared" si="0"/>
        <v/>
      </c>
      <c r="AK115" s="79"/>
      <c r="AL115" s="80" t="str">
        <f t="shared" si="1"/>
        <v/>
      </c>
      <c r="AM115" s="81" t="str">
        <f t="shared" si="2"/>
        <v/>
      </c>
      <c r="AN115" s="82" t="str">
        <f t="shared" ref="AN115:AN118" si="40">IFERROR(IF(AND(AH114="Probabilidad",AH115="Probabilidad"),(AN114-(+AN114*AM115)),IF(AND(AH114="Impacto",AH115="Probabilidad"),(AN113-(+AN113*AM115)),IF(AH115="Impacto",AN114,""))),"")</f>
        <v/>
      </c>
      <c r="AO115" s="82" t="str">
        <f t="shared" ref="AO115:AO118" si="41">IFERROR(IF(AND(AH114="Impacto",AH115="Impacto"),(AO114-(+AO114*AM115)),IF(AND(AH114="Probabilidad",AH115="Impacto"),(AO113-(+AO113*AM115)),IF(AH115="Probabilidad",AO114,""))),"")</f>
        <v/>
      </c>
      <c r="AP115" s="79"/>
      <c r="AQ115" s="79"/>
      <c r="AR115" s="79"/>
      <c r="AS115" s="310"/>
      <c r="AT115" s="310"/>
      <c r="AU115" s="310"/>
      <c r="AV115" s="310"/>
      <c r="AW115" s="310"/>
      <c r="AX115" s="310"/>
      <c r="AY115" s="310"/>
      <c r="AZ115" s="310"/>
      <c r="BA115" s="310"/>
      <c r="BB115" s="310"/>
      <c r="BC115" s="310"/>
      <c r="BD115" s="310"/>
      <c r="BE115" s="310"/>
      <c r="BF115" s="28"/>
      <c r="BG115" s="45"/>
      <c r="BH115" s="45"/>
      <c r="BI115" s="45"/>
    </row>
    <row r="116" spans="1:61" ht="15" hidden="1" customHeight="1">
      <c r="A116" s="310"/>
      <c r="B116" s="310"/>
      <c r="C116" s="310"/>
      <c r="D116" s="349"/>
      <c r="E116" s="310"/>
      <c r="F116" s="310"/>
      <c r="G116" s="310"/>
      <c r="H116" s="310"/>
      <c r="I116" s="310"/>
      <c r="J116" s="310"/>
      <c r="K116" s="310"/>
      <c r="L116" s="310"/>
      <c r="M116" s="310"/>
      <c r="N116" s="310"/>
      <c r="O116" s="310"/>
      <c r="P116" s="310"/>
      <c r="Q116" s="310"/>
      <c r="R116" s="310"/>
      <c r="S116" s="310"/>
      <c r="T116" s="310"/>
      <c r="U116" s="310"/>
      <c r="V116" s="310"/>
      <c r="W116" s="310"/>
      <c r="X116" s="74">
        <v>4</v>
      </c>
      <c r="Y116" s="74"/>
      <c r="Z116" s="74"/>
      <c r="AA116" s="74"/>
      <c r="AB116" s="74"/>
      <c r="AC116" s="74"/>
      <c r="AD116" s="74"/>
      <c r="AE116" s="95" t="str">
        <f t="shared" si="9"/>
        <v/>
      </c>
      <c r="AF116" s="79"/>
      <c r="AG116" s="101"/>
      <c r="AH116" s="79" t="str">
        <f t="shared" si="6"/>
        <v/>
      </c>
      <c r="AI116" s="79"/>
      <c r="AJ116" s="80" t="str">
        <f t="shared" si="0"/>
        <v/>
      </c>
      <c r="AK116" s="79"/>
      <c r="AL116" s="80" t="str">
        <f t="shared" si="1"/>
        <v/>
      </c>
      <c r="AM116" s="81" t="str">
        <f t="shared" si="2"/>
        <v/>
      </c>
      <c r="AN116" s="82" t="str">
        <f t="shared" si="40"/>
        <v/>
      </c>
      <c r="AO116" s="82" t="str">
        <f t="shared" si="41"/>
        <v/>
      </c>
      <c r="AP116" s="79"/>
      <c r="AQ116" s="79"/>
      <c r="AR116" s="79"/>
      <c r="AS116" s="310"/>
      <c r="AT116" s="310"/>
      <c r="AU116" s="310"/>
      <c r="AV116" s="310"/>
      <c r="AW116" s="310"/>
      <c r="AX116" s="310"/>
      <c r="AY116" s="310"/>
      <c r="AZ116" s="310"/>
      <c r="BA116" s="310"/>
      <c r="BB116" s="310"/>
      <c r="BC116" s="310"/>
      <c r="BD116" s="310"/>
      <c r="BE116" s="310"/>
      <c r="BF116" s="28"/>
      <c r="BG116" s="45"/>
      <c r="BH116" s="45"/>
      <c r="BI116" s="45"/>
    </row>
    <row r="117" spans="1:61" ht="15" hidden="1" customHeight="1">
      <c r="A117" s="310"/>
      <c r="B117" s="310"/>
      <c r="C117" s="310"/>
      <c r="D117" s="349"/>
      <c r="E117" s="310"/>
      <c r="F117" s="310"/>
      <c r="G117" s="310"/>
      <c r="H117" s="310"/>
      <c r="I117" s="310"/>
      <c r="J117" s="310"/>
      <c r="K117" s="310"/>
      <c r="L117" s="310"/>
      <c r="M117" s="310"/>
      <c r="N117" s="310"/>
      <c r="O117" s="310"/>
      <c r="P117" s="310"/>
      <c r="Q117" s="310"/>
      <c r="R117" s="310"/>
      <c r="S117" s="310"/>
      <c r="T117" s="310"/>
      <c r="U117" s="310"/>
      <c r="V117" s="310"/>
      <c r="W117" s="310"/>
      <c r="X117" s="74">
        <v>5</v>
      </c>
      <c r="Y117" s="74"/>
      <c r="Z117" s="74"/>
      <c r="AA117" s="74"/>
      <c r="AB117" s="74"/>
      <c r="AC117" s="74"/>
      <c r="AD117" s="74"/>
      <c r="AE117" s="95" t="str">
        <f t="shared" si="9"/>
        <v/>
      </c>
      <c r="AF117" s="79"/>
      <c r="AG117" s="101"/>
      <c r="AH117" s="79" t="str">
        <f t="shared" si="6"/>
        <v/>
      </c>
      <c r="AI117" s="79"/>
      <c r="AJ117" s="80" t="str">
        <f t="shared" si="0"/>
        <v/>
      </c>
      <c r="AK117" s="79"/>
      <c r="AL117" s="80" t="str">
        <f t="shared" si="1"/>
        <v/>
      </c>
      <c r="AM117" s="81" t="str">
        <f t="shared" si="2"/>
        <v/>
      </c>
      <c r="AN117" s="82" t="str">
        <f t="shared" si="40"/>
        <v/>
      </c>
      <c r="AO117" s="82" t="str">
        <f t="shared" si="41"/>
        <v/>
      </c>
      <c r="AP117" s="79"/>
      <c r="AQ117" s="79"/>
      <c r="AR117" s="79"/>
      <c r="AS117" s="310"/>
      <c r="AT117" s="310"/>
      <c r="AU117" s="310"/>
      <c r="AV117" s="310"/>
      <c r="AW117" s="310"/>
      <c r="AX117" s="310"/>
      <c r="AY117" s="310"/>
      <c r="AZ117" s="310"/>
      <c r="BA117" s="310"/>
      <c r="BB117" s="310"/>
      <c r="BC117" s="310"/>
      <c r="BD117" s="310"/>
      <c r="BE117" s="310"/>
      <c r="BF117" s="28"/>
      <c r="BG117" s="45"/>
      <c r="BH117" s="45"/>
      <c r="BI117" s="45"/>
    </row>
    <row r="118" spans="1:61" ht="15.75" hidden="1" customHeight="1">
      <c r="A118" s="310"/>
      <c r="B118" s="310"/>
      <c r="C118" s="310"/>
      <c r="D118" s="350"/>
      <c r="E118" s="345"/>
      <c r="F118" s="345"/>
      <c r="G118" s="345"/>
      <c r="H118" s="345"/>
      <c r="I118" s="345"/>
      <c r="J118" s="345"/>
      <c r="K118" s="345"/>
      <c r="L118" s="345"/>
      <c r="M118" s="345"/>
      <c r="N118" s="345"/>
      <c r="O118" s="345"/>
      <c r="P118" s="345"/>
      <c r="Q118" s="345"/>
      <c r="R118" s="345"/>
      <c r="S118" s="345"/>
      <c r="T118" s="345"/>
      <c r="U118" s="345"/>
      <c r="V118" s="345"/>
      <c r="W118" s="345"/>
      <c r="X118" s="85">
        <v>6</v>
      </c>
      <c r="Y118" s="85"/>
      <c r="Z118" s="85"/>
      <c r="AA118" s="85"/>
      <c r="AB118" s="85"/>
      <c r="AC118" s="85"/>
      <c r="AD118" s="85"/>
      <c r="AE118" s="95" t="str">
        <f t="shared" si="9"/>
        <v/>
      </c>
      <c r="AF118" s="91"/>
      <c r="AG118" s="102"/>
      <c r="AH118" s="91" t="str">
        <f t="shared" si="6"/>
        <v/>
      </c>
      <c r="AI118" s="91"/>
      <c r="AJ118" s="92" t="str">
        <f t="shared" si="0"/>
        <v/>
      </c>
      <c r="AK118" s="91"/>
      <c r="AL118" s="92" t="str">
        <f t="shared" si="1"/>
        <v/>
      </c>
      <c r="AM118" s="93" t="str">
        <f t="shared" si="2"/>
        <v/>
      </c>
      <c r="AN118" s="103" t="str">
        <f t="shared" si="40"/>
        <v/>
      </c>
      <c r="AO118" s="103" t="str">
        <f t="shared" si="41"/>
        <v/>
      </c>
      <c r="AP118" s="91"/>
      <c r="AQ118" s="91"/>
      <c r="AR118" s="91"/>
      <c r="AS118" s="345"/>
      <c r="AT118" s="345"/>
      <c r="AU118" s="345"/>
      <c r="AV118" s="345"/>
      <c r="AW118" s="345"/>
      <c r="AX118" s="345"/>
      <c r="AY118" s="345"/>
      <c r="AZ118" s="345"/>
      <c r="BA118" s="345"/>
      <c r="BB118" s="345"/>
      <c r="BC118" s="345"/>
      <c r="BD118" s="345"/>
      <c r="BE118" s="345"/>
      <c r="BF118" s="28"/>
      <c r="BG118" s="45"/>
      <c r="BH118" s="45"/>
      <c r="BI118" s="45"/>
    </row>
    <row r="119" spans="1:61" ht="15" hidden="1" customHeight="1">
      <c r="A119" s="310"/>
      <c r="B119" s="310"/>
      <c r="C119" s="310"/>
      <c r="D119" s="348"/>
      <c r="E119" s="351"/>
      <c r="F119" s="352"/>
      <c r="G119" s="353"/>
      <c r="H119" s="344"/>
      <c r="I119" s="351" t="str">
        <f>IF(D167="","",IF(D167="RG",'Identificación RG-RF-RLA-FT'!#REF!,IF(H167="","",(CONCATENATE(H167," ",#REF!," ",G167," ",#REF!," ",#REF!," ",#REF!," ",#REF!)))))</f>
        <v/>
      </c>
      <c r="J119" s="344"/>
      <c r="K119" s="344" t="e">
        <f>CONCATENATE(" *",'Identificación RG-RF-RLA-FT'!#REF!," *",'Identificación RG-RF-RLA-FT'!#REF!," *",'Identificación RG-RF-RLA-FT'!#REF!)</f>
        <v>#REF!</v>
      </c>
      <c r="L119" s="353"/>
      <c r="M119" s="347"/>
      <c r="N119" s="344"/>
      <c r="O119" s="346" t="str">
        <f>IF(N119="Muy Alta",100%,IF(N119="Alta",80%,IF(N119="Media",60%,IF(N119="Baja",40%,IF(N119="Muy Baja",20%,"")))))</f>
        <v/>
      </c>
      <c r="P119" s="344"/>
      <c r="Q119" s="346" t="str">
        <f>IF(P119="Catastrófico",100%,IF(P119="Mayor",80%,IF(P119="Moderado",60%,IF(P119="Menor",40%,IF(P119="Leve",20%,"")))))</f>
        <v/>
      </c>
      <c r="R119" s="344"/>
      <c r="S119" s="346" t="str">
        <f>IF(R119="Catastrófico",100%,IF(R119="Mayor",80%,IF(R119="Moderado",60%,IF(R119="Menor",40%,IF(R119="Leve",20%,"")))))</f>
        <v/>
      </c>
      <c r="T119" s="344" t="str">
        <f>IF(U119=100%,"Catastrófico",IF(U119=80%,"Mayor",IF(U119=60%,"Moderado",IF(U119=40%,"Menor",IF(U119=20%,"Leve","")))))</f>
        <v/>
      </c>
      <c r="U119" s="346" t="str">
        <f>IF(AND(Q119="",S119=""),"",MAX(Q119,S119))</f>
        <v/>
      </c>
      <c r="V119" s="346" t="str">
        <f>CONCATENATE(N119,T119)</f>
        <v/>
      </c>
      <c r="W119" s="344"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94">
        <v>1</v>
      </c>
      <c r="Y119" s="94"/>
      <c r="Z119" s="94"/>
      <c r="AA119" s="94"/>
      <c r="AB119" s="94"/>
      <c r="AC119" s="94"/>
      <c r="AD119" s="94"/>
      <c r="AE119" s="95" t="str">
        <f t="shared" si="9"/>
        <v/>
      </c>
      <c r="AF119" s="96"/>
      <c r="AG119" s="97"/>
      <c r="AH119" s="96" t="str">
        <f t="shared" si="6"/>
        <v/>
      </c>
      <c r="AI119" s="96"/>
      <c r="AJ119" s="98" t="str">
        <f t="shared" si="0"/>
        <v/>
      </c>
      <c r="AK119" s="96"/>
      <c r="AL119" s="98" t="str">
        <f t="shared" si="1"/>
        <v/>
      </c>
      <c r="AM119" s="99" t="str">
        <f t="shared" si="2"/>
        <v/>
      </c>
      <c r="AN119" s="100" t="str">
        <f>IFERROR(IF(AH119="Probabilidad",(O119-(+O119*AM119)),IF(AH119="Impacto",O119,"")),"")</f>
        <v/>
      </c>
      <c r="AO119" s="100" t="str">
        <f>IFERROR(IF(AH119="Impacto",(U119-(+U119*AM119)),IF(AH119="Probabilidad",U119,"")),"")</f>
        <v/>
      </c>
      <c r="AP119" s="96"/>
      <c r="AQ119" s="96"/>
      <c r="AR119" s="96"/>
      <c r="AS119" s="355" t="str">
        <f>O119</f>
        <v/>
      </c>
      <c r="AT119" s="355" t="str">
        <f>IF(AN119="","",MIN(AN119:AN124))</f>
        <v/>
      </c>
      <c r="AU119" s="344" t="str">
        <f>IFERROR(IF(AT119="","",IF(AT119&lt;=0.2,"Muy Baja",IF(AT119&lt;=0.4,"Baja",IF(AT119&lt;=0.6,"Media",IF(AT119&lt;=0.8,"Alta","Muy Alta"))))),"")</f>
        <v/>
      </c>
      <c r="AV119" s="355" t="str">
        <f>U119</f>
        <v/>
      </c>
      <c r="AW119" s="355" t="str">
        <f>IF(AO119="","",MIN(AO119:AO124))</f>
        <v/>
      </c>
      <c r="AX119" s="344" t="str">
        <f>IFERROR(IF(AW119="","",IF(AW119&lt;=0.2,"Leve",IF(AW119&lt;=0.4,"Menor",IF(AW119&lt;=0.6,"Moderado",IF(AW119&lt;=0.8,"Mayor","Catastrófico"))))),"")</f>
        <v/>
      </c>
      <c r="AY119" s="344" t="str">
        <f>W119</f>
        <v/>
      </c>
      <c r="AZ119" s="344"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344"/>
      <c r="BB119" s="353"/>
      <c r="BC119" s="353"/>
      <c r="BD119" s="354"/>
      <c r="BE119" s="354"/>
      <c r="BF119" s="28"/>
      <c r="BG119" s="45"/>
      <c r="BH119" s="45"/>
      <c r="BI119" s="45"/>
    </row>
    <row r="120" spans="1:61" ht="15" hidden="1" customHeight="1">
      <c r="A120" s="310"/>
      <c r="B120" s="310"/>
      <c r="C120" s="310"/>
      <c r="D120" s="349"/>
      <c r="E120" s="310"/>
      <c r="F120" s="310"/>
      <c r="G120" s="310"/>
      <c r="H120" s="310"/>
      <c r="I120" s="310"/>
      <c r="J120" s="310"/>
      <c r="K120" s="310"/>
      <c r="L120" s="310"/>
      <c r="M120" s="310"/>
      <c r="N120" s="310"/>
      <c r="O120" s="310"/>
      <c r="P120" s="310"/>
      <c r="Q120" s="310"/>
      <c r="R120" s="310"/>
      <c r="S120" s="310"/>
      <c r="T120" s="310"/>
      <c r="U120" s="310"/>
      <c r="V120" s="310"/>
      <c r="W120" s="310"/>
      <c r="X120" s="74">
        <v>2</v>
      </c>
      <c r="Y120" s="74"/>
      <c r="Z120" s="74"/>
      <c r="AA120" s="74"/>
      <c r="AB120" s="74"/>
      <c r="AC120" s="74"/>
      <c r="AD120" s="74"/>
      <c r="AE120" s="95" t="str">
        <f t="shared" si="9"/>
        <v/>
      </c>
      <c r="AF120" s="79"/>
      <c r="AG120" s="101"/>
      <c r="AH120" s="79" t="str">
        <f t="shared" si="6"/>
        <v/>
      </c>
      <c r="AI120" s="79"/>
      <c r="AJ120" s="80" t="str">
        <f t="shared" si="0"/>
        <v/>
      </c>
      <c r="AK120" s="79"/>
      <c r="AL120" s="80" t="str">
        <f t="shared" si="1"/>
        <v/>
      </c>
      <c r="AM120" s="81" t="str">
        <f t="shared" si="2"/>
        <v/>
      </c>
      <c r="AN120" s="82" t="str">
        <f>IFERROR(IF(AND(AH119="Probabilidad",AH120="Probabilidad"),(AN119-(+AN119*AM120)),IF(AH120="Probabilidad",(O119-(+O119*AM120)),IF(AH120="Impacto",AN119,""))),"")</f>
        <v/>
      </c>
      <c r="AO120" s="82" t="str">
        <f>IFERROR(IF(AND(AH119="Impacto",AH120="Impacto"),(AO119-(+AO119*AM120)),IF(AH120="Impacto",(U119-(U119*AM120)),IF(AH120="Probabilidad",AO119,""))),"")</f>
        <v/>
      </c>
      <c r="AP120" s="79"/>
      <c r="AQ120" s="79"/>
      <c r="AR120" s="79"/>
      <c r="AS120" s="310"/>
      <c r="AT120" s="310"/>
      <c r="AU120" s="310"/>
      <c r="AV120" s="310"/>
      <c r="AW120" s="310"/>
      <c r="AX120" s="310"/>
      <c r="AY120" s="310"/>
      <c r="AZ120" s="310"/>
      <c r="BA120" s="310"/>
      <c r="BB120" s="310"/>
      <c r="BC120" s="310"/>
      <c r="BD120" s="310"/>
      <c r="BE120" s="310"/>
      <c r="BF120" s="28"/>
      <c r="BG120" s="45"/>
      <c r="BH120" s="45"/>
      <c r="BI120" s="45"/>
    </row>
    <row r="121" spans="1:61" ht="15" hidden="1" customHeight="1">
      <c r="A121" s="310"/>
      <c r="B121" s="310"/>
      <c r="C121" s="310"/>
      <c r="D121" s="349"/>
      <c r="E121" s="310"/>
      <c r="F121" s="310"/>
      <c r="G121" s="310"/>
      <c r="H121" s="310"/>
      <c r="I121" s="310"/>
      <c r="J121" s="310"/>
      <c r="K121" s="310"/>
      <c r="L121" s="310"/>
      <c r="M121" s="310"/>
      <c r="N121" s="310"/>
      <c r="O121" s="310"/>
      <c r="P121" s="310"/>
      <c r="Q121" s="310"/>
      <c r="R121" s="310"/>
      <c r="S121" s="310"/>
      <c r="T121" s="310"/>
      <c r="U121" s="310"/>
      <c r="V121" s="310"/>
      <c r="W121" s="310"/>
      <c r="X121" s="74">
        <v>3</v>
      </c>
      <c r="Y121" s="74"/>
      <c r="Z121" s="74"/>
      <c r="AA121" s="74"/>
      <c r="AB121" s="74"/>
      <c r="AC121" s="74"/>
      <c r="AD121" s="74"/>
      <c r="AE121" s="95" t="str">
        <f t="shared" si="9"/>
        <v/>
      </c>
      <c r="AF121" s="79"/>
      <c r="AG121" s="101"/>
      <c r="AH121" s="79" t="str">
        <f t="shared" si="6"/>
        <v/>
      </c>
      <c r="AI121" s="79"/>
      <c r="AJ121" s="80" t="str">
        <f t="shared" si="0"/>
        <v/>
      </c>
      <c r="AK121" s="79"/>
      <c r="AL121" s="80" t="str">
        <f t="shared" si="1"/>
        <v/>
      </c>
      <c r="AM121" s="81" t="str">
        <f t="shared" si="2"/>
        <v/>
      </c>
      <c r="AN121" s="82" t="str">
        <f t="shared" ref="AN121:AN124" si="42">IFERROR(IF(AND(AH120="Probabilidad",AH121="Probabilidad"),(AN120-(+AN120*AM121)),IF(AND(AH120="Impacto",AH121="Probabilidad"),(AN119-(+AN119*AM121)),IF(AH121="Impacto",AN120,""))),"")</f>
        <v/>
      </c>
      <c r="AO121" s="82" t="str">
        <f t="shared" ref="AO121:AO124" si="43">IFERROR(IF(AND(AH120="Impacto",AH121="Impacto"),(AO120-(+AO120*AM121)),IF(AND(AH120="Probabilidad",AH121="Impacto"),(AO119-(+AO119*AM121)),IF(AH121="Probabilidad",AO120,""))),"")</f>
        <v/>
      </c>
      <c r="AP121" s="79"/>
      <c r="AQ121" s="79"/>
      <c r="AR121" s="79"/>
      <c r="AS121" s="310"/>
      <c r="AT121" s="310"/>
      <c r="AU121" s="310"/>
      <c r="AV121" s="310"/>
      <c r="AW121" s="310"/>
      <c r="AX121" s="310"/>
      <c r="AY121" s="310"/>
      <c r="AZ121" s="310"/>
      <c r="BA121" s="310"/>
      <c r="BB121" s="310"/>
      <c r="BC121" s="310"/>
      <c r="BD121" s="310"/>
      <c r="BE121" s="310"/>
      <c r="BF121" s="28"/>
      <c r="BG121" s="45"/>
      <c r="BH121" s="45"/>
      <c r="BI121" s="45"/>
    </row>
    <row r="122" spans="1:61" ht="15" hidden="1" customHeight="1">
      <c r="A122" s="310"/>
      <c r="B122" s="310"/>
      <c r="C122" s="310"/>
      <c r="D122" s="349"/>
      <c r="E122" s="310"/>
      <c r="F122" s="310"/>
      <c r="G122" s="310"/>
      <c r="H122" s="310"/>
      <c r="I122" s="310"/>
      <c r="J122" s="310"/>
      <c r="K122" s="310"/>
      <c r="L122" s="310"/>
      <c r="M122" s="310"/>
      <c r="N122" s="310"/>
      <c r="O122" s="310"/>
      <c r="P122" s="310"/>
      <c r="Q122" s="310"/>
      <c r="R122" s="310"/>
      <c r="S122" s="310"/>
      <c r="T122" s="310"/>
      <c r="U122" s="310"/>
      <c r="V122" s="310"/>
      <c r="W122" s="310"/>
      <c r="X122" s="74">
        <v>4</v>
      </c>
      <c r="Y122" s="74"/>
      <c r="Z122" s="74"/>
      <c r="AA122" s="74"/>
      <c r="AB122" s="74"/>
      <c r="AC122" s="74"/>
      <c r="AD122" s="74"/>
      <c r="AE122" s="95" t="str">
        <f t="shared" si="9"/>
        <v/>
      </c>
      <c r="AF122" s="79"/>
      <c r="AG122" s="101"/>
      <c r="AH122" s="79" t="str">
        <f t="shared" si="6"/>
        <v/>
      </c>
      <c r="AI122" s="79"/>
      <c r="AJ122" s="80" t="str">
        <f t="shared" si="0"/>
        <v/>
      </c>
      <c r="AK122" s="79"/>
      <c r="AL122" s="80" t="str">
        <f t="shared" si="1"/>
        <v/>
      </c>
      <c r="AM122" s="81" t="str">
        <f t="shared" si="2"/>
        <v/>
      </c>
      <c r="AN122" s="82" t="str">
        <f t="shared" si="42"/>
        <v/>
      </c>
      <c r="AO122" s="82" t="str">
        <f t="shared" si="43"/>
        <v/>
      </c>
      <c r="AP122" s="79"/>
      <c r="AQ122" s="79"/>
      <c r="AR122" s="79"/>
      <c r="AS122" s="310"/>
      <c r="AT122" s="310"/>
      <c r="AU122" s="310"/>
      <c r="AV122" s="310"/>
      <c r="AW122" s="310"/>
      <c r="AX122" s="310"/>
      <c r="AY122" s="310"/>
      <c r="AZ122" s="310"/>
      <c r="BA122" s="310"/>
      <c r="BB122" s="310"/>
      <c r="BC122" s="310"/>
      <c r="BD122" s="310"/>
      <c r="BE122" s="310"/>
      <c r="BF122" s="28"/>
      <c r="BG122" s="45"/>
      <c r="BH122" s="45"/>
      <c r="BI122" s="45"/>
    </row>
    <row r="123" spans="1:61" ht="15" hidden="1" customHeight="1">
      <c r="A123" s="310"/>
      <c r="B123" s="310"/>
      <c r="C123" s="310"/>
      <c r="D123" s="349"/>
      <c r="E123" s="310"/>
      <c r="F123" s="310"/>
      <c r="G123" s="310"/>
      <c r="H123" s="310"/>
      <c r="I123" s="310"/>
      <c r="J123" s="310"/>
      <c r="K123" s="310"/>
      <c r="L123" s="310"/>
      <c r="M123" s="310"/>
      <c r="N123" s="310"/>
      <c r="O123" s="310"/>
      <c r="P123" s="310"/>
      <c r="Q123" s="310"/>
      <c r="R123" s="310"/>
      <c r="S123" s="310"/>
      <c r="T123" s="310"/>
      <c r="U123" s="310"/>
      <c r="V123" s="310"/>
      <c r="W123" s="310"/>
      <c r="X123" s="74">
        <v>5</v>
      </c>
      <c r="Y123" s="74"/>
      <c r="Z123" s="74"/>
      <c r="AA123" s="74"/>
      <c r="AB123" s="74"/>
      <c r="AC123" s="74"/>
      <c r="AD123" s="74"/>
      <c r="AE123" s="95" t="str">
        <f t="shared" si="9"/>
        <v/>
      </c>
      <c r="AF123" s="79"/>
      <c r="AG123" s="101"/>
      <c r="AH123" s="79" t="str">
        <f t="shared" si="6"/>
        <v/>
      </c>
      <c r="AI123" s="79"/>
      <c r="AJ123" s="80" t="str">
        <f t="shared" si="0"/>
        <v/>
      </c>
      <c r="AK123" s="79"/>
      <c r="AL123" s="80" t="str">
        <f t="shared" si="1"/>
        <v/>
      </c>
      <c r="AM123" s="81" t="str">
        <f t="shared" si="2"/>
        <v/>
      </c>
      <c r="AN123" s="82" t="str">
        <f t="shared" si="42"/>
        <v/>
      </c>
      <c r="AO123" s="82" t="str">
        <f t="shared" si="43"/>
        <v/>
      </c>
      <c r="AP123" s="79"/>
      <c r="AQ123" s="79"/>
      <c r="AR123" s="79"/>
      <c r="AS123" s="310"/>
      <c r="AT123" s="310"/>
      <c r="AU123" s="310"/>
      <c r="AV123" s="310"/>
      <c r="AW123" s="310"/>
      <c r="AX123" s="310"/>
      <c r="AY123" s="310"/>
      <c r="AZ123" s="310"/>
      <c r="BA123" s="310"/>
      <c r="BB123" s="310"/>
      <c r="BC123" s="310"/>
      <c r="BD123" s="310"/>
      <c r="BE123" s="310"/>
      <c r="BF123" s="28"/>
      <c r="BG123" s="45"/>
      <c r="BH123" s="45"/>
      <c r="BI123" s="45"/>
    </row>
    <row r="124" spans="1:61" ht="15.75" hidden="1" customHeight="1">
      <c r="A124" s="310"/>
      <c r="B124" s="310"/>
      <c r="C124" s="310"/>
      <c r="D124" s="350"/>
      <c r="E124" s="345"/>
      <c r="F124" s="345"/>
      <c r="G124" s="345"/>
      <c r="H124" s="345"/>
      <c r="I124" s="345"/>
      <c r="J124" s="345"/>
      <c r="K124" s="345"/>
      <c r="L124" s="345"/>
      <c r="M124" s="345"/>
      <c r="N124" s="345"/>
      <c r="O124" s="345"/>
      <c r="P124" s="345"/>
      <c r="Q124" s="345"/>
      <c r="R124" s="345"/>
      <c r="S124" s="345"/>
      <c r="T124" s="345"/>
      <c r="U124" s="345"/>
      <c r="V124" s="345"/>
      <c r="W124" s="345"/>
      <c r="X124" s="85">
        <v>6</v>
      </c>
      <c r="Y124" s="85"/>
      <c r="Z124" s="85"/>
      <c r="AA124" s="85"/>
      <c r="AB124" s="85"/>
      <c r="AC124" s="85"/>
      <c r="AD124" s="85"/>
      <c r="AE124" s="95" t="str">
        <f t="shared" si="9"/>
        <v/>
      </c>
      <c r="AF124" s="91"/>
      <c r="AG124" s="102"/>
      <c r="AH124" s="91" t="str">
        <f t="shared" si="6"/>
        <v/>
      </c>
      <c r="AI124" s="91"/>
      <c r="AJ124" s="92" t="str">
        <f t="shared" si="0"/>
        <v/>
      </c>
      <c r="AK124" s="91"/>
      <c r="AL124" s="92" t="str">
        <f t="shared" si="1"/>
        <v/>
      </c>
      <c r="AM124" s="93" t="str">
        <f t="shared" si="2"/>
        <v/>
      </c>
      <c r="AN124" s="103" t="str">
        <f t="shared" si="42"/>
        <v/>
      </c>
      <c r="AO124" s="103" t="str">
        <f t="shared" si="43"/>
        <v/>
      </c>
      <c r="AP124" s="91"/>
      <c r="AQ124" s="91"/>
      <c r="AR124" s="91"/>
      <c r="AS124" s="345"/>
      <c r="AT124" s="345"/>
      <c r="AU124" s="345"/>
      <c r="AV124" s="345"/>
      <c r="AW124" s="345"/>
      <c r="AX124" s="345"/>
      <c r="AY124" s="345"/>
      <c r="AZ124" s="345"/>
      <c r="BA124" s="345"/>
      <c r="BB124" s="345"/>
      <c r="BC124" s="345"/>
      <c r="BD124" s="345"/>
      <c r="BE124" s="345"/>
      <c r="BF124" s="28"/>
      <c r="BG124" s="45"/>
      <c r="BH124" s="45"/>
      <c r="BI124" s="45"/>
    </row>
    <row r="125" spans="1:61" ht="15" hidden="1" customHeight="1">
      <c r="A125" s="310"/>
      <c r="B125" s="310"/>
      <c r="C125" s="310"/>
      <c r="D125" s="348"/>
      <c r="E125" s="351"/>
      <c r="F125" s="352"/>
      <c r="G125" s="353"/>
      <c r="H125" s="344"/>
      <c r="I125" s="351" t="str">
        <f>IF(D173="","",IF(D173="RG",'Identificación RG-RF-RLA-FT'!#REF!,IF(H173="","",(CONCATENATE(H173," ",#REF!," ",G173," ",#REF!," ",#REF!," ",#REF!," ",#REF!)))))</f>
        <v/>
      </c>
      <c r="J125" s="344"/>
      <c r="K125" s="344" t="e">
        <f>CONCATENATE(" *",'Identificación RG-RF-RLA-FT'!#REF!," *",'Identificación RG-RF-RLA-FT'!#REF!," *",'Identificación RG-RF-RLA-FT'!#REF!)</f>
        <v>#REF!</v>
      </c>
      <c r="L125" s="353"/>
      <c r="M125" s="347"/>
      <c r="N125" s="344"/>
      <c r="O125" s="346" t="str">
        <f>IF(N125="Muy Alta",100%,IF(N125="Alta",80%,IF(N125="Media",60%,IF(N125="Baja",40%,IF(N125="Muy Baja",20%,"")))))</f>
        <v/>
      </c>
      <c r="P125" s="344"/>
      <c r="Q125" s="346" t="str">
        <f>IF(P125="Catastrófico",100%,IF(P125="Mayor",80%,IF(P125="Moderado",60%,IF(P125="Menor",40%,IF(P125="Leve",20%,"")))))</f>
        <v/>
      </c>
      <c r="R125" s="344"/>
      <c r="S125" s="346" t="str">
        <f>IF(R125="Catastrófico",100%,IF(R125="Mayor",80%,IF(R125="Moderado",60%,IF(R125="Menor",40%,IF(R125="Leve",20%,"")))))</f>
        <v/>
      </c>
      <c r="T125" s="344" t="str">
        <f>IF(U125=100%,"Catastrófico",IF(U125=80%,"Mayor",IF(U125=60%,"Moderado",IF(U125=40%,"Menor",IF(U125=20%,"Leve","")))))</f>
        <v/>
      </c>
      <c r="U125" s="346" t="str">
        <f>IF(AND(Q125="",S125=""),"",MAX(Q125,S125))</f>
        <v/>
      </c>
      <c r="V125" s="346" t="str">
        <f>CONCATENATE(N125,T125)</f>
        <v/>
      </c>
      <c r="W125" s="344"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94">
        <v>1</v>
      </c>
      <c r="Y125" s="94"/>
      <c r="Z125" s="94"/>
      <c r="AA125" s="94"/>
      <c r="AB125" s="94"/>
      <c r="AC125" s="94"/>
      <c r="AD125" s="94"/>
      <c r="AE125" s="95" t="str">
        <f t="shared" si="9"/>
        <v/>
      </c>
      <c r="AF125" s="96"/>
      <c r="AG125" s="97"/>
      <c r="AH125" s="96" t="str">
        <f t="shared" si="6"/>
        <v/>
      </c>
      <c r="AI125" s="96"/>
      <c r="AJ125" s="98" t="str">
        <f t="shared" si="0"/>
        <v/>
      </c>
      <c r="AK125" s="96"/>
      <c r="AL125" s="98" t="str">
        <f t="shared" si="1"/>
        <v/>
      </c>
      <c r="AM125" s="99" t="str">
        <f t="shared" si="2"/>
        <v/>
      </c>
      <c r="AN125" s="100" t="str">
        <f>IFERROR(IF(AH125="Probabilidad",(O125-(+O125*AM125)),IF(AH125="Impacto",O125,"")),"")</f>
        <v/>
      </c>
      <c r="AO125" s="100" t="str">
        <f>IFERROR(IF(AH125="Impacto",(U125-(+U125*AM125)),IF(AH125="Probabilidad",U125,"")),"")</f>
        <v/>
      </c>
      <c r="AP125" s="96"/>
      <c r="AQ125" s="96"/>
      <c r="AR125" s="96"/>
      <c r="AS125" s="355" t="str">
        <f>O125</f>
        <v/>
      </c>
      <c r="AT125" s="355" t="str">
        <f>IF(AN125="","",MIN(AN125:AN130))</f>
        <v/>
      </c>
      <c r="AU125" s="344" t="str">
        <f>IFERROR(IF(AT125="","",IF(AT125&lt;=0.2,"Muy Baja",IF(AT125&lt;=0.4,"Baja",IF(AT125&lt;=0.6,"Media",IF(AT125&lt;=0.8,"Alta","Muy Alta"))))),"")</f>
        <v/>
      </c>
      <c r="AV125" s="355" t="str">
        <f>U125</f>
        <v/>
      </c>
      <c r="AW125" s="355" t="str">
        <f>IF(AO125="","",MIN(AO125:AO130))</f>
        <v/>
      </c>
      <c r="AX125" s="344" t="str">
        <f>IFERROR(IF(AW125="","",IF(AW125&lt;=0.2,"Leve",IF(AW125&lt;=0.4,"Menor",IF(AW125&lt;=0.6,"Moderado",IF(AW125&lt;=0.8,"Mayor","Catastrófico"))))),"")</f>
        <v/>
      </c>
      <c r="AY125" s="344" t="str">
        <f>W125</f>
        <v/>
      </c>
      <c r="AZ125" s="344"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344"/>
      <c r="BB125" s="353"/>
      <c r="BC125" s="353"/>
      <c r="BD125" s="354"/>
      <c r="BE125" s="354"/>
      <c r="BF125" s="28"/>
      <c r="BG125" s="45"/>
      <c r="BH125" s="45"/>
      <c r="BI125" s="45"/>
    </row>
    <row r="126" spans="1:61" ht="15" hidden="1" customHeight="1">
      <c r="A126" s="310"/>
      <c r="B126" s="310"/>
      <c r="C126" s="310"/>
      <c r="D126" s="349"/>
      <c r="E126" s="310"/>
      <c r="F126" s="310"/>
      <c r="G126" s="310"/>
      <c r="H126" s="310"/>
      <c r="I126" s="310"/>
      <c r="J126" s="310"/>
      <c r="K126" s="310"/>
      <c r="L126" s="310"/>
      <c r="M126" s="310"/>
      <c r="N126" s="310"/>
      <c r="O126" s="310"/>
      <c r="P126" s="310"/>
      <c r="Q126" s="310"/>
      <c r="R126" s="310"/>
      <c r="S126" s="310"/>
      <c r="T126" s="310"/>
      <c r="U126" s="310"/>
      <c r="V126" s="310"/>
      <c r="W126" s="310"/>
      <c r="X126" s="74">
        <v>2</v>
      </c>
      <c r="Y126" s="74"/>
      <c r="Z126" s="74"/>
      <c r="AA126" s="74"/>
      <c r="AB126" s="74"/>
      <c r="AC126" s="74"/>
      <c r="AD126" s="74"/>
      <c r="AE126" s="95" t="str">
        <f t="shared" si="9"/>
        <v/>
      </c>
      <c r="AF126" s="79"/>
      <c r="AG126" s="101"/>
      <c r="AH126" s="79" t="str">
        <f t="shared" si="6"/>
        <v/>
      </c>
      <c r="AI126" s="79"/>
      <c r="AJ126" s="80" t="str">
        <f t="shared" si="0"/>
        <v/>
      </c>
      <c r="AK126" s="79"/>
      <c r="AL126" s="80" t="str">
        <f t="shared" si="1"/>
        <v/>
      </c>
      <c r="AM126" s="81" t="str">
        <f t="shared" si="2"/>
        <v/>
      </c>
      <c r="AN126" s="82" t="str">
        <f>IFERROR(IF(AND(AH125="Probabilidad",AH126="Probabilidad"),(AN125-(+AN125*AM126)),IF(AH126="Probabilidad",(O125-(+O125*AM126)),IF(AH126="Impacto",AN125,""))),"")</f>
        <v/>
      </c>
      <c r="AO126" s="82" t="str">
        <f>IFERROR(IF(AND(AH125="Impacto",AH126="Impacto"),(AO125-(+AO125*AM126)),IF(AH126="Impacto",(U125-(U125*AM126)),IF(AH126="Probabilidad",AO125,""))),"")</f>
        <v/>
      </c>
      <c r="AP126" s="79"/>
      <c r="AQ126" s="79"/>
      <c r="AR126" s="79"/>
      <c r="AS126" s="310"/>
      <c r="AT126" s="310"/>
      <c r="AU126" s="310"/>
      <c r="AV126" s="310"/>
      <c r="AW126" s="310"/>
      <c r="AX126" s="310"/>
      <c r="AY126" s="310"/>
      <c r="AZ126" s="310"/>
      <c r="BA126" s="310"/>
      <c r="BB126" s="310"/>
      <c r="BC126" s="310"/>
      <c r="BD126" s="310"/>
      <c r="BE126" s="310"/>
      <c r="BF126" s="28"/>
      <c r="BG126" s="45"/>
      <c r="BH126" s="45"/>
      <c r="BI126" s="45"/>
    </row>
    <row r="127" spans="1:61" ht="15" hidden="1" customHeight="1">
      <c r="A127" s="310"/>
      <c r="B127" s="310"/>
      <c r="C127" s="310"/>
      <c r="D127" s="349"/>
      <c r="E127" s="310"/>
      <c r="F127" s="310"/>
      <c r="G127" s="310"/>
      <c r="H127" s="310"/>
      <c r="I127" s="310"/>
      <c r="J127" s="310"/>
      <c r="K127" s="310"/>
      <c r="L127" s="310"/>
      <c r="M127" s="310"/>
      <c r="N127" s="310"/>
      <c r="O127" s="310"/>
      <c r="P127" s="310"/>
      <c r="Q127" s="310"/>
      <c r="R127" s="310"/>
      <c r="S127" s="310"/>
      <c r="T127" s="310"/>
      <c r="U127" s="310"/>
      <c r="V127" s="310"/>
      <c r="W127" s="310"/>
      <c r="X127" s="74">
        <v>3</v>
      </c>
      <c r="Y127" s="74"/>
      <c r="Z127" s="74"/>
      <c r="AA127" s="74"/>
      <c r="AB127" s="74"/>
      <c r="AC127" s="74"/>
      <c r="AD127" s="74"/>
      <c r="AE127" s="95" t="str">
        <f t="shared" si="9"/>
        <v/>
      </c>
      <c r="AF127" s="79"/>
      <c r="AG127" s="101"/>
      <c r="AH127" s="79" t="str">
        <f t="shared" si="6"/>
        <v/>
      </c>
      <c r="AI127" s="79"/>
      <c r="AJ127" s="80" t="str">
        <f t="shared" si="0"/>
        <v/>
      </c>
      <c r="AK127" s="79"/>
      <c r="AL127" s="80" t="str">
        <f t="shared" si="1"/>
        <v/>
      </c>
      <c r="AM127" s="81" t="str">
        <f t="shared" si="2"/>
        <v/>
      </c>
      <c r="AN127" s="82" t="str">
        <f t="shared" ref="AN127:AN130" si="44">IFERROR(IF(AND(AH126="Probabilidad",AH127="Probabilidad"),(AN126-(+AN126*AM127)),IF(AND(AH126="Impacto",AH127="Probabilidad"),(AN125-(+AN125*AM127)),IF(AH127="Impacto",AN126,""))),"")</f>
        <v/>
      </c>
      <c r="AO127" s="82" t="str">
        <f t="shared" ref="AO127:AO130" si="45">IFERROR(IF(AND(AH126="Impacto",AH127="Impacto"),(AO126-(+AO126*AM127)),IF(AND(AH126="Probabilidad",AH127="Impacto"),(AO125-(+AO125*AM127)),IF(AH127="Probabilidad",AO126,""))),"")</f>
        <v/>
      </c>
      <c r="AP127" s="79"/>
      <c r="AQ127" s="79"/>
      <c r="AR127" s="79"/>
      <c r="AS127" s="310"/>
      <c r="AT127" s="310"/>
      <c r="AU127" s="310"/>
      <c r="AV127" s="310"/>
      <c r="AW127" s="310"/>
      <c r="AX127" s="310"/>
      <c r="AY127" s="310"/>
      <c r="AZ127" s="310"/>
      <c r="BA127" s="310"/>
      <c r="BB127" s="310"/>
      <c r="BC127" s="310"/>
      <c r="BD127" s="310"/>
      <c r="BE127" s="310"/>
      <c r="BF127" s="28"/>
      <c r="BG127" s="45"/>
      <c r="BH127" s="45"/>
      <c r="BI127" s="45"/>
    </row>
    <row r="128" spans="1:61" ht="15" hidden="1" customHeight="1">
      <c r="A128" s="310"/>
      <c r="B128" s="310"/>
      <c r="C128" s="310"/>
      <c r="D128" s="349"/>
      <c r="E128" s="310"/>
      <c r="F128" s="310"/>
      <c r="G128" s="310"/>
      <c r="H128" s="310"/>
      <c r="I128" s="310"/>
      <c r="J128" s="310"/>
      <c r="K128" s="310"/>
      <c r="L128" s="310"/>
      <c r="M128" s="310"/>
      <c r="N128" s="310"/>
      <c r="O128" s="310"/>
      <c r="P128" s="310"/>
      <c r="Q128" s="310"/>
      <c r="R128" s="310"/>
      <c r="S128" s="310"/>
      <c r="T128" s="310"/>
      <c r="U128" s="310"/>
      <c r="V128" s="310"/>
      <c r="W128" s="310"/>
      <c r="X128" s="74">
        <v>4</v>
      </c>
      <c r="Y128" s="74"/>
      <c r="Z128" s="74"/>
      <c r="AA128" s="74"/>
      <c r="AB128" s="74"/>
      <c r="AC128" s="74"/>
      <c r="AD128" s="74"/>
      <c r="AE128" s="95" t="str">
        <f t="shared" si="9"/>
        <v/>
      </c>
      <c r="AF128" s="79"/>
      <c r="AG128" s="101"/>
      <c r="AH128" s="79" t="str">
        <f t="shared" si="6"/>
        <v/>
      </c>
      <c r="AI128" s="79"/>
      <c r="AJ128" s="80" t="str">
        <f t="shared" si="0"/>
        <v/>
      </c>
      <c r="AK128" s="79"/>
      <c r="AL128" s="80" t="str">
        <f t="shared" si="1"/>
        <v/>
      </c>
      <c r="AM128" s="81" t="str">
        <f t="shared" si="2"/>
        <v/>
      </c>
      <c r="AN128" s="82" t="str">
        <f t="shared" si="44"/>
        <v/>
      </c>
      <c r="AO128" s="82" t="str">
        <f t="shared" si="45"/>
        <v/>
      </c>
      <c r="AP128" s="79"/>
      <c r="AQ128" s="79"/>
      <c r="AR128" s="79"/>
      <c r="AS128" s="310"/>
      <c r="AT128" s="310"/>
      <c r="AU128" s="310"/>
      <c r="AV128" s="310"/>
      <c r="AW128" s="310"/>
      <c r="AX128" s="310"/>
      <c r="AY128" s="310"/>
      <c r="AZ128" s="310"/>
      <c r="BA128" s="310"/>
      <c r="BB128" s="310"/>
      <c r="BC128" s="310"/>
      <c r="BD128" s="310"/>
      <c r="BE128" s="310"/>
      <c r="BF128" s="28"/>
      <c r="BG128" s="45"/>
      <c r="BH128" s="45"/>
      <c r="BI128" s="45"/>
    </row>
    <row r="129" spans="1:61" ht="15" hidden="1" customHeight="1">
      <c r="A129" s="310"/>
      <c r="B129" s="310"/>
      <c r="C129" s="310"/>
      <c r="D129" s="349"/>
      <c r="E129" s="310"/>
      <c r="F129" s="310"/>
      <c r="G129" s="310"/>
      <c r="H129" s="310"/>
      <c r="I129" s="310"/>
      <c r="J129" s="310"/>
      <c r="K129" s="310"/>
      <c r="L129" s="310"/>
      <c r="M129" s="310"/>
      <c r="N129" s="310"/>
      <c r="O129" s="310"/>
      <c r="P129" s="310"/>
      <c r="Q129" s="310"/>
      <c r="R129" s="310"/>
      <c r="S129" s="310"/>
      <c r="T129" s="310"/>
      <c r="U129" s="310"/>
      <c r="V129" s="310"/>
      <c r="W129" s="310"/>
      <c r="X129" s="74">
        <v>5</v>
      </c>
      <c r="Y129" s="74"/>
      <c r="Z129" s="74"/>
      <c r="AA129" s="74"/>
      <c r="AB129" s="74"/>
      <c r="AC129" s="74"/>
      <c r="AD129" s="74"/>
      <c r="AE129" s="95" t="str">
        <f t="shared" si="9"/>
        <v/>
      </c>
      <c r="AF129" s="79"/>
      <c r="AG129" s="101"/>
      <c r="AH129" s="79" t="str">
        <f t="shared" si="6"/>
        <v/>
      </c>
      <c r="AI129" s="79"/>
      <c r="AJ129" s="80" t="str">
        <f t="shared" si="0"/>
        <v/>
      </c>
      <c r="AK129" s="79"/>
      <c r="AL129" s="80" t="str">
        <f t="shared" si="1"/>
        <v/>
      </c>
      <c r="AM129" s="81" t="str">
        <f t="shared" si="2"/>
        <v/>
      </c>
      <c r="AN129" s="82" t="str">
        <f t="shared" si="44"/>
        <v/>
      </c>
      <c r="AO129" s="82" t="str">
        <f t="shared" si="45"/>
        <v/>
      </c>
      <c r="AP129" s="79"/>
      <c r="AQ129" s="79"/>
      <c r="AR129" s="79"/>
      <c r="AS129" s="310"/>
      <c r="AT129" s="310"/>
      <c r="AU129" s="310"/>
      <c r="AV129" s="310"/>
      <c r="AW129" s="310"/>
      <c r="AX129" s="310"/>
      <c r="AY129" s="310"/>
      <c r="AZ129" s="310"/>
      <c r="BA129" s="310"/>
      <c r="BB129" s="310"/>
      <c r="BC129" s="310"/>
      <c r="BD129" s="310"/>
      <c r="BE129" s="310"/>
      <c r="BF129" s="28"/>
      <c r="BG129" s="45"/>
      <c r="BH129" s="45"/>
      <c r="BI129" s="45"/>
    </row>
    <row r="130" spans="1:61" ht="15.75" hidden="1" customHeight="1">
      <c r="A130" s="310"/>
      <c r="B130" s="310"/>
      <c r="C130" s="310"/>
      <c r="D130" s="350"/>
      <c r="E130" s="345"/>
      <c r="F130" s="345"/>
      <c r="G130" s="345"/>
      <c r="H130" s="345"/>
      <c r="I130" s="345"/>
      <c r="J130" s="345"/>
      <c r="K130" s="345"/>
      <c r="L130" s="345"/>
      <c r="M130" s="345"/>
      <c r="N130" s="345"/>
      <c r="O130" s="345"/>
      <c r="P130" s="345"/>
      <c r="Q130" s="345"/>
      <c r="R130" s="345"/>
      <c r="S130" s="345"/>
      <c r="T130" s="345"/>
      <c r="U130" s="345"/>
      <c r="V130" s="345"/>
      <c r="W130" s="345"/>
      <c r="X130" s="85">
        <v>6</v>
      </c>
      <c r="Y130" s="85"/>
      <c r="Z130" s="85"/>
      <c r="AA130" s="85"/>
      <c r="AB130" s="85"/>
      <c r="AC130" s="85"/>
      <c r="AD130" s="85"/>
      <c r="AE130" s="95" t="str">
        <f t="shared" si="9"/>
        <v/>
      </c>
      <c r="AF130" s="91"/>
      <c r="AG130" s="102"/>
      <c r="AH130" s="91" t="str">
        <f t="shared" si="6"/>
        <v/>
      </c>
      <c r="AI130" s="91"/>
      <c r="AJ130" s="92" t="str">
        <f t="shared" si="0"/>
        <v/>
      </c>
      <c r="AK130" s="91"/>
      <c r="AL130" s="92" t="str">
        <f t="shared" si="1"/>
        <v/>
      </c>
      <c r="AM130" s="93" t="str">
        <f t="shared" si="2"/>
        <v/>
      </c>
      <c r="AN130" s="103" t="str">
        <f t="shared" si="44"/>
        <v/>
      </c>
      <c r="AO130" s="103" t="str">
        <f t="shared" si="45"/>
        <v/>
      </c>
      <c r="AP130" s="91"/>
      <c r="AQ130" s="91"/>
      <c r="AR130" s="91"/>
      <c r="AS130" s="345"/>
      <c r="AT130" s="345"/>
      <c r="AU130" s="345"/>
      <c r="AV130" s="345"/>
      <c r="AW130" s="345"/>
      <c r="AX130" s="345"/>
      <c r="AY130" s="345"/>
      <c r="AZ130" s="345"/>
      <c r="BA130" s="345"/>
      <c r="BB130" s="345"/>
      <c r="BC130" s="345"/>
      <c r="BD130" s="345"/>
      <c r="BE130" s="345"/>
      <c r="BF130" s="28"/>
      <c r="BG130" s="45"/>
      <c r="BH130" s="45"/>
      <c r="BI130" s="45"/>
    </row>
    <row r="131" spans="1:61" ht="15" hidden="1" customHeight="1">
      <c r="A131" s="310"/>
      <c r="B131" s="310"/>
      <c r="C131" s="310"/>
      <c r="D131" s="348"/>
      <c r="E131" s="351"/>
      <c r="F131" s="352"/>
      <c r="G131" s="353"/>
      <c r="H131" s="344"/>
      <c r="I131" s="351" t="str">
        <f>IF(D179="","",IF(D179="RG",'Identificación RG-RF-RLA-FT'!#REF!,IF(H179="","",(CONCATENATE(H179," ",#REF!," ",G179," ",#REF!," ",#REF!," ",#REF!," ",#REF!)))))</f>
        <v/>
      </c>
      <c r="J131" s="344"/>
      <c r="K131" s="344" t="e">
        <f>CONCATENATE(" *",'Identificación RG-RF-RLA-FT'!#REF!," *",'Identificación RG-RF-RLA-FT'!#REF!," *",'Identificación RG-RF-RLA-FT'!#REF!)</f>
        <v>#REF!</v>
      </c>
      <c r="L131" s="353"/>
      <c r="M131" s="347"/>
      <c r="N131" s="344"/>
      <c r="O131" s="346" t="str">
        <f>IF(N131="Muy Alta",100%,IF(N131="Alta",80%,IF(N131="Media",60%,IF(N131="Baja",40%,IF(N131="Muy Baja",20%,"")))))</f>
        <v/>
      </c>
      <c r="P131" s="344"/>
      <c r="Q131" s="346" t="str">
        <f>IF(P131="Catastrófico",100%,IF(P131="Mayor",80%,IF(P131="Moderado",60%,IF(P131="Menor",40%,IF(P131="Leve",20%,"")))))</f>
        <v/>
      </c>
      <c r="R131" s="344"/>
      <c r="S131" s="346" t="str">
        <f>IF(R131="Catastrófico",100%,IF(R131="Mayor",80%,IF(R131="Moderado",60%,IF(R131="Menor",40%,IF(R131="Leve",20%,"")))))</f>
        <v/>
      </c>
      <c r="T131" s="344" t="str">
        <f>IF(U131=100%,"Catastrófico",IF(U131=80%,"Mayor",IF(U131=60%,"Moderado",IF(U131=40%,"Menor",IF(U131=20%,"Leve","")))))</f>
        <v/>
      </c>
      <c r="U131" s="346" t="str">
        <f>IF(AND(Q131="",S131=""),"",MAX(Q131,S131))</f>
        <v/>
      </c>
      <c r="V131" s="346" t="str">
        <f>CONCATENATE(N131,T131)</f>
        <v/>
      </c>
      <c r="W131" s="344"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94">
        <v>1</v>
      </c>
      <c r="Y131" s="94"/>
      <c r="Z131" s="94"/>
      <c r="AA131" s="94"/>
      <c r="AB131" s="94"/>
      <c r="AC131" s="94"/>
      <c r="AD131" s="94"/>
      <c r="AE131" s="95" t="str">
        <f t="shared" si="9"/>
        <v/>
      </c>
      <c r="AF131" s="96"/>
      <c r="AG131" s="97"/>
      <c r="AH131" s="96" t="str">
        <f t="shared" si="6"/>
        <v/>
      </c>
      <c r="AI131" s="96"/>
      <c r="AJ131" s="98" t="str">
        <f t="shared" si="0"/>
        <v/>
      </c>
      <c r="AK131" s="96"/>
      <c r="AL131" s="98" t="str">
        <f t="shared" si="1"/>
        <v/>
      </c>
      <c r="AM131" s="99" t="str">
        <f t="shared" si="2"/>
        <v/>
      </c>
      <c r="AN131" s="100" t="str">
        <f>IFERROR(IF(AH131="Probabilidad",(O131-(+O131*AM131)),IF(AH131="Impacto",O131,"")),"")</f>
        <v/>
      </c>
      <c r="AO131" s="100" t="str">
        <f>IFERROR(IF(AH131="Impacto",(U131-(+U131*AM131)),IF(AH131="Probabilidad",U131,"")),"")</f>
        <v/>
      </c>
      <c r="AP131" s="96"/>
      <c r="AQ131" s="96"/>
      <c r="AR131" s="96"/>
      <c r="AS131" s="355" t="str">
        <f>O131</f>
        <v/>
      </c>
      <c r="AT131" s="355" t="str">
        <f>IF(AN131="","",MIN(AN131:AN136))</f>
        <v/>
      </c>
      <c r="AU131" s="344" t="str">
        <f>IFERROR(IF(AT131="","",IF(AT131&lt;=0.2,"Muy Baja",IF(AT131&lt;=0.4,"Baja",IF(AT131&lt;=0.6,"Media",IF(AT131&lt;=0.8,"Alta","Muy Alta"))))),"")</f>
        <v/>
      </c>
      <c r="AV131" s="355" t="str">
        <f>U131</f>
        <v/>
      </c>
      <c r="AW131" s="355" t="str">
        <f>IF(AO131="","",MIN(AO131:AO136))</f>
        <v/>
      </c>
      <c r="AX131" s="344" t="str">
        <f>IFERROR(IF(AW131="","",IF(AW131&lt;=0.2,"Leve",IF(AW131&lt;=0.4,"Menor",IF(AW131&lt;=0.6,"Moderado",IF(AW131&lt;=0.8,"Mayor","Catastrófico"))))),"")</f>
        <v/>
      </c>
      <c r="AY131" s="344" t="str">
        <f>W131</f>
        <v/>
      </c>
      <c r="AZ131" s="344"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344"/>
      <c r="BB131" s="353"/>
      <c r="BC131" s="353"/>
      <c r="BD131" s="354"/>
      <c r="BE131" s="354"/>
      <c r="BF131" s="28"/>
      <c r="BG131" s="45"/>
      <c r="BH131" s="45"/>
      <c r="BI131" s="45"/>
    </row>
    <row r="132" spans="1:61" ht="15" hidden="1" customHeight="1">
      <c r="A132" s="310"/>
      <c r="B132" s="310"/>
      <c r="C132" s="310"/>
      <c r="D132" s="349"/>
      <c r="E132" s="310"/>
      <c r="F132" s="310"/>
      <c r="G132" s="310"/>
      <c r="H132" s="310"/>
      <c r="I132" s="310"/>
      <c r="J132" s="310"/>
      <c r="K132" s="310"/>
      <c r="L132" s="310"/>
      <c r="M132" s="310"/>
      <c r="N132" s="310"/>
      <c r="O132" s="310"/>
      <c r="P132" s="310"/>
      <c r="Q132" s="310"/>
      <c r="R132" s="310"/>
      <c r="S132" s="310"/>
      <c r="T132" s="310"/>
      <c r="U132" s="310"/>
      <c r="V132" s="310"/>
      <c r="W132" s="310"/>
      <c r="X132" s="74">
        <v>2</v>
      </c>
      <c r="Y132" s="74"/>
      <c r="Z132" s="74"/>
      <c r="AA132" s="74"/>
      <c r="AB132" s="74"/>
      <c r="AC132" s="74"/>
      <c r="AD132" s="74"/>
      <c r="AE132" s="95" t="str">
        <f t="shared" si="9"/>
        <v/>
      </c>
      <c r="AF132" s="79"/>
      <c r="AG132" s="101"/>
      <c r="AH132" s="79" t="str">
        <f t="shared" si="6"/>
        <v/>
      </c>
      <c r="AI132" s="79"/>
      <c r="AJ132" s="80" t="str">
        <f t="shared" si="0"/>
        <v/>
      </c>
      <c r="AK132" s="79"/>
      <c r="AL132" s="80" t="str">
        <f t="shared" si="1"/>
        <v/>
      </c>
      <c r="AM132" s="81" t="str">
        <f t="shared" si="2"/>
        <v/>
      </c>
      <c r="AN132" s="82" t="str">
        <f>IFERROR(IF(AND(AH131="Probabilidad",AH132="Probabilidad"),(AN131-(+AN131*AM132)),IF(AH132="Probabilidad",(O131-(+O131*AM132)),IF(AH132="Impacto",AN131,""))),"")</f>
        <v/>
      </c>
      <c r="AO132" s="82" t="str">
        <f>IFERROR(IF(AND(AH131="Impacto",AH132="Impacto"),(AO131-(+AO131*AM132)),IF(AH132="Impacto",(U131-(U131*AM132)),IF(AH132="Probabilidad",AO131,""))),"")</f>
        <v/>
      </c>
      <c r="AP132" s="79"/>
      <c r="AQ132" s="79"/>
      <c r="AR132" s="79"/>
      <c r="AS132" s="310"/>
      <c r="AT132" s="310"/>
      <c r="AU132" s="310"/>
      <c r="AV132" s="310"/>
      <c r="AW132" s="310"/>
      <c r="AX132" s="310"/>
      <c r="AY132" s="310"/>
      <c r="AZ132" s="310"/>
      <c r="BA132" s="310"/>
      <c r="BB132" s="310"/>
      <c r="BC132" s="310"/>
      <c r="BD132" s="310"/>
      <c r="BE132" s="310"/>
      <c r="BF132" s="28"/>
      <c r="BG132" s="45"/>
      <c r="BH132" s="45"/>
      <c r="BI132" s="45"/>
    </row>
    <row r="133" spans="1:61" ht="15" hidden="1" customHeight="1">
      <c r="A133" s="310"/>
      <c r="B133" s="310"/>
      <c r="C133" s="310"/>
      <c r="D133" s="349"/>
      <c r="E133" s="310"/>
      <c r="F133" s="310"/>
      <c r="G133" s="310"/>
      <c r="H133" s="310"/>
      <c r="I133" s="310"/>
      <c r="J133" s="310"/>
      <c r="K133" s="310"/>
      <c r="L133" s="310"/>
      <c r="M133" s="310"/>
      <c r="N133" s="310"/>
      <c r="O133" s="310"/>
      <c r="P133" s="310"/>
      <c r="Q133" s="310"/>
      <c r="R133" s="310"/>
      <c r="S133" s="310"/>
      <c r="T133" s="310"/>
      <c r="U133" s="310"/>
      <c r="V133" s="310"/>
      <c r="W133" s="310"/>
      <c r="X133" s="74">
        <v>3</v>
      </c>
      <c r="Y133" s="74"/>
      <c r="Z133" s="74"/>
      <c r="AA133" s="74"/>
      <c r="AB133" s="74"/>
      <c r="AC133" s="74"/>
      <c r="AD133" s="74"/>
      <c r="AE133" s="95" t="str">
        <f t="shared" si="9"/>
        <v/>
      </c>
      <c r="AF133" s="79"/>
      <c r="AG133" s="101"/>
      <c r="AH133" s="79" t="str">
        <f t="shared" si="6"/>
        <v/>
      </c>
      <c r="AI133" s="79"/>
      <c r="AJ133" s="80" t="str">
        <f t="shared" si="0"/>
        <v/>
      </c>
      <c r="AK133" s="79"/>
      <c r="AL133" s="80" t="str">
        <f t="shared" si="1"/>
        <v/>
      </c>
      <c r="AM133" s="81" t="str">
        <f t="shared" si="2"/>
        <v/>
      </c>
      <c r="AN133" s="82" t="str">
        <f t="shared" ref="AN133:AN136" si="46">IFERROR(IF(AND(AH132="Probabilidad",AH133="Probabilidad"),(AN132-(+AN132*AM133)),IF(AND(AH132="Impacto",AH133="Probabilidad"),(AN131-(+AN131*AM133)),IF(AH133="Impacto",AN132,""))),"")</f>
        <v/>
      </c>
      <c r="AO133" s="82" t="str">
        <f t="shared" ref="AO133:AO136" si="47">IFERROR(IF(AND(AH132="Impacto",AH133="Impacto"),(AO132-(+AO132*AM133)),IF(AND(AH132="Probabilidad",AH133="Impacto"),(AO131-(+AO131*AM133)),IF(AH133="Probabilidad",AO132,""))),"")</f>
        <v/>
      </c>
      <c r="AP133" s="79"/>
      <c r="AQ133" s="79"/>
      <c r="AR133" s="79"/>
      <c r="AS133" s="310"/>
      <c r="AT133" s="310"/>
      <c r="AU133" s="310"/>
      <c r="AV133" s="310"/>
      <c r="AW133" s="310"/>
      <c r="AX133" s="310"/>
      <c r="AY133" s="310"/>
      <c r="AZ133" s="310"/>
      <c r="BA133" s="310"/>
      <c r="BB133" s="310"/>
      <c r="BC133" s="310"/>
      <c r="BD133" s="310"/>
      <c r="BE133" s="310"/>
      <c r="BF133" s="28"/>
      <c r="BG133" s="45"/>
      <c r="BH133" s="45"/>
      <c r="BI133" s="45"/>
    </row>
    <row r="134" spans="1:61" ht="15" hidden="1" customHeight="1">
      <c r="A134" s="310"/>
      <c r="B134" s="310"/>
      <c r="C134" s="310"/>
      <c r="D134" s="349"/>
      <c r="E134" s="310"/>
      <c r="F134" s="310"/>
      <c r="G134" s="310"/>
      <c r="H134" s="310"/>
      <c r="I134" s="310"/>
      <c r="J134" s="310"/>
      <c r="K134" s="310"/>
      <c r="L134" s="310"/>
      <c r="M134" s="310"/>
      <c r="N134" s="310"/>
      <c r="O134" s="310"/>
      <c r="P134" s="310"/>
      <c r="Q134" s="310"/>
      <c r="R134" s="310"/>
      <c r="S134" s="310"/>
      <c r="T134" s="310"/>
      <c r="U134" s="310"/>
      <c r="V134" s="310"/>
      <c r="W134" s="310"/>
      <c r="X134" s="74">
        <v>4</v>
      </c>
      <c r="Y134" s="74"/>
      <c r="Z134" s="74"/>
      <c r="AA134" s="74"/>
      <c r="AB134" s="74"/>
      <c r="AC134" s="74"/>
      <c r="AD134" s="74"/>
      <c r="AE134" s="95" t="str">
        <f t="shared" si="9"/>
        <v/>
      </c>
      <c r="AF134" s="79"/>
      <c r="AG134" s="101"/>
      <c r="AH134" s="79" t="str">
        <f t="shared" si="6"/>
        <v/>
      </c>
      <c r="AI134" s="79"/>
      <c r="AJ134" s="80" t="str">
        <f t="shared" si="0"/>
        <v/>
      </c>
      <c r="AK134" s="79"/>
      <c r="AL134" s="80" t="str">
        <f t="shared" si="1"/>
        <v/>
      </c>
      <c r="AM134" s="81" t="str">
        <f t="shared" si="2"/>
        <v/>
      </c>
      <c r="AN134" s="82" t="str">
        <f t="shared" si="46"/>
        <v/>
      </c>
      <c r="AO134" s="82" t="str">
        <f t="shared" si="47"/>
        <v/>
      </c>
      <c r="AP134" s="79"/>
      <c r="AQ134" s="79"/>
      <c r="AR134" s="79"/>
      <c r="AS134" s="310"/>
      <c r="AT134" s="310"/>
      <c r="AU134" s="310"/>
      <c r="AV134" s="310"/>
      <c r="AW134" s="310"/>
      <c r="AX134" s="310"/>
      <c r="AY134" s="310"/>
      <c r="AZ134" s="310"/>
      <c r="BA134" s="310"/>
      <c r="BB134" s="310"/>
      <c r="BC134" s="310"/>
      <c r="BD134" s="310"/>
      <c r="BE134" s="310"/>
      <c r="BF134" s="28"/>
      <c r="BG134" s="45"/>
      <c r="BH134" s="45"/>
      <c r="BI134" s="45"/>
    </row>
    <row r="135" spans="1:61" ht="15" hidden="1" customHeight="1">
      <c r="A135" s="310"/>
      <c r="B135" s="310"/>
      <c r="C135" s="310"/>
      <c r="D135" s="349"/>
      <c r="E135" s="310"/>
      <c r="F135" s="310"/>
      <c r="G135" s="310"/>
      <c r="H135" s="310"/>
      <c r="I135" s="310"/>
      <c r="J135" s="310"/>
      <c r="K135" s="310"/>
      <c r="L135" s="310"/>
      <c r="M135" s="310"/>
      <c r="N135" s="310"/>
      <c r="O135" s="310"/>
      <c r="P135" s="310"/>
      <c r="Q135" s="310"/>
      <c r="R135" s="310"/>
      <c r="S135" s="310"/>
      <c r="T135" s="310"/>
      <c r="U135" s="310"/>
      <c r="V135" s="310"/>
      <c r="W135" s="310"/>
      <c r="X135" s="74">
        <v>5</v>
      </c>
      <c r="Y135" s="74"/>
      <c r="Z135" s="74"/>
      <c r="AA135" s="74"/>
      <c r="AB135" s="74"/>
      <c r="AC135" s="74"/>
      <c r="AD135" s="74"/>
      <c r="AE135" s="95" t="str">
        <f t="shared" si="9"/>
        <v/>
      </c>
      <c r="AF135" s="79"/>
      <c r="AG135" s="101"/>
      <c r="AH135" s="79" t="str">
        <f t="shared" si="6"/>
        <v/>
      </c>
      <c r="AI135" s="79"/>
      <c r="AJ135" s="80" t="str">
        <f t="shared" si="0"/>
        <v/>
      </c>
      <c r="AK135" s="79"/>
      <c r="AL135" s="80" t="str">
        <f t="shared" si="1"/>
        <v/>
      </c>
      <c r="AM135" s="81" t="str">
        <f t="shared" si="2"/>
        <v/>
      </c>
      <c r="AN135" s="82" t="str">
        <f t="shared" si="46"/>
        <v/>
      </c>
      <c r="AO135" s="82" t="str">
        <f t="shared" si="47"/>
        <v/>
      </c>
      <c r="AP135" s="79"/>
      <c r="AQ135" s="79"/>
      <c r="AR135" s="79"/>
      <c r="AS135" s="310"/>
      <c r="AT135" s="310"/>
      <c r="AU135" s="310"/>
      <c r="AV135" s="310"/>
      <c r="AW135" s="310"/>
      <c r="AX135" s="310"/>
      <c r="AY135" s="310"/>
      <c r="AZ135" s="310"/>
      <c r="BA135" s="310"/>
      <c r="BB135" s="310"/>
      <c r="BC135" s="310"/>
      <c r="BD135" s="310"/>
      <c r="BE135" s="310"/>
      <c r="BF135" s="28"/>
      <c r="BG135" s="45"/>
      <c r="BH135" s="45"/>
      <c r="BI135" s="45"/>
    </row>
    <row r="136" spans="1:61" ht="15.75" hidden="1" customHeight="1">
      <c r="A136" s="310"/>
      <c r="B136" s="310"/>
      <c r="C136" s="310"/>
      <c r="D136" s="350"/>
      <c r="E136" s="345"/>
      <c r="F136" s="345"/>
      <c r="G136" s="345"/>
      <c r="H136" s="345"/>
      <c r="I136" s="345"/>
      <c r="J136" s="345"/>
      <c r="K136" s="345"/>
      <c r="L136" s="345"/>
      <c r="M136" s="345"/>
      <c r="N136" s="345"/>
      <c r="O136" s="345"/>
      <c r="P136" s="345"/>
      <c r="Q136" s="345"/>
      <c r="R136" s="345"/>
      <c r="S136" s="345"/>
      <c r="T136" s="345"/>
      <c r="U136" s="345"/>
      <c r="V136" s="345"/>
      <c r="W136" s="345"/>
      <c r="X136" s="85">
        <v>6</v>
      </c>
      <c r="Y136" s="85"/>
      <c r="Z136" s="85"/>
      <c r="AA136" s="85"/>
      <c r="AB136" s="85"/>
      <c r="AC136" s="85"/>
      <c r="AD136" s="85"/>
      <c r="AE136" s="95" t="str">
        <f t="shared" si="9"/>
        <v/>
      </c>
      <c r="AF136" s="91"/>
      <c r="AG136" s="102"/>
      <c r="AH136" s="91" t="str">
        <f t="shared" si="6"/>
        <v/>
      </c>
      <c r="AI136" s="91"/>
      <c r="AJ136" s="92" t="str">
        <f t="shared" si="0"/>
        <v/>
      </c>
      <c r="AK136" s="91"/>
      <c r="AL136" s="92" t="str">
        <f t="shared" si="1"/>
        <v/>
      </c>
      <c r="AM136" s="93" t="str">
        <f t="shared" si="2"/>
        <v/>
      </c>
      <c r="AN136" s="103" t="str">
        <f t="shared" si="46"/>
        <v/>
      </c>
      <c r="AO136" s="103" t="str">
        <f t="shared" si="47"/>
        <v/>
      </c>
      <c r="AP136" s="91"/>
      <c r="AQ136" s="91"/>
      <c r="AR136" s="91"/>
      <c r="AS136" s="345"/>
      <c r="AT136" s="345"/>
      <c r="AU136" s="345"/>
      <c r="AV136" s="345"/>
      <c r="AW136" s="345"/>
      <c r="AX136" s="345"/>
      <c r="AY136" s="345"/>
      <c r="AZ136" s="345"/>
      <c r="BA136" s="345"/>
      <c r="BB136" s="345"/>
      <c r="BC136" s="345"/>
      <c r="BD136" s="345"/>
      <c r="BE136" s="345"/>
      <c r="BF136" s="28"/>
      <c r="BG136" s="45"/>
      <c r="BH136" s="45"/>
      <c r="BI136" s="45"/>
    </row>
    <row r="137" spans="1:61" ht="15" hidden="1" customHeight="1">
      <c r="A137" s="310"/>
      <c r="B137" s="310"/>
      <c r="C137" s="310"/>
      <c r="D137" s="348"/>
      <c r="E137" s="351"/>
      <c r="F137" s="352"/>
      <c r="G137" s="353"/>
      <c r="H137" s="344"/>
      <c r="I137" s="351" t="str">
        <f>IF(D185="","",IF(D185="RG",'Identificación RG-RF-RLA-FT'!#REF!,IF(H185="","",(CONCATENATE(H185," ",#REF!," ",G185," ",#REF!," ",#REF!," ",#REF!," ",#REF!)))))</f>
        <v/>
      </c>
      <c r="J137" s="344"/>
      <c r="K137" s="344" t="e">
        <f>CONCATENATE(" *",'Identificación RG-RF-RLA-FT'!#REF!," *",'Identificación RG-RF-RLA-FT'!#REF!," *",'Identificación RG-RF-RLA-FT'!#REF!)</f>
        <v>#REF!</v>
      </c>
      <c r="L137" s="353"/>
      <c r="M137" s="347"/>
      <c r="N137" s="344"/>
      <c r="O137" s="346" t="str">
        <f>IF(N137="Muy Alta",100%,IF(N137="Alta",80%,IF(N137="Media",60%,IF(N137="Baja",40%,IF(N137="Muy Baja",20%,"")))))</f>
        <v/>
      </c>
      <c r="P137" s="344"/>
      <c r="Q137" s="346" t="str">
        <f>IF(P137="Catastrófico",100%,IF(P137="Mayor",80%,IF(P137="Moderado",60%,IF(P137="Menor",40%,IF(P137="Leve",20%,"")))))</f>
        <v/>
      </c>
      <c r="R137" s="344"/>
      <c r="S137" s="346" t="str">
        <f>IF(R137="Catastrófico",100%,IF(R137="Mayor",80%,IF(R137="Moderado",60%,IF(R137="Menor",40%,IF(R137="Leve",20%,"")))))</f>
        <v/>
      </c>
      <c r="T137" s="344" t="str">
        <f>IF(U137=100%,"Catastrófico",IF(U137=80%,"Mayor",IF(U137=60%,"Moderado",IF(U137=40%,"Menor",IF(U137=20%,"Leve","")))))</f>
        <v/>
      </c>
      <c r="U137" s="346" t="str">
        <f>IF(AND(Q137="",S137=""),"",MAX(Q137,S137))</f>
        <v/>
      </c>
      <c r="V137" s="346" t="str">
        <f>CONCATENATE(N137,T137)</f>
        <v/>
      </c>
      <c r="W137" s="344"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94">
        <v>1</v>
      </c>
      <c r="Y137" s="94"/>
      <c r="Z137" s="94"/>
      <c r="AA137" s="94"/>
      <c r="AB137" s="94"/>
      <c r="AC137" s="94"/>
      <c r="AD137" s="94"/>
      <c r="AE137" s="95" t="str">
        <f t="shared" si="9"/>
        <v/>
      </c>
      <c r="AF137" s="96"/>
      <c r="AG137" s="97"/>
      <c r="AH137" s="96" t="str">
        <f t="shared" si="6"/>
        <v/>
      </c>
      <c r="AI137" s="96"/>
      <c r="AJ137" s="98" t="str">
        <f t="shared" si="0"/>
        <v/>
      </c>
      <c r="AK137" s="96"/>
      <c r="AL137" s="98" t="str">
        <f t="shared" si="1"/>
        <v/>
      </c>
      <c r="AM137" s="99" t="str">
        <f t="shared" si="2"/>
        <v/>
      </c>
      <c r="AN137" s="100" t="str">
        <f>IFERROR(IF(AH137="Probabilidad",(O137-(+O137*AM137)),IF(AH137="Impacto",O137,"")),"")</f>
        <v/>
      </c>
      <c r="AO137" s="100" t="str">
        <f>IFERROR(IF(AH137="Impacto",(U137-(+U137*AM137)),IF(AH137="Probabilidad",U137,"")),"")</f>
        <v/>
      </c>
      <c r="AP137" s="96"/>
      <c r="AQ137" s="96"/>
      <c r="AR137" s="96"/>
      <c r="AS137" s="355" t="str">
        <f>O137</f>
        <v/>
      </c>
      <c r="AT137" s="355" t="str">
        <f>IF(AN137="","",MIN(AN137:AN142))</f>
        <v/>
      </c>
      <c r="AU137" s="344" t="str">
        <f>IFERROR(IF(AT137="","",IF(AT137&lt;=0.2,"Muy Baja",IF(AT137&lt;=0.4,"Baja",IF(AT137&lt;=0.6,"Media",IF(AT137&lt;=0.8,"Alta","Muy Alta"))))),"")</f>
        <v/>
      </c>
      <c r="AV137" s="355" t="str">
        <f>U137</f>
        <v/>
      </c>
      <c r="AW137" s="355" t="str">
        <f>IF(AO137="","",MIN(AO137:AO142))</f>
        <v/>
      </c>
      <c r="AX137" s="344" t="str">
        <f>IFERROR(IF(AW137="","",IF(AW137&lt;=0.2,"Leve",IF(AW137&lt;=0.4,"Menor",IF(AW137&lt;=0.6,"Moderado",IF(AW137&lt;=0.8,"Mayor","Catastrófico"))))),"")</f>
        <v/>
      </c>
      <c r="AY137" s="344" t="str">
        <f>W137</f>
        <v/>
      </c>
      <c r="AZ137" s="344"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344"/>
      <c r="BB137" s="353"/>
      <c r="BC137" s="353"/>
      <c r="BD137" s="354"/>
      <c r="BE137" s="354"/>
      <c r="BF137" s="28"/>
      <c r="BG137" s="45"/>
      <c r="BH137" s="45"/>
      <c r="BI137" s="45"/>
    </row>
    <row r="138" spans="1:61" ht="15" hidden="1" customHeight="1">
      <c r="A138" s="310"/>
      <c r="B138" s="310"/>
      <c r="C138" s="310"/>
      <c r="D138" s="349"/>
      <c r="E138" s="310"/>
      <c r="F138" s="310"/>
      <c r="G138" s="310"/>
      <c r="H138" s="310"/>
      <c r="I138" s="310"/>
      <c r="J138" s="310"/>
      <c r="K138" s="310"/>
      <c r="L138" s="310"/>
      <c r="M138" s="310"/>
      <c r="N138" s="310"/>
      <c r="O138" s="310"/>
      <c r="P138" s="310"/>
      <c r="Q138" s="310"/>
      <c r="R138" s="310"/>
      <c r="S138" s="310"/>
      <c r="T138" s="310"/>
      <c r="U138" s="310"/>
      <c r="V138" s="310"/>
      <c r="W138" s="310"/>
      <c r="X138" s="74">
        <v>2</v>
      </c>
      <c r="Y138" s="74"/>
      <c r="Z138" s="74"/>
      <c r="AA138" s="74"/>
      <c r="AB138" s="74"/>
      <c r="AC138" s="74"/>
      <c r="AD138" s="74"/>
      <c r="AE138" s="95" t="str">
        <f t="shared" si="9"/>
        <v/>
      </c>
      <c r="AF138" s="79"/>
      <c r="AG138" s="101"/>
      <c r="AH138" s="79" t="str">
        <f t="shared" si="6"/>
        <v/>
      </c>
      <c r="AI138" s="79"/>
      <c r="AJ138" s="80" t="str">
        <f t="shared" si="0"/>
        <v/>
      </c>
      <c r="AK138" s="79"/>
      <c r="AL138" s="80" t="str">
        <f t="shared" si="1"/>
        <v/>
      </c>
      <c r="AM138" s="81" t="str">
        <f t="shared" si="2"/>
        <v/>
      </c>
      <c r="AN138" s="82" t="str">
        <f>IFERROR(IF(AND(AH137="Probabilidad",AH138="Probabilidad"),(AN137-(+AN137*AM138)),IF(AH138="Probabilidad",(O137-(+O137*AM138)),IF(AH138="Impacto",AN137,""))),"")</f>
        <v/>
      </c>
      <c r="AO138" s="82" t="str">
        <f>IFERROR(IF(AND(AH137="Impacto",AH138="Impacto"),(AO137-(+AO137*AM138)),IF(AH138="Impacto",(U137-(U137*AM138)),IF(AH138="Probabilidad",AO137,""))),"")</f>
        <v/>
      </c>
      <c r="AP138" s="79"/>
      <c r="AQ138" s="79"/>
      <c r="AR138" s="79"/>
      <c r="AS138" s="310"/>
      <c r="AT138" s="310"/>
      <c r="AU138" s="310"/>
      <c r="AV138" s="310"/>
      <c r="AW138" s="310"/>
      <c r="AX138" s="310"/>
      <c r="AY138" s="310"/>
      <c r="AZ138" s="310"/>
      <c r="BA138" s="310"/>
      <c r="BB138" s="310"/>
      <c r="BC138" s="310"/>
      <c r="BD138" s="310"/>
      <c r="BE138" s="310"/>
      <c r="BF138" s="28"/>
      <c r="BG138" s="45"/>
      <c r="BH138" s="45"/>
      <c r="BI138" s="45"/>
    </row>
    <row r="139" spans="1:61" ht="15" hidden="1" customHeight="1">
      <c r="A139" s="310"/>
      <c r="B139" s="310"/>
      <c r="C139" s="310"/>
      <c r="D139" s="349"/>
      <c r="E139" s="310"/>
      <c r="F139" s="310"/>
      <c r="G139" s="310"/>
      <c r="H139" s="310"/>
      <c r="I139" s="310"/>
      <c r="J139" s="310"/>
      <c r="K139" s="310"/>
      <c r="L139" s="310"/>
      <c r="M139" s="310"/>
      <c r="N139" s="310"/>
      <c r="O139" s="310"/>
      <c r="P139" s="310"/>
      <c r="Q139" s="310"/>
      <c r="R139" s="310"/>
      <c r="S139" s="310"/>
      <c r="T139" s="310"/>
      <c r="U139" s="310"/>
      <c r="V139" s="310"/>
      <c r="W139" s="310"/>
      <c r="X139" s="74">
        <v>3</v>
      </c>
      <c r="Y139" s="74"/>
      <c r="Z139" s="74"/>
      <c r="AA139" s="74"/>
      <c r="AB139" s="74"/>
      <c r="AC139" s="74"/>
      <c r="AD139" s="74"/>
      <c r="AE139" s="95" t="str">
        <f t="shared" si="9"/>
        <v/>
      </c>
      <c r="AF139" s="79"/>
      <c r="AG139" s="101"/>
      <c r="AH139" s="79" t="str">
        <f t="shared" si="6"/>
        <v/>
      </c>
      <c r="AI139" s="79"/>
      <c r="AJ139" s="80" t="str">
        <f t="shared" si="0"/>
        <v/>
      </c>
      <c r="AK139" s="79"/>
      <c r="AL139" s="80" t="str">
        <f t="shared" si="1"/>
        <v/>
      </c>
      <c r="AM139" s="81" t="str">
        <f t="shared" si="2"/>
        <v/>
      </c>
      <c r="AN139" s="82" t="str">
        <f t="shared" ref="AN139:AN142" si="48">IFERROR(IF(AND(AH138="Probabilidad",AH139="Probabilidad"),(AN138-(+AN138*AM139)),IF(AND(AH138="Impacto",AH139="Probabilidad"),(AN137-(+AN137*AM139)),IF(AH139="Impacto",AN138,""))),"")</f>
        <v/>
      </c>
      <c r="AO139" s="82" t="str">
        <f t="shared" ref="AO139:AO142" si="49">IFERROR(IF(AND(AH138="Impacto",AH139="Impacto"),(AO138-(+AO138*AM139)),IF(AND(AH138="Probabilidad",AH139="Impacto"),(AO137-(+AO137*AM139)),IF(AH139="Probabilidad",AO138,""))),"")</f>
        <v/>
      </c>
      <c r="AP139" s="79"/>
      <c r="AQ139" s="79"/>
      <c r="AR139" s="79"/>
      <c r="AS139" s="310"/>
      <c r="AT139" s="310"/>
      <c r="AU139" s="310"/>
      <c r="AV139" s="310"/>
      <c r="AW139" s="310"/>
      <c r="AX139" s="310"/>
      <c r="AY139" s="310"/>
      <c r="AZ139" s="310"/>
      <c r="BA139" s="310"/>
      <c r="BB139" s="310"/>
      <c r="BC139" s="310"/>
      <c r="BD139" s="310"/>
      <c r="BE139" s="310"/>
      <c r="BF139" s="28"/>
      <c r="BG139" s="45"/>
      <c r="BH139" s="45"/>
      <c r="BI139" s="45"/>
    </row>
    <row r="140" spans="1:61" ht="15" hidden="1" customHeight="1">
      <c r="A140" s="310"/>
      <c r="B140" s="310"/>
      <c r="C140" s="310"/>
      <c r="D140" s="349"/>
      <c r="E140" s="310"/>
      <c r="F140" s="310"/>
      <c r="G140" s="310"/>
      <c r="H140" s="310"/>
      <c r="I140" s="310"/>
      <c r="J140" s="310"/>
      <c r="K140" s="310"/>
      <c r="L140" s="310"/>
      <c r="M140" s="310"/>
      <c r="N140" s="310"/>
      <c r="O140" s="310"/>
      <c r="P140" s="310"/>
      <c r="Q140" s="310"/>
      <c r="R140" s="310"/>
      <c r="S140" s="310"/>
      <c r="T140" s="310"/>
      <c r="U140" s="310"/>
      <c r="V140" s="310"/>
      <c r="W140" s="310"/>
      <c r="X140" s="74">
        <v>4</v>
      </c>
      <c r="Y140" s="74"/>
      <c r="Z140" s="74"/>
      <c r="AA140" s="74"/>
      <c r="AB140" s="74"/>
      <c r="AC140" s="74"/>
      <c r="AD140" s="74"/>
      <c r="AE140" s="95" t="str">
        <f t="shared" si="9"/>
        <v/>
      </c>
      <c r="AF140" s="79"/>
      <c r="AG140" s="101"/>
      <c r="AH140" s="79" t="str">
        <f t="shared" si="6"/>
        <v/>
      </c>
      <c r="AI140" s="79"/>
      <c r="AJ140" s="80" t="str">
        <f t="shared" si="0"/>
        <v/>
      </c>
      <c r="AK140" s="79"/>
      <c r="AL140" s="80" t="str">
        <f t="shared" si="1"/>
        <v/>
      </c>
      <c r="AM140" s="81" t="str">
        <f t="shared" si="2"/>
        <v/>
      </c>
      <c r="AN140" s="82" t="str">
        <f t="shared" si="48"/>
        <v/>
      </c>
      <c r="AO140" s="82" t="str">
        <f t="shared" si="49"/>
        <v/>
      </c>
      <c r="AP140" s="79"/>
      <c r="AQ140" s="79"/>
      <c r="AR140" s="79"/>
      <c r="AS140" s="310"/>
      <c r="AT140" s="310"/>
      <c r="AU140" s="310"/>
      <c r="AV140" s="310"/>
      <c r="AW140" s="310"/>
      <c r="AX140" s="310"/>
      <c r="AY140" s="310"/>
      <c r="AZ140" s="310"/>
      <c r="BA140" s="310"/>
      <c r="BB140" s="310"/>
      <c r="BC140" s="310"/>
      <c r="BD140" s="310"/>
      <c r="BE140" s="310"/>
      <c r="BF140" s="28"/>
      <c r="BG140" s="45"/>
      <c r="BH140" s="45"/>
      <c r="BI140" s="45"/>
    </row>
    <row r="141" spans="1:61" ht="15" hidden="1" customHeight="1">
      <c r="A141" s="310"/>
      <c r="B141" s="310"/>
      <c r="C141" s="310"/>
      <c r="D141" s="349"/>
      <c r="E141" s="310"/>
      <c r="F141" s="310"/>
      <c r="G141" s="310"/>
      <c r="H141" s="310"/>
      <c r="I141" s="310"/>
      <c r="J141" s="310"/>
      <c r="K141" s="310"/>
      <c r="L141" s="310"/>
      <c r="M141" s="310"/>
      <c r="N141" s="310"/>
      <c r="O141" s="310"/>
      <c r="P141" s="310"/>
      <c r="Q141" s="310"/>
      <c r="R141" s="310"/>
      <c r="S141" s="310"/>
      <c r="T141" s="310"/>
      <c r="U141" s="310"/>
      <c r="V141" s="310"/>
      <c r="W141" s="310"/>
      <c r="X141" s="74">
        <v>5</v>
      </c>
      <c r="Y141" s="74"/>
      <c r="Z141" s="74"/>
      <c r="AA141" s="74"/>
      <c r="AB141" s="74"/>
      <c r="AC141" s="74"/>
      <c r="AD141" s="74"/>
      <c r="AE141" s="95" t="str">
        <f t="shared" si="9"/>
        <v/>
      </c>
      <c r="AF141" s="79"/>
      <c r="AG141" s="101"/>
      <c r="AH141" s="79" t="str">
        <f t="shared" si="6"/>
        <v/>
      </c>
      <c r="AI141" s="79"/>
      <c r="AJ141" s="80" t="str">
        <f t="shared" si="0"/>
        <v/>
      </c>
      <c r="AK141" s="79"/>
      <c r="AL141" s="80" t="str">
        <f t="shared" si="1"/>
        <v/>
      </c>
      <c r="AM141" s="81" t="str">
        <f t="shared" si="2"/>
        <v/>
      </c>
      <c r="AN141" s="82" t="str">
        <f t="shared" si="48"/>
        <v/>
      </c>
      <c r="AO141" s="82" t="str">
        <f t="shared" si="49"/>
        <v/>
      </c>
      <c r="AP141" s="79"/>
      <c r="AQ141" s="79"/>
      <c r="AR141" s="79"/>
      <c r="AS141" s="310"/>
      <c r="AT141" s="310"/>
      <c r="AU141" s="310"/>
      <c r="AV141" s="310"/>
      <c r="AW141" s="310"/>
      <c r="AX141" s="310"/>
      <c r="AY141" s="310"/>
      <c r="AZ141" s="310"/>
      <c r="BA141" s="310"/>
      <c r="BB141" s="310"/>
      <c r="BC141" s="310"/>
      <c r="BD141" s="310"/>
      <c r="BE141" s="310"/>
      <c r="BF141" s="28"/>
      <c r="BG141" s="45"/>
      <c r="BH141" s="45"/>
      <c r="BI141" s="45"/>
    </row>
    <row r="142" spans="1:61" ht="49.5" hidden="1" customHeight="1">
      <c r="A142" s="311"/>
      <c r="B142" s="311"/>
      <c r="C142" s="311"/>
      <c r="D142" s="350"/>
      <c r="E142" s="345"/>
      <c r="F142" s="345"/>
      <c r="G142" s="345"/>
      <c r="H142" s="345"/>
      <c r="I142" s="345"/>
      <c r="J142" s="345"/>
      <c r="K142" s="345"/>
      <c r="L142" s="345"/>
      <c r="M142" s="345"/>
      <c r="N142" s="345"/>
      <c r="O142" s="345"/>
      <c r="P142" s="345"/>
      <c r="Q142" s="345"/>
      <c r="R142" s="345"/>
      <c r="S142" s="345"/>
      <c r="T142" s="345"/>
      <c r="U142" s="345"/>
      <c r="V142" s="345"/>
      <c r="W142" s="345"/>
      <c r="X142" s="85">
        <v>6</v>
      </c>
      <c r="Y142" s="85"/>
      <c r="Z142" s="85"/>
      <c r="AA142" s="85"/>
      <c r="AB142" s="85"/>
      <c r="AC142" s="85"/>
      <c r="AD142" s="85"/>
      <c r="AE142" s="102"/>
      <c r="AF142" s="91"/>
      <c r="AG142" s="102"/>
      <c r="AH142" s="91" t="str">
        <f t="shared" si="6"/>
        <v/>
      </c>
      <c r="AI142" s="91"/>
      <c r="AJ142" s="92" t="str">
        <f t="shared" si="0"/>
        <v/>
      </c>
      <c r="AK142" s="91"/>
      <c r="AL142" s="92" t="str">
        <f t="shared" si="1"/>
        <v/>
      </c>
      <c r="AM142" s="93" t="str">
        <f t="shared" si="2"/>
        <v/>
      </c>
      <c r="AN142" s="103" t="str">
        <f t="shared" si="48"/>
        <v/>
      </c>
      <c r="AO142" s="103" t="str">
        <f t="shared" si="49"/>
        <v/>
      </c>
      <c r="AP142" s="91"/>
      <c r="AQ142" s="91"/>
      <c r="AR142" s="91"/>
      <c r="AS142" s="345"/>
      <c r="AT142" s="345"/>
      <c r="AU142" s="345"/>
      <c r="AV142" s="345"/>
      <c r="AW142" s="345"/>
      <c r="AX142" s="345"/>
      <c r="AY142" s="345"/>
      <c r="AZ142" s="345"/>
      <c r="BA142" s="345"/>
      <c r="BB142" s="345"/>
      <c r="BC142" s="345"/>
      <c r="BD142" s="345"/>
      <c r="BE142" s="345"/>
      <c r="BF142" s="28"/>
      <c r="BG142" s="45"/>
      <c r="BH142" s="45"/>
      <c r="BI142" s="45"/>
    </row>
    <row r="143" spans="1:61" ht="15.75" customHeight="1">
      <c r="A143" s="28"/>
      <c r="B143" s="28"/>
      <c r="C143" s="28"/>
      <c r="D143" s="28"/>
      <c r="E143" s="28"/>
      <c r="F143" s="28"/>
      <c r="G143" s="28"/>
      <c r="H143" s="28"/>
      <c r="I143" s="28"/>
      <c r="J143" s="28"/>
      <c r="K143" s="28"/>
      <c r="L143" s="28"/>
      <c r="M143" s="28"/>
      <c r="N143" s="46"/>
      <c r="O143" s="46"/>
      <c r="P143" s="28"/>
      <c r="Q143" s="28"/>
      <c r="R143" s="28"/>
      <c r="S143" s="28"/>
      <c r="T143" s="46"/>
      <c r="U143" s="46"/>
      <c r="V143" s="28"/>
      <c r="W143" s="47"/>
      <c r="X143" s="28"/>
      <c r="Y143" s="28"/>
      <c r="Z143" s="28"/>
      <c r="AA143" s="28"/>
      <c r="AB143" s="28"/>
      <c r="AC143" s="28"/>
      <c r="AD143" s="28"/>
      <c r="AE143" s="28"/>
      <c r="AF143" s="28"/>
      <c r="AG143" s="28"/>
      <c r="AH143" s="28"/>
      <c r="AI143" s="46"/>
      <c r="AJ143" s="46"/>
      <c r="AK143" s="46"/>
      <c r="AL143" s="46"/>
      <c r="AM143" s="46"/>
      <c r="AN143" s="46"/>
      <c r="AO143" s="46"/>
      <c r="AP143" s="28"/>
      <c r="AQ143" s="28"/>
      <c r="AR143" s="28"/>
      <c r="AS143" s="28"/>
      <c r="AT143" s="28"/>
      <c r="AU143" s="28"/>
      <c r="AV143" s="28"/>
      <c r="AW143" s="28"/>
      <c r="AX143" s="28"/>
      <c r="AY143" s="28"/>
      <c r="AZ143" s="28"/>
      <c r="BA143" s="28"/>
      <c r="BB143" s="28"/>
      <c r="BC143" s="28"/>
      <c r="BD143" s="28"/>
      <c r="BE143" s="28"/>
      <c r="BF143" s="28"/>
      <c r="BG143" s="45"/>
      <c r="BH143" s="45"/>
      <c r="BI143" s="45"/>
    </row>
    <row r="144" spans="1:61" ht="15.75" customHeight="1">
      <c r="A144" s="45"/>
      <c r="B144" s="45"/>
      <c r="C144" s="45"/>
      <c r="D144" s="45"/>
      <c r="E144" s="45"/>
      <c r="F144" s="45"/>
      <c r="G144" s="45"/>
      <c r="H144" s="45"/>
      <c r="I144" s="45"/>
      <c r="J144" s="45"/>
      <c r="K144" s="45"/>
      <c r="L144" s="45"/>
      <c r="M144" s="45"/>
      <c r="N144" s="104"/>
      <c r="O144" s="104"/>
      <c r="P144" s="45"/>
      <c r="Q144" s="45"/>
      <c r="R144" s="45"/>
      <c r="S144" s="45"/>
      <c r="T144" s="104"/>
      <c r="U144" s="104"/>
      <c r="V144" s="45"/>
      <c r="W144" s="105"/>
      <c r="X144" s="45"/>
      <c r="Y144" s="45"/>
      <c r="Z144" s="45"/>
      <c r="AA144" s="45"/>
      <c r="AB144" s="45"/>
      <c r="AC144" s="45"/>
      <c r="AD144" s="45"/>
      <c r="AE144" s="83"/>
      <c r="AF144" s="45"/>
      <c r="AG144" s="83"/>
      <c r="AH144" s="45"/>
      <c r="AI144" s="104"/>
      <c r="AJ144" s="104"/>
      <c r="AK144" s="104"/>
      <c r="AL144" s="104"/>
      <c r="AM144" s="104"/>
      <c r="AN144" s="104"/>
      <c r="AO144" s="104"/>
      <c r="AP144" s="45"/>
      <c r="AQ144" s="45"/>
      <c r="AR144" s="45"/>
      <c r="AS144" s="45"/>
      <c r="AT144" s="45"/>
      <c r="AU144" s="45"/>
      <c r="AV144" s="45"/>
      <c r="AW144" s="45"/>
      <c r="AX144" s="45"/>
      <c r="AY144" s="45"/>
      <c r="AZ144" s="45"/>
      <c r="BA144" s="45"/>
      <c r="BB144" s="45"/>
      <c r="BC144" s="45"/>
      <c r="BD144" s="45"/>
      <c r="BE144" s="45"/>
      <c r="BF144" s="45"/>
      <c r="BG144" s="45"/>
      <c r="BH144" s="45"/>
      <c r="BI144" s="45"/>
    </row>
    <row r="145" spans="1:61" ht="15.75" customHeight="1">
      <c r="A145" s="45"/>
      <c r="B145" s="45"/>
      <c r="C145" s="45"/>
      <c r="D145" s="45"/>
      <c r="E145" s="45"/>
      <c r="F145" s="45"/>
      <c r="G145" s="45"/>
      <c r="H145" s="45"/>
      <c r="I145" s="45"/>
      <c r="J145" s="45"/>
      <c r="K145" s="45"/>
      <c r="L145" s="45"/>
      <c r="M145" s="45"/>
      <c r="N145" s="104"/>
      <c r="O145" s="104"/>
      <c r="P145" s="45"/>
      <c r="Q145" s="45"/>
      <c r="R145" s="45"/>
      <c r="S145" s="45"/>
      <c r="T145" s="104"/>
      <c r="U145" s="104"/>
      <c r="V145" s="45"/>
      <c r="W145" s="105"/>
      <c r="X145" s="45"/>
      <c r="Y145" s="45"/>
      <c r="Z145" s="45"/>
      <c r="AA145" s="45"/>
      <c r="AB145" s="45"/>
      <c r="AC145" s="45"/>
      <c r="AD145" s="45"/>
      <c r="AE145" s="45"/>
      <c r="AF145" s="45"/>
      <c r="AG145" s="45"/>
      <c r="AH145" s="45"/>
      <c r="AI145" s="104"/>
      <c r="AJ145" s="104"/>
      <c r="AK145" s="104"/>
      <c r="AL145" s="104"/>
      <c r="AM145" s="104"/>
      <c r="AN145" s="104"/>
      <c r="AO145" s="104"/>
      <c r="AP145" s="45"/>
      <c r="AQ145" s="45"/>
      <c r="AR145" s="45"/>
      <c r="AS145" s="45"/>
      <c r="AT145" s="45"/>
      <c r="AU145" s="45"/>
      <c r="AV145" s="45"/>
      <c r="AW145" s="45"/>
      <c r="AX145" s="45"/>
      <c r="AY145" s="45"/>
      <c r="AZ145" s="45"/>
      <c r="BA145" s="45"/>
      <c r="BB145" s="45"/>
      <c r="BC145" s="45"/>
      <c r="BD145" s="45"/>
      <c r="BE145" s="45"/>
      <c r="BF145" s="45"/>
      <c r="BG145" s="45"/>
      <c r="BH145" s="45"/>
      <c r="BI145" s="45"/>
    </row>
    <row r="146" spans="1:61" ht="15.75" customHeight="1">
      <c r="A146" s="45"/>
      <c r="B146" s="45"/>
      <c r="C146" s="45"/>
      <c r="D146" s="45"/>
      <c r="E146" s="45"/>
      <c r="F146" s="45"/>
      <c r="G146" s="45"/>
      <c r="H146" s="45"/>
      <c r="I146" s="45"/>
      <c r="J146" s="45"/>
      <c r="K146" s="45"/>
      <c r="L146" s="45"/>
      <c r="M146" s="45"/>
      <c r="N146" s="104"/>
      <c r="O146" s="104"/>
      <c r="P146" s="45"/>
      <c r="Q146" s="45"/>
      <c r="R146" s="45"/>
      <c r="S146" s="45"/>
      <c r="T146" s="104"/>
      <c r="U146" s="104"/>
      <c r="V146" s="45"/>
      <c r="W146" s="105"/>
      <c r="X146" s="45"/>
      <c r="Y146" s="45"/>
      <c r="Z146" s="45"/>
      <c r="AA146" s="45"/>
      <c r="AB146" s="45"/>
      <c r="AC146" s="45"/>
      <c r="AD146" s="45"/>
      <c r="AE146" s="45"/>
      <c r="AF146" s="45"/>
      <c r="AG146" s="45"/>
      <c r="AH146" s="45"/>
      <c r="AI146" s="104"/>
      <c r="AJ146" s="104"/>
      <c r="AK146" s="104"/>
      <c r="AL146" s="104"/>
      <c r="AM146" s="104"/>
      <c r="AN146" s="104"/>
      <c r="AO146" s="104"/>
      <c r="AP146" s="45"/>
      <c r="AQ146" s="45"/>
      <c r="AR146" s="45"/>
      <c r="AS146" s="45"/>
      <c r="AT146" s="45"/>
      <c r="AU146" s="45"/>
      <c r="AV146" s="45"/>
      <c r="AW146" s="45"/>
      <c r="AX146" s="45"/>
      <c r="AY146" s="45"/>
      <c r="AZ146" s="45"/>
      <c r="BA146" s="45"/>
      <c r="BB146" s="45"/>
      <c r="BC146" s="45"/>
      <c r="BD146" s="45"/>
      <c r="BE146" s="45"/>
      <c r="BF146" s="45"/>
      <c r="BG146" s="45"/>
      <c r="BH146" s="45"/>
      <c r="BI146" s="45"/>
    </row>
    <row r="147" spans="1:61" ht="15.75" customHeight="1">
      <c r="A147" s="45"/>
      <c r="B147" s="45"/>
      <c r="C147" s="45"/>
      <c r="D147" s="45"/>
      <c r="E147" s="45"/>
      <c r="F147" s="45"/>
      <c r="G147" s="45"/>
      <c r="H147" s="45"/>
      <c r="I147" s="45"/>
      <c r="J147" s="45"/>
      <c r="K147" s="45"/>
      <c r="L147" s="45"/>
      <c r="M147" s="45"/>
      <c r="N147" s="104"/>
      <c r="O147" s="104"/>
      <c r="P147" s="45"/>
      <c r="Q147" s="45"/>
      <c r="R147" s="45"/>
      <c r="S147" s="45"/>
      <c r="T147" s="104"/>
      <c r="U147" s="104"/>
      <c r="V147" s="45"/>
      <c r="W147" s="105"/>
      <c r="X147" s="45"/>
      <c r="Y147" s="45"/>
      <c r="Z147" s="45"/>
      <c r="AA147" s="45"/>
      <c r="AB147" s="45"/>
      <c r="AC147" s="45"/>
      <c r="AD147" s="45"/>
      <c r="AE147" s="45"/>
      <c r="AF147" s="45"/>
      <c r="AG147" s="45"/>
      <c r="AH147" s="45"/>
      <c r="AI147" s="104"/>
      <c r="AJ147" s="104"/>
      <c r="AK147" s="104"/>
      <c r="AL147" s="104"/>
      <c r="AM147" s="104"/>
      <c r="AN147" s="104"/>
      <c r="AO147" s="104"/>
      <c r="AP147" s="45"/>
      <c r="AQ147" s="45"/>
      <c r="AR147" s="45"/>
      <c r="AS147" s="45"/>
      <c r="AT147" s="45"/>
      <c r="AU147" s="45"/>
      <c r="AV147" s="45"/>
      <c r="AW147" s="45"/>
      <c r="AX147" s="45"/>
      <c r="AY147" s="45"/>
      <c r="AZ147" s="45"/>
      <c r="BA147" s="45"/>
      <c r="BB147" s="45"/>
      <c r="BC147" s="45"/>
      <c r="BD147" s="45"/>
      <c r="BE147" s="45"/>
      <c r="BF147" s="45"/>
      <c r="BG147" s="45"/>
      <c r="BH147" s="45"/>
      <c r="BI147" s="45"/>
    </row>
    <row r="148" spans="1:61" ht="15.75" customHeight="1">
      <c r="A148" s="45"/>
      <c r="B148" s="45"/>
      <c r="C148" s="45"/>
      <c r="D148" s="45"/>
      <c r="E148" s="45"/>
      <c r="F148" s="45"/>
      <c r="G148" s="45"/>
      <c r="H148" s="45"/>
      <c r="I148" s="45"/>
      <c r="J148" s="45"/>
      <c r="K148" s="45"/>
      <c r="L148" s="45"/>
      <c r="M148" s="45"/>
      <c r="N148" s="104"/>
      <c r="O148" s="104"/>
      <c r="P148" s="45"/>
      <c r="Q148" s="45"/>
      <c r="R148" s="45"/>
      <c r="S148" s="45"/>
      <c r="T148" s="104"/>
      <c r="U148" s="104"/>
      <c r="V148" s="45"/>
      <c r="W148" s="105"/>
      <c r="X148" s="45"/>
      <c r="Y148" s="45"/>
      <c r="Z148" s="45"/>
      <c r="AA148" s="45"/>
      <c r="AB148" s="45"/>
      <c r="AC148" s="45"/>
      <c r="AD148" s="45"/>
      <c r="AE148" s="45"/>
      <c r="AF148" s="45"/>
      <c r="AG148" s="45"/>
      <c r="AH148" s="45"/>
      <c r="AI148" s="104"/>
      <c r="AJ148" s="104"/>
      <c r="AK148" s="104"/>
      <c r="AL148" s="104"/>
      <c r="AM148" s="104"/>
      <c r="AN148" s="104"/>
      <c r="AO148" s="104"/>
      <c r="AP148" s="45"/>
      <c r="AQ148" s="45"/>
      <c r="AR148" s="45"/>
      <c r="AS148" s="45"/>
      <c r="AT148" s="45"/>
      <c r="AU148" s="45"/>
      <c r="AV148" s="45"/>
      <c r="AW148" s="45"/>
      <c r="AX148" s="45"/>
      <c r="AY148" s="45"/>
      <c r="AZ148" s="45"/>
      <c r="BA148" s="45"/>
      <c r="BB148" s="45"/>
      <c r="BC148" s="45"/>
      <c r="BD148" s="45"/>
      <c r="BE148" s="45"/>
      <c r="BF148" s="45"/>
      <c r="BG148" s="45"/>
      <c r="BH148" s="45"/>
      <c r="BI148" s="45"/>
    </row>
    <row r="149" spans="1:61" ht="15.75" customHeight="1">
      <c r="A149" s="45"/>
      <c r="B149" s="45"/>
      <c r="C149" s="45"/>
      <c r="D149" s="45"/>
      <c r="E149" s="45"/>
      <c r="F149" s="45"/>
      <c r="G149" s="45"/>
      <c r="H149" s="45"/>
      <c r="I149" s="45"/>
      <c r="J149" s="45"/>
      <c r="K149" s="45"/>
      <c r="L149" s="45"/>
      <c r="M149" s="45"/>
      <c r="N149" s="104"/>
      <c r="O149" s="104"/>
      <c r="P149" s="45"/>
      <c r="Q149" s="45"/>
      <c r="R149" s="45"/>
      <c r="S149" s="45"/>
      <c r="T149" s="104"/>
      <c r="U149" s="104"/>
      <c r="V149" s="45"/>
      <c r="W149" s="105"/>
      <c r="X149" s="45"/>
      <c r="Y149" s="45"/>
      <c r="Z149" s="45"/>
      <c r="AA149" s="45"/>
      <c r="AB149" s="45"/>
      <c r="AC149" s="45"/>
      <c r="AD149" s="45"/>
      <c r="AE149" s="45"/>
      <c r="AF149" s="45"/>
      <c r="AG149" s="45"/>
      <c r="AH149" s="45"/>
      <c r="AI149" s="104"/>
      <c r="AJ149" s="104"/>
      <c r="AK149" s="104"/>
      <c r="AL149" s="104"/>
      <c r="AM149" s="104"/>
      <c r="AN149" s="104"/>
      <c r="AO149" s="104"/>
      <c r="AP149" s="45"/>
      <c r="AQ149" s="45"/>
      <c r="AR149" s="45"/>
      <c r="AS149" s="45"/>
      <c r="AT149" s="45"/>
      <c r="AU149" s="45"/>
      <c r="AV149" s="45"/>
      <c r="AW149" s="45"/>
      <c r="AX149" s="45"/>
      <c r="AY149" s="45"/>
      <c r="AZ149" s="45"/>
      <c r="BA149" s="45"/>
      <c r="BB149" s="45"/>
      <c r="BC149" s="45"/>
      <c r="BD149" s="45"/>
      <c r="BE149" s="45"/>
      <c r="BF149" s="45"/>
      <c r="BG149" s="45"/>
      <c r="BH149" s="45"/>
      <c r="BI149" s="45"/>
    </row>
    <row r="150" spans="1:61" ht="15.75" customHeight="1">
      <c r="A150" s="45"/>
      <c r="B150" s="45"/>
      <c r="C150" s="45"/>
      <c r="D150" s="45"/>
      <c r="E150" s="45"/>
      <c r="F150" s="45"/>
      <c r="G150" s="45"/>
      <c r="H150" s="45"/>
      <c r="I150" s="45"/>
      <c r="J150" s="45"/>
      <c r="K150" s="45"/>
      <c r="L150" s="45"/>
      <c r="M150" s="45"/>
      <c r="N150" s="104"/>
      <c r="O150" s="104"/>
      <c r="P150" s="45"/>
      <c r="Q150" s="45"/>
      <c r="R150" s="45"/>
      <c r="S150" s="45"/>
      <c r="T150" s="104"/>
      <c r="U150" s="104"/>
      <c r="V150" s="45"/>
      <c r="W150" s="105"/>
      <c r="X150" s="45"/>
      <c r="Y150" s="45"/>
      <c r="Z150" s="45"/>
      <c r="AA150" s="45"/>
      <c r="AB150" s="45"/>
      <c r="AC150" s="45"/>
      <c r="AD150" s="45"/>
      <c r="AE150" s="45"/>
      <c r="AF150" s="45"/>
      <c r="AG150" s="45"/>
      <c r="AH150" s="45"/>
      <c r="AI150" s="104"/>
      <c r="AJ150" s="104"/>
      <c r="AK150" s="104"/>
      <c r="AL150" s="104"/>
      <c r="AM150" s="104"/>
      <c r="AN150" s="104"/>
      <c r="AO150" s="104"/>
      <c r="AP150" s="45"/>
      <c r="AQ150" s="45"/>
      <c r="AR150" s="45"/>
      <c r="AS150" s="45"/>
      <c r="AT150" s="45"/>
      <c r="AU150" s="45"/>
      <c r="AV150" s="45"/>
      <c r="AW150" s="45"/>
      <c r="AX150" s="45"/>
      <c r="AY150" s="45"/>
      <c r="AZ150" s="45"/>
      <c r="BA150" s="45"/>
      <c r="BB150" s="45"/>
      <c r="BC150" s="45"/>
      <c r="BD150" s="45"/>
      <c r="BE150" s="45"/>
      <c r="BF150" s="45"/>
      <c r="BG150" s="45"/>
      <c r="BH150" s="45"/>
      <c r="BI150" s="45"/>
    </row>
    <row r="151" spans="1:61" ht="15.75" customHeight="1">
      <c r="A151" s="45"/>
      <c r="B151" s="45"/>
      <c r="C151" s="45"/>
      <c r="D151" s="45"/>
      <c r="E151" s="45"/>
      <c r="F151" s="45"/>
      <c r="G151" s="45"/>
      <c r="H151" s="45"/>
      <c r="I151" s="45"/>
      <c r="J151" s="45"/>
      <c r="K151" s="45"/>
      <c r="L151" s="45"/>
      <c r="M151" s="45"/>
      <c r="N151" s="104"/>
      <c r="O151" s="104"/>
      <c r="P151" s="45"/>
      <c r="Q151" s="45"/>
      <c r="R151" s="45"/>
      <c r="S151" s="45"/>
      <c r="T151" s="104"/>
      <c r="U151" s="104"/>
      <c r="V151" s="45"/>
      <c r="W151" s="105"/>
      <c r="X151" s="45"/>
      <c r="Y151" s="45"/>
      <c r="Z151" s="45"/>
      <c r="AA151" s="45"/>
      <c r="AB151" s="45"/>
      <c r="AC151" s="45"/>
      <c r="AD151" s="45"/>
      <c r="AE151" s="45"/>
      <c r="AF151" s="45"/>
      <c r="AG151" s="45"/>
      <c r="AH151" s="45"/>
      <c r="AI151" s="104"/>
      <c r="AJ151" s="104"/>
      <c r="AK151" s="104"/>
      <c r="AL151" s="104"/>
      <c r="AM151" s="104"/>
      <c r="AN151" s="104"/>
      <c r="AO151" s="104"/>
      <c r="AP151" s="45"/>
      <c r="AQ151" s="45"/>
      <c r="AR151" s="45"/>
      <c r="AS151" s="45"/>
      <c r="AT151" s="45"/>
      <c r="AU151" s="45"/>
      <c r="AV151" s="45"/>
      <c r="AW151" s="45"/>
      <c r="AX151" s="45"/>
      <c r="AY151" s="45"/>
      <c r="AZ151" s="45"/>
      <c r="BA151" s="45"/>
      <c r="BB151" s="45"/>
      <c r="BC151" s="45"/>
      <c r="BD151" s="45"/>
      <c r="BE151" s="45"/>
      <c r="BF151" s="45"/>
      <c r="BG151" s="45"/>
      <c r="BH151" s="45"/>
      <c r="BI151" s="45"/>
    </row>
    <row r="152" spans="1:61" ht="15.75" customHeight="1">
      <c r="A152" s="45"/>
      <c r="B152" s="45"/>
      <c r="C152" s="45"/>
      <c r="D152" s="45"/>
      <c r="E152" s="45"/>
      <c r="F152" s="45"/>
      <c r="G152" s="45"/>
      <c r="H152" s="45"/>
      <c r="I152" s="45"/>
      <c r="J152" s="45"/>
      <c r="K152" s="45"/>
      <c r="L152" s="45"/>
      <c r="M152" s="45"/>
      <c r="N152" s="104"/>
      <c r="O152" s="104"/>
      <c r="P152" s="45"/>
      <c r="Q152" s="45"/>
      <c r="R152" s="45"/>
      <c r="S152" s="45"/>
      <c r="T152" s="104"/>
      <c r="U152" s="104"/>
      <c r="V152" s="45"/>
      <c r="W152" s="105"/>
      <c r="X152" s="45"/>
      <c r="Y152" s="45"/>
      <c r="Z152" s="45"/>
      <c r="AA152" s="45"/>
      <c r="AB152" s="45"/>
      <c r="AC152" s="45"/>
      <c r="AD152" s="45"/>
      <c r="AE152" s="45"/>
      <c r="AF152" s="45"/>
      <c r="AG152" s="45"/>
      <c r="AH152" s="45"/>
      <c r="AI152" s="104"/>
      <c r="AJ152" s="104"/>
      <c r="AK152" s="104"/>
      <c r="AL152" s="104"/>
      <c r="AM152" s="104"/>
      <c r="AN152" s="104"/>
      <c r="AO152" s="104"/>
      <c r="AP152" s="45"/>
      <c r="AQ152" s="45"/>
      <c r="AR152" s="45"/>
      <c r="AS152" s="45"/>
      <c r="AT152" s="45"/>
      <c r="AU152" s="45"/>
      <c r="AV152" s="45"/>
      <c r="AW152" s="45"/>
      <c r="AX152" s="45"/>
      <c r="AY152" s="45"/>
      <c r="AZ152" s="45"/>
      <c r="BA152" s="45"/>
      <c r="BB152" s="45"/>
      <c r="BC152" s="45"/>
      <c r="BD152" s="45"/>
      <c r="BE152" s="45"/>
      <c r="BF152" s="45"/>
      <c r="BG152" s="45"/>
      <c r="BH152" s="45"/>
      <c r="BI152" s="45"/>
    </row>
    <row r="153" spans="1:61" ht="15.75" customHeight="1">
      <c r="A153" s="45"/>
      <c r="B153" s="45"/>
      <c r="C153" s="45"/>
      <c r="D153" s="45"/>
      <c r="E153" s="45"/>
      <c r="F153" s="45"/>
      <c r="G153" s="45"/>
      <c r="H153" s="45"/>
      <c r="I153" s="45"/>
      <c r="J153" s="45"/>
      <c r="K153" s="45"/>
      <c r="L153" s="45"/>
      <c r="M153" s="45"/>
      <c r="N153" s="104"/>
      <c r="O153" s="104"/>
      <c r="P153" s="45"/>
      <c r="Q153" s="45"/>
      <c r="R153" s="45"/>
      <c r="S153" s="45"/>
      <c r="T153" s="104"/>
      <c r="U153" s="104"/>
      <c r="V153" s="45"/>
      <c r="W153" s="105"/>
      <c r="X153" s="45"/>
      <c r="Y153" s="45"/>
      <c r="Z153" s="45"/>
      <c r="AA153" s="45"/>
      <c r="AB153" s="45"/>
      <c r="AC153" s="45"/>
      <c r="AD153" s="45"/>
      <c r="AE153" s="45"/>
      <c r="AF153" s="45"/>
      <c r="AG153" s="45"/>
      <c r="AH153" s="45"/>
      <c r="AI153" s="104"/>
      <c r="AJ153" s="104"/>
      <c r="AK153" s="104"/>
      <c r="AL153" s="104"/>
      <c r="AM153" s="104"/>
      <c r="AN153" s="104"/>
      <c r="AO153" s="104"/>
      <c r="AP153" s="45"/>
      <c r="AQ153" s="45"/>
      <c r="AR153" s="45"/>
      <c r="AS153" s="45"/>
      <c r="AT153" s="45"/>
      <c r="AU153" s="45"/>
      <c r="AV153" s="45"/>
      <c r="AW153" s="45"/>
      <c r="AX153" s="45"/>
      <c r="AY153" s="45"/>
      <c r="AZ153" s="45"/>
      <c r="BA153" s="45"/>
      <c r="BB153" s="45"/>
      <c r="BC153" s="45"/>
      <c r="BD153" s="45"/>
      <c r="BE153" s="45"/>
      <c r="BF153" s="45"/>
      <c r="BG153" s="45"/>
      <c r="BH153" s="45"/>
      <c r="BI153" s="45"/>
    </row>
    <row r="154" spans="1:61" ht="15.75" customHeight="1">
      <c r="A154" s="45"/>
      <c r="B154" s="45"/>
      <c r="C154" s="45"/>
      <c r="D154" s="45"/>
      <c r="E154" s="45"/>
      <c r="F154" s="45"/>
      <c r="G154" s="45"/>
      <c r="H154" s="45"/>
      <c r="I154" s="45"/>
      <c r="J154" s="45"/>
      <c r="K154" s="45"/>
      <c r="L154" s="45"/>
      <c r="M154" s="45"/>
      <c r="N154" s="104"/>
      <c r="O154" s="104"/>
      <c r="P154" s="45"/>
      <c r="Q154" s="45"/>
      <c r="R154" s="45"/>
      <c r="S154" s="45"/>
      <c r="T154" s="104"/>
      <c r="U154" s="104"/>
      <c r="V154" s="45"/>
      <c r="W154" s="105"/>
      <c r="X154" s="45"/>
      <c r="Y154" s="45"/>
      <c r="Z154" s="45"/>
      <c r="AA154" s="45"/>
      <c r="AB154" s="45"/>
      <c r="AC154" s="45"/>
      <c r="AD154" s="45"/>
      <c r="AE154" s="45"/>
      <c r="AF154" s="45"/>
      <c r="AG154" s="45"/>
      <c r="AH154" s="45"/>
      <c r="AI154" s="104"/>
      <c r="AJ154" s="104"/>
      <c r="AK154" s="104"/>
      <c r="AL154" s="104"/>
      <c r="AM154" s="104"/>
      <c r="AN154" s="104"/>
      <c r="AO154" s="104"/>
      <c r="AP154" s="45"/>
      <c r="AQ154" s="45"/>
      <c r="AR154" s="45"/>
      <c r="AS154" s="45"/>
      <c r="AT154" s="45"/>
      <c r="AU154" s="45"/>
      <c r="AV154" s="45"/>
      <c r="AW154" s="45"/>
      <c r="AX154" s="45"/>
      <c r="AY154" s="45"/>
      <c r="AZ154" s="45"/>
      <c r="BA154" s="45"/>
      <c r="BB154" s="45"/>
      <c r="BC154" s="45"/>
      <c r="BD154" s="45"/>
      <c r="BE154" s="45"/>
      <c r="BF154" s="45"/>
      <c r="BG154" s="45"/>
      <c r="BH154" s="45"/>
      <c r="BI154" s="45"/>
    </row>
    <row r="155" spans="1:61" ht="15.75" customHeight="1">
      <c r="A155" s="45"/>
      <c r="B155" s="45"/>
      <c r="C155" s="45"/>
      <c r="D155" s="45"/>
      <c r="E155" s="45"/>
      <c r="F155" s="45"/>
      <c r="G155" s="45"/>
      <c r="H155" s="45"/>
      <c r="I155" s="45"/>
      <c r="J155" s="45"/>
      <c r="K155" s="45"/>
      <c r="L155" s="45"/>
      <c r="M155" s="45"/>
      <c r="N155" s="104"/>
      <c r="O155" s="104"/>
      <c r="P155" s="45"/>
      <c r="Q155" s="45"/>
      <c r="R155" s="45"/>
      <c r="S155" s="45"/>
      <c r="T155" s="104"/>
      <c r="U155" s="104"/>
      <c r="V155" s="45"/>
      <c r="W155" s="105"/>
      <c r="X155" s="45"/>
      <c r="Y155" s="45"/>
      <c r="Z155" s="45"/>
      <c r="AA155" s="45"/>
      <c r="AB155" s="45"/>
      <c r="AC155" s="45"/>
      <c r="AD155" s="45"/>
      <c r="AE155" s="45"/>
      <c r="AF155" s="45"/>
      <c r="AG155" s="45"/>
      <c r="AH155" s="45"/>
      <c r="AI155" s="104"/>
      <c r="AJ155" s="104"/>
      <c r="AK155" s="104"/>
      <c r="AL155" s="104"/>
      <c r="AM155" s="104"/>
      <c r="AN155" s="104"/>
      <c r="AO155" s="104"/>
      <c r="AP155" s="45"/>
      <c r="AQ155" s="45"/>
      <c r="AR155" s="45"/>
      <c r="AS155" s="45"/>
      <c r="AT155" s="45"/>
      <c r="AU155" s="45"/>
      <c r="AV155" s="45"/>
      <c r="AW155" s="45"/>
      <c r="AX155" s="45"/>
      <c r="AY155" s="45"/>
      <c r="AZ155" s="45"/>
      <c r="BA155" s="45"/>
      <c r="BB155" s="45"/>
      <c r="BC155" s="45"/>
      <c r="BD155" s="45"/>
      <c r="BE155" s="45"/>
      <c r="BF155" s="45"/>
      <c r="BG155" s="45"/>
      <c r="BH155" s="45"/>
      <c r="BI155" s="45"/>
    </row>
    <row r="156" spans="1:61" ht="15.75" customHeight="1">
      <c r="A156" s="45"/>
      <c r="B156" s="45"/>
      <c r="C156" s="45"/>
      <c r="D156" s="45"/>
      <c r="E156" s="45"/>
      <c r="F156" s="45"/>
      <c r="G156" s="45"/>
      <c r="H156" s="45"/>
      <c r="I156" s="45"/>
      <c r="J156" s="45"/>
      <c r="K156" s="45"/>
      <c r="L156" s="45"/>
      <c r="M156" s="45"/>
      <c r="N156" s="104"/>
      <c r="O156" s="104"/>
      <c r="P156" s="45"/>
      <c r="Q156" s="45"/>
      <c r="R156" s="45"/>
      <c r="S156" s="45"/>
      <c r="T156" s="104"/>
      <c r="U156" s="104"/>
      <c r="V156" s="45"/>
      <c r="W156" s="105"/>
      <c r="X156" s="45"/>
      <c r="Y156" s="45"/>
      <c r="Z156" s="45"/>
      <c r="AA156" s="45"/>
      <c r="AB156" s="45"/>
      <c r="AC156" s="45"/>
      <c r="AD156" s="45"/>
      <c r="AE156" s="45"/>
      <c r="AF156" s="45"/>
      <c r="AG156" s="45"/>
      <c r="AH156" s="45"/>
      <c r="AI156" s="104"/>
      <c r="AJ156" s="104"/>
      <c r="AK156" s="104"/>
      <c r="AL156" s="104"/>
      <c r="AM156" s="104"/>
      <c r="AN156" s="104"/>
      <c r="AO156" s="104"/>
      <c r="AP156" s="45"/>
      <c r="AQ156" s="45"/>
      <c r="AR156" s="45"/>
      <c r="AS156" s="45"/>
      <c r="AT156" s="45"/>
      <c r="AU156" s="45"/>
      <c r="AV156" s="45"/>
      <c r="AW156" s="45"/>
      <c r="AX156" s="45"/>
      <c r="AY156" s="45"/>
      <c r="AZ156" s="45"/>
      <c r="BA156" s="45"/>
      <c r="BB156" s="45"/>
      <c r="BC156" s="45"/>
      <c r="BD156" s="45"/>
      <c r="BE156" s="45"/>
      <c r="BF156" s="45"/>
      <c r="BG156" s="45"/>
      <c r="BH156" s="45"/>
      <c r="BI156" s="45"/>
    </row>
    <row r="157" spans="1:61" ht="15.75" customHeight="1">
      <c r="A157" s="45"/>
      <c r="B157" s="45"/>
      <c r="C157" s="45"/>
      <c r="D157" s="45"/>
      <c r="E157" s="45"/>
      <c r="F157" s="45"/>
      <c r="G157" s="45"/>
      <c r="H157" s="45"/>
      <c r="I157" s="45"/>
      <c r="J157" s="45"/>
      <c r="K157" s="45"/>
      <c r="L157" s="45"/>
      <c r="M157" s="45"/>
      <c r="N157" s="104"/>
      <c r="O157" s="104"/>
      <c r="P157" s="45"/>
      <c r="Q157" s="45"/>
      <c r="R157" s="45"/>
      <c r="S157" s="45"/>
      <c r="T157" s="104"/>
      <c r="U157" s="104"/>
      <c r="V157" s="45"/>
      <c r="W157" s="105"/>
      <c r="X157" s="45"/>
      <c r="Y157" s="45"/>
      <c r="Z157" s="45"/>
      <c r="AA157" s="45"/>
      <c r="AB157" s="45"/>
      <c r="AC157" s="45"/>
      <c r="AD157" s="45"/>
      <c r="AE157" s="45"/>
      <c r="AF157" s="45"/>
      <c r="AG157" s="45"/>
      <c r="AH157" s="45"/>
      <c r="AI157" s="104"/>
      <c r="AJ157" s="104"/>
      <c r="AK157" s="104"/>
      <c r="AL157" s="104"/>
      <c r="AM157" s="104"/>
      <c r="AN157" s="104"/>
      <c r="AO157" s="104"/>
      <c r="AP157" s="45"/>
      <c r="AQ157" s="45"/>
      <c r="AR157" s="45"/>
      <c r="AS157" s="45"/>
      <c r="AT157" s="45"/>
      <c r="AU157" s="45"/>
      <c r="AV157" s="45"/>
      <c r="AW157" s="45"/>
      <c r="AX157" s="45"/>
      <c r="AY157" s="45"/>
      <c r="AZ157" s="45"/>
      <c r="BA157" s="45"/>
      <c r="BB157" s="45"/>
      <c r="BC157" s="45"/>
      <c r="BD157" s="45"/>
      <c r="BE157" s="45"/>
      <c r="BF157" s="45"/>
      <c r="BG157" s="45"/>
      <c r="BH157" s="45"/>
      <c r="BI157" s="45"/>
    </row>
    <row r="158" spans="1:61" ht="15.75" customHeight="1">
      <c r="A158" s="45"/>
      <c r="B158" s="45"/>
      <c r="C158" s="45"/>
      <c r="D158" s="45"/>
      <c r="E158" s="45"/>
      <c r="F158" s="45"/>
      <c r="G158" s="45"/>
      <c r="H158" s="45"/>
      <c r="I158" s="45"/>
      <c r="J158" s="45"/>
      <c r="K158" s="45"/>
      <c r="L158" s="45"/>
      <c r="M158" s="45"/>
      <c r="N158" s="104"/>
      <c r="O158" s="104"/>
      <c r="P158" s="45"/>
      <c r="Q158" s="45"/>
      <c r="R158" s="45"/>
      <c r="S158" s="45"/>
      <c r="T158" s="104"/>
      <c r="U158" s="104"/>
      <c r="V158" s="45"/>
      <c r="W158" s="105"/>
      <c r="X158" s="45"/>
      <c r="Y158" s="45"/>
      <c r="Z158" s="45"/>
      <c r="AA158" s="45"/>
      <c r="AB158" s="45"/>
      <c r="AC158" s="45"/>
      <c r="AD158" s="45"/>
      <c r="AE158" s="45"/>
      <c r="AF158" s="45"/>
      <c r="AG158" s="45"/>
      <c r="AH158" s="45"/>
      <c r="AI158" s="104"/>
      <c r="AJ158" s="104"/>
      <c r="AK158" s="104"/>
      <c r="AL158" s="104"/>
      <c r="AM158" s="104"/>
      <c r="AN158" s="104"/>
      <c r="AO158" s="104"/>
      <c r="AP158" s="45"/>
      <c r="AQ158" s="45"/>
      <c r="AR158" s="45"/>
      <c r="AS158" s="45"/>
      <c r="AT158" s="45"/>
      <c r="AU158" s="45"/>
      <c r="AV158" s="45"/>
      <c r="AW158" s="45"/>
      <c r="AX158" s="45"/>
      <c r="AY158" s="45"/>
      <c r="AZ158" s="45"/>
      <c r="BA158" s="45"/>
      <c r="BB158" s="45"/>
      <c r="BC158" s="45"/>
      <c r="BD158" s="45"/>
      <c r="BE158" s="45"/>
      <c r="BF158" s="45"/>
      <c r="BG158" s="45"/>
      <c r="BH158" s="45"/>
      <c r="BI158" s="45"/>
    </row>
    <row r="159" spans="1:61" ht="15.75" customHeight="1">
      <c r="A159" s="45"/>
      <c r="B159" s="45"/>
      <c r="C159" s="45"/>
      <c r="D159" s="45"/>
      <c r="E159" s="45"/>
      <c r="F159" s="45"/>
      <c r="G159" s="45"/>
      <c r="H159" s="45"/>
      <c r="I159" s="45"/>
      <c r="J159" s="45"/>
      <c r="K159" s="45"/>
      <c r="L159" s="45"/>
      <c r="M159" s="45"/>
      <c r="N159" s="104"/>
      <c r="O159" s="104"/>
      <c r="P159" s="45"/>
      <c r="Q159" s="45"/>
      <c r="R159" s="45"/>
      <c r="S159" s="45"/>
      <c r="T159" s="104"/>
      <c r="U159" s="104"/>
      <c r="V159" s="45"/>
      <c r="W159" s="105"/>
      <c r="X159" s="45"/>
      <c r="Y159" s="45"/>
      <c r="Z159" s="45"/>
      <c r="AA159" s="45"/>
      <c r="AB159" s="45"/>
      <c r="AC159" s="45"/>
      <c r="AD159" s="45"/>
      <c r="AE159" s="45"/>
      <c r="AF159" s="45"/>
      <c r="AG159" s="45"/>
      <c r="AH159" s="45"/>
      <c r="AI159" s="104"/>
      <c r="AJ159" s="104"/>
      <c r="AK159" s="104"/>
      <c r="AL159" s="104"/>
      <c r="AM159" s="104"/>
      <c r="AN159" s="104"/>
      <c r="AO159" s="104"/>
      <c r="AP159" s="45"/>
      <c r="AQ159" s="45"/>
      <c r="AR159" s="45"/>
      <c r="AS159" s="45"/>
      <c r="AT159" s="45"/>
      <c r="AU159" s="45"/>
      <c r="AV159" s="45"/>
      <c r="AW159" s="45"/>
      <c r="AX159" s="45"/>
      <c r="AY159" s="45"/>
      <c r="AZ159" s="45"/>
      <c r="BA159" s="45"/>
      <c r="BB159" s="45"/>
      <c r="BC159" s="45"/>
      <c r="BD159" s="45"/>
      <c r="BE159" s="45"/>
      <c r="BF159" s="45"/>
      <c r="BG159" s="45"/>
      <c r="BH159" s="45"/>
      <c r="BI159" s="45"/>
    </row>
    <row r="160" spans="1:61" ht="15.75" customHeight="1">
      <c r="A160" s="45"/>
      <c r="B160" s="45"/>
      <c r="C160" s="45"/>
      <c r="D160" s="45"/>
      <c r="E160" s="45"/>
      <c r="F160" s="45"/>
      <c r="G160" s="45"/>
      <c r="H160" s="45"/>
      <c r="I160" s="45"/>
      <c r="J160" s="45"/>
      <c r="K160" s="45"/>
      <c r="L160" s="45"/>
      <c r="M160" s="45"/>
      <c r="N160" s="104"/>
      <c r="O160" s="104"/>
      <c r="P160" s="45"/>
      <c r="Q160" s="45"/>
      <c r="R160" s="45"/>
      <c r="S160" s="45"/>
      <c r="T160" s="104"/>
      <c r="U160" s="104"/>
      <c r="V160" s="45"/>
      <c r="W160" s="105"/>
      <c r="X160" s="45"/>
      <c r="Y160" s="45"/>
      <c r="Z160" s="45"/>
      <c r="AA160" s="45"/>
      <c r="AB160" s="45"/>
      <c r="AC160" s="45"/>
      <c r="AD160" s="45"/>
      <c r="AE160" s="45"/>
      <c r="AF160" s="45"/>
      <c r="AG160" s="45"/>
      <c r="AH160" s="45"/>
      <c r="AI160" s="104"/>
      <c r="AJ160" s="104"/>
      <c r="AK160" s="104"/>
      <c r="AL160" s="104"/>
      <c r="AM160" s="104"/>
      <c r="AN160" s="104"/>
      <c r="AO160" s="104"/>
      <c r="AP160" s="45"/>
      <c r="AQ160" s="45"/>
      <c r="AR160" s="45"/>
      <c r="AS160" s="45"/>
      <c r="AT160" s="45"/>
      <c r="AU160" s="45"/>
      <c r="AV160" s="45"/>
      <c r="AW160" s="45"/>
      <c r="AX160" s="45"/>
      <c r="AY160" s="45"/>
      <c r="AZ160" s="45"/>
      <c r="BA160" s="45"/>
      <c r="BB160" s="45"/>
      <c r="BC160" s="45"/>
      <c r="BD160" s="45"/>
      <c r="BE160" s="45"/>
      <c r="BF160" s="45"/>
      <c r="BG160" s="45"/>
      <c r="BH160" s="45"/>
      <c r="BI160" s="45"/>
    </row>
    <row r="161" spans="1:61" ht="15.75" customHeight="1">
      <c r="A161" s="45"/>
      <c r="B161" s="45"/>
      <c r="C161" s="45"/>
      <c r="D161" s="45"/>
      <c r="E161" s="45"/>
      <c r="F161" s="45"/>
      <c r="G161" s="45"/>
      <c r="H161" s="45"/>
      <c r="I161" s="45"/>
      <c r="J161" s="45"/>
      <c r="K161" s="45"/>
      <c r="L161" s="45"/>
      <c r="M161" s="45"/>
      <c r="N161" s="104"/>
      <c r="O161" s="104"/>
      <c r="P161" s="45"/>
      <c r="Q161" s="45"/>
      <c r="R161" s="45"/>
      <c r="S161" s="45"/>
      <c r="T161" s="104"/>
      <c r="U161" s="104"/>
      <c r="V161" s="45"/>
      <c r="W161" s="105"/>
      <c r="X161" s="45"/>
      <c r="Y161" s="45"/>
      <c r="Z161" s="45"/>
      <c r="AA161" s="45"/>
      <c r="AB161" s="45"/>
      <c r="AC161" s="45"/>
      <c r="AD161" s="45"/>
      <c r="AE161" s="45"/>
      <c r="AF161" s="45"/>
      <c r="AG161" s="45"/>
      <c r="AH161" s="45"/>
      <c r="AI161" s="104"/>
      <c r="AJ161" s="104"/>
      <c r="AK161" s="104"/>
      <c r="AL161" s="104"/>
      <c r="AM161" s="104"/>
      <c r="AN161" s="104"/>
      <c r="AO161" s="104"/>
      <c r="AP161" s="45"/>
      <c r="AQ161" s="45"/>
      <c r="AR161" s="45"/>
      <c r="AS161" s="45"/>
      <c r="AT161" s="45"/>
      <c r="AU161" s="45"/>
      <c r="AV161" s="45"/>
      <c r="AW161" s="45"/>
      <c r="AX161" s="45"/>
      <c r="AY161" s="45"/>
      <c r="AZ161" s="45"/>
      <c r="BA161" s="45"/>
      <c r="BB161" s="45"/>
      <c r="BC161" s="45"/>
      <c r="BD161" s="45"/>
      <c r="BE161" s="45"/>
      <c r="BF161" s="45"/>
      <c r="BG161" s="45"/>
      <c r="BH161" s="45"/>
      <c r="BI161" s="45"/>
    </row>
    <row r="162" spans="1:61" ht="15.75" customHeight="1">
      <c r="A162" s="45"/>
      <c r="B162" s="45"/>
      <c r="C162" s="45"/>
      <c r="D162" s="45"/>
      <c r="E162" s="45"/>
      <c r="F162" s="45"/>
      <c r="G162" s="45"/>
      <c r="H162" s="45"/>
      <c r="I162" s="45"/>
      <c r="J162" s="45"/>
      <c r="K162" s="45"/>
      <c r="L162" s="45"/>
      <c r="M162" s="45"/>
      <c r="N162" s="104"/>
      <c r="O162" s="104"/>
      <c r="P162" s="45"/>
      <c r="Q162" s="45"/>
      <c r="R162" s="45"/>
      <c r="S162" s="45"/>
      <c r="T162" s="104"/>
      <c r="U162" s="104"/>
      <c r="V162" s="45"/>
      <c r="W162" s="105"/>
      <c r="X162" s="45"/>
      <c r="Y162" s="45"/>
      <c r="Z162" s="45"/>
      <c r="AA162" s="45"/>
      <c r="AB162" s="45"/>
      <c r="AC162" s="45"/>
      <c r="AD162" s="45"/>
      <c r="AE162" s="45"/>
      <c r="AF162" s="45"/>
      <c r="AG162" s="45"/>
      <c r="AH162" s="45"/>
      <c r="AI162" s="104"/>
      <c r="AJ162" s="104"/>
      <c r="AK162" s="104"/>
      <c r="AL162" s="104"/>
      <c r="AM162" s="104"/>
      <c r="AN162" s="104"/>
      <c r="AO162" s="104"/>
      <c r="AP162" s="45"/>
      <c r="AQ162" s="45"/>
      <c r="AR162" s="45"/>
      <c r="AS162" s="45"/>
      <c r="AT162" s="45"/>
      <c r="AU162" s="45"/>
      <c r="AV162" s="45"/>
      <c r="AW162" s="45"/>
      <c r="AX162" s="45"/>
      <c r="AY162" s="45"/>
      <c r="AZ162" s="45"/>
      <c r="BA162" s="45"/>
      <c r="BB162" s="45"/>
      <c r="BC162" s="45"/>
      <c r="BD162" s="45"/>
      <c r="BE162" s="45"/>
      <c r="BF162" s="45"/>
      <c r="BG162" s="45"/>
      <c r="BH162" s="45"/>
      <c r="BI162" s="45"/>
    </row>
    <row r="163" spans="1:61" ht="15.75" customHeight="1">
      <c r="A163" s="45"/>
      <c r="B163" s="45"/>
      <c r="C163" s="45"/>
      <c r="D163" s="45"/>
      <c r="E163" s="45"/>
      <c r="F163" s="45"/>
      <c r="G163" s="45"/>
      <c r="H163" s="45"/>
      <c r="I163" s="45"/>
      <c r="J163" s="45"/>
      <c r="K163" s="45"/>
      <c r="L163" s="45"/>
      <c r="M163" s="45"/>
      <c r="N163" s="104"/>
      <c r="O163" s="104"/>
      <c r="P163" s="45"/>
      <c r="Q163" s="45"/>
      <c r="R163" s="45"/>
      <c r="S163" s="45"/>
      <c r="T163" s="104"/>
      <c r="U163" s="104"/>
      <c r="V163" s="45"/>
      <c r="W163" s="105"/>
      <c r="X163" s="45"/>
      <c r="Y163" s="45"/>
      <c r="Z163" s="45"/>
      <c r="AA163" s="45"/>
      <c r="AB163" s="45"/>
      <c r="AC163" s="45"/>
      <c r="AD163" s="45"/>
      <c r="AE163" s="45"/>
      <c r="AF163" s="45"/>
      <c r="AG163" s="45"/>
      <c r="AH163" s="45"/>
      <c r="AI163" s="104"/>
      <c r="AJ163" s="104"/>
      <c r="AK163" s="104"/>
      <c r="AL163" s="104"/>
      <c r="AM163" s="104"/>
      <c r="AN163" s="104"/>
      <c r="AO163" s="104"/>
      <c r="AP163" s="45"/>
      <c r="AQ163" s="45"/>
      <c r="AR163" s="45"/>
      <c r="AS163" s="45"/>
      <c r="AT163" s="45"/>
      <c r="AU163" s="45"/>
      <c r="AV163" s="45"/>
      <c r="AW163" s="45"/>
      <c r="AX163" s="45"/>
      <c r="AY163" s="45"/>
      <c r="AZ163" s="45"/>
      <c r="BA163" s="45"/>
      <c r="BB163" s="45"/>
      <c r="BC163" s="45"/>
      <c r="BD163" s="45"/>
      <c r="BE163" s="45"/>
      <c r="BF163" s="45"/>
      <c r="BG163" s="45"/>
      <c r="BH163" s="45"/>
      <c r="BI163" s="45"/>
    </row>
    <row r="164" spans="1:61" ht="15.75" customHeight="1">
      <c r="A164" s="45"/>
      <c r="B164" s="45"/>
      <c r="C164" s="45"/>
      <c r="D164" s="45"/>
      <c r="E164" s="45"/>
      <c r="F164" s="45"/>
      <c r="G164" s="45"/>
      <c r="H164" s="45"/>
      <c r="I164" s="45"/>
      <c r="J164" s="45"/>
      <c r="K164" s="45"/>
      <c r="L164" s="45"/>
      <c r="M164" s="45"/>
      <c r="N164" s="104"/>
      <c r="O164" s="104"/>
      <c r="P164" s="45"/>
      <c r="Q164" s="45"/>
      <c r="R164" s="45"/>
      <c r="S164" s="45"/>
      <c r="T164" s="104"/>
      <c r="U164" s="104"/>
      <c r="V164" s="45"/>
      <c r="W164" s="105"/>
      <c r="X164" s="45"/>
      <c r="Y164" s="45"/>
      <c r="Z164" s="45"/>
      <c r="AA164" s="45"/>
      <c r="AB164" s="45"/>
      <c r="AC164" s="45"/>
      <c r="AD164" s="45"/>
      <c r="AE164" s="45"/>
      <c r="AF164" s="45"/>
      <c r="AG164" s="45"/>
      <c r="AH164" s="45"/>
      <c r="AI164" s="104"/>
      <c r="AJ164" s="104"/>
      <c r="AK164" s="104"/>
      <c r="AL164" s="104"/>
      <c r="AM164" s="104"/>
      <c r="AN164" s="104"/>
      <c r="AO164" s="104"/>
      <c r="AP164" s="45"/>
      <c r="AQ164" s="45"/>
      <c r="AR164" s="45"/>
      <c r="AS164" s="45"/>
      <c r="AT164" s="45"/>
      <c r="AU164" s="45"/>
      <c r="AV164" s="45"/>
      <c r="AW164" s="45"/>
      <c r="AX164" s="45"/>
      <c r="AY164" s="45"/>
      <c r="AZ164" s="45"/>
      <c r="BA164" s="45"/>
      <c r="BB164" s="45"/>
      <c r="BC164" s="45"/>
      <c r="BD164" s="45"/>
      <c r="BE164" s="45"/>
      <c r="BF164" s="45"/>
      <c r="BG164" s="45"/>
      <c r="BH164" s="45"/>
      <c r="BI164" s="45"/>
    </row>
    <row r="165" spans="1:61" ht="15.75" customHeight="1">
      <c r="A165" s="45"/>
      <c r="B165" s="45"/>
      <c r="C165" s="45"/>
      <c r="D165" s="45"/>
      <c r="E165" s="45"/>
      <c r="F165" s="45"/>
      <c r="G165" s="45"/>
      <c r="H165" s="45"/>
      <c r="I165" s="45"/>
      <c r="J165" s="45"/>
      <c r="K165" s="45"/>
      <c r="L165" s="45"/>
      <c r="M165" s="45"/>
      <c r="N165" s="104"/>
      <c r="O165" s="104"/>
      <c r="P165" s="45"/>
      <c r="Q165" s="45"/>
      <c r="R165" s="45"/>
      <c r="S165" s="45"/>
      <c r="T165" s="104"/>
      <c r="U165" s="104"/>
      <c r="V165" s="45"/>
      <c r="W165" s="105"/>
      <c r="X165" s="45"/>
      <c r="Y165" s="45"/>
      <c r="Z165" s="45"/>
      <c r="AA165" s="45"/>
      <c r="AB165" s="45"/>
      <c r="AC165" s="45"/>
      <c r="AD165" s="45"/>
      <c r="AE165" s="45"/>
      <c r="AF165" s="45"/>
      <c r="AG165" s="45"/>
      <c r="AH165" s="45"/>
      <c r="AI165" s="104"/>
      <c r="AJ165" s="104"/>
      <c r="AK165" s="104"/>
      <c r="AL165" s="104"/>
      <c r="AM165" s="104"/>
      <c r="AN165" s="104"/>
      <c r="AO165" s="104"/>
      <c r="AP165" s="45"/>
      <c r="AQ165" s="45"/>
      <c r="AR165" s="45"/>
      <c r="AS165" s="45"/>
      <c r="AT165" s="45"/>
      <c r="AU165" s="45"/>
      <c r="AV165" s="45"/>
      <c r="AW165" s="45"/>
      <c r="AX165" s="45"/>
      <c r="AY165" s="45"/>
      <c r="AZ165" s="45"/>
      <c r="BA165" s="45"/>
      <c r="BB165" s="45"/>
      <c r="BC165" s="45"/>
      <c r="BD165" s="45"/>
      <c r="BE165" s="45"/>
      <c r="BF165" s="45"/>
      <c r="BG165" s="45"/>
      <c r="BH165" s="45"/>
      <c r="BI165" s="45"/>
    </row>
    <row r="166" spans="1:61" ht="15.75" customHeight="1">
      <c r="A166" s="45"/>
      <c r="B166" s="45"/>
      <c r="C166" s="45"/>
      <c r="D166" s="45"/>
      <c r="E166" s="45"/>
      <c r="F166" s="45"/>
      <c r="G166" s="45"/>
      <c r="H166" s="45"/>
      <c r="I166" s="45"/>
      <c r="J166" s="45"/>
      <c r="K166" s="45"/>
      <c r="L166" s="45"/>
      <c r="M166" s="45"/>
      <c r="N166" s="104"/>
      <c r="O166" s="104"/>
      <c r="P166" s="45"/>
      <c r="Q166" s="45"/>
      <c r="R166" s="45"/>
      <c r="S166" s="45"/>
      <c r="T166" s="104"/>
      <c r="U166" s="104"/>
      <c r="V166" s="45"/>
      <c r="W166" s="105"/>
      <c r="X166" s="45"/>
      <c r="Y166" s="45"/>
      <c r="Z166" s="45"/>
      <c r="AA166" s="45"/>
      <c r="AB166" s="45"/>
      <c r="AC166" s="45"/>
      <c r="AD166" s="45"/>
      <c r="AE166" s="45"/>
      <c r="AF166" s="45"/>
      <c r="AG166" s="45"/>
      <c r="AH166" s="45"/>
      <c r="AI166" s="104"/>
      <c r="AJ166" s="104"/>
      <c r="AK166" s="104"/>
      <c r="AL166" s="104"/>
      <c r="AM166" s="104"/>
      <c r="AN166" s="104"/>
      <c r="AO166" s="104"/>
      <c r="AP166" s="45"/>
      <c r="AQ166" s="45"/>
      <c r="AR166" s="45"/>
      <c r="AS166" s="45"/>
      <c r="AT166" s="45"/>
      <c r="AU166" s="45"/>
      <c r="AV166" s="45"/>
      <c r="AW166" s="45"/>
      <c r="AX166" s="45"/>
      <c r="AY166" s="45"/>
      <c r="AZ166" s="45"/>
      <c r="BA166" s="45"/>
      <c r="BB166" s="45"/>
      <c r="BC166" s="45"/>
      <c r="BD166" s="45"/>
      <c r="BE166" s="45"/>
      <c r="BF166" s="45"/>
      <c r="BG166" s="45"/>
      <c r="BH166" s="45"/>
      <c r="BI166" s="45"/>
    </row>
    <row r="167" spans="1:61" ht="15.75" customHeight="1">
      <c r="A167" s="45"/>
      <c r="B167" s="45"/>
      <c r="C167" s="45"/>
      <c r="D167" s="45"/>
      <c r="E167" s="45"/>
      <c r="F167" s="45"/>
      <c r="G167" s="45"/>
      <c r="H167" s="45"/>
      <c r="I167" s="45"/>
      <c r="J167" s="45"/>
      <c r="K167" s="45"/>
      <c r="L167" s="45"/>
      <c r="M167" s="45"/>
      <c r="N167" s="104"/>
      <c r="O167" s="104"/>
      <c r="P167" s="45"/>
      <c r="Q167" s="45"/>
      <c r="R167" s="45"/>
      <c r="S167" s="45"/>
      <c r="T167" s="104"/>
      <c r="U167" s="104"/>
      <c r="V167" s="45"/>
      <c r="W167" s="105"/>
      <c r="X167" s="45"/>
      <c r="Y167" s="45"/>
      <c r="Z167" s="45"/>
      <c r="AA167" s="45"/>
      <c r="AB167" s="45"/>
      <c r="AC167" s="45"/>
      <c r="AD167" s="45"/>
      <c r="AE167" s="45"/>
      <c r="AF167" s="45"/>
      <c r="AG167" s="45"/>
      <c r="AH167" s="45"/>
      <c r="AI167" s="104"/>
      <c r="AJ167" s="104"/>
      <c r="AK167" s="104"/>
      <c r="AL167" s="104"/>
      <c r="AM167" s="104"/>
      <c r="AN167" s="104"/>
      <c r="AO167" s="104"/>
      <c r="AP167" s="45"/>
      <c r="AQ167" s="45"/>
      <c r="AR167" s="45"/>
      <c r="AS167" s="45"/>
      <c r="AT167" s="45"/>
      <c r="AU167" s="45"/>
      <c r="AV167" s="45"/>
      <c r="AW167" s="45"/>
      <c r="AX167" s="45"/>
      <c r="AY167" s="45"/>
      <c r="AZ167" s="45"/>
      <c r="BA167" s="45"/>
      <c r="BB167" s="45"/>
      <c r="BC167" s="45"/>
      <c r="BD167" s="45"/>
      <c r="BE167" s="45"/>
      <c r="BF167" s="45"/>
      <c r="BG167" s="45"/>
      <c r="BH167" s="45"/>
      <c r="BI167" s="45"/>
    </row>
    <row r="168" spans="1:61" ht="15.75" customHeight="1">
      <c r="A168" s="45"/>
      <c r="B168" s="45"/>
      <c r="C168" s="45"/>
      <c r="D168" s="45"/>
      <c r="E168" s="45"/>
      <c r="F168" s="45"/>
      <c r="G168" s="45"/>
      <c r="H168" s="45"/>
      <c r="I168" s="45"/>
      <c r="J168" s="45"/>
      <c r="K168" s="45"/>
      <c r="L168" s="45"/>
      <c r="M168" s="45"/>
      <c r="N168" s="104"/>
      <c r="O168" s="104"/>
      <c r="P168" s="45"/>
      <c r="Q168" s="45"/>
      <c r="R168" s="45"/>
      <c r="S168" s="45"/>
      <c r="T168" s="104"/>
      <c r="U168" s="104"/>
      <c r="V168" s="45"/>
      <c r="W168" s="105"/>
      <c r="X168" s="45"/>
      <c r="Y168" s="45"/>
      <c r="Z168" s="45"/>
      <c r="AA168" s="45"/>
      <c r="AB168" s="45"/>
      <c r="AC168" s="45"/>
      <c r="AD168" s="45"/>
      <c r="AE168" s="45"/>
      <c r="AF168" s="45"/>
      <c r="AG168" s="45"/>
      <c r="AH168" s="45"/>
      <c r="AI168" s="104"/>
      <c r="AJ168" s="104"/>
      <c r="AK168" s="104"/>
      <c r="AL168" s="104"/>
      <c r="AM168" s="104"/>
      <c r="AN168" s="104"/>
      <c r="AO168" s="104"/>
      <c r="AP168" s="45"/>
      <c r="AQ168" s="45"/>
      <c r="AR168" s="45"/>
      <c r="AS168" s="45"/>
      <c r="AT168" s="45"/>
      <c r="AU168" s="45"/>
      <c r="AV168" s="45"/>
      <c r="AW168" s="45"/>
      <c r="AX168" s="45"/>
      <c r="AY168" s="45"/>
      <c r="AZ168" s="45"/>
      <c r="BA168" s="45"/>
      <c r="BB168" s="45"/>
      <c r="BC168" s="45"/>
      <c r="BD168" s="45"/>
      <c r="BE168" s="45"/>
      <c r="BF168" s="45"/>
      <c r="BG168" s="45"/>
      <c r="BH168" s="45"/>
      <c r="BI168" s="45"/>
    </row>
    <row r="169" spans="1:61" ht="15.75" customHeight="1">
      <c r="A169" s="45"/>
      <c r="B169" s="45"/>
      <c r="C169" s="45"/>
      <c r="D169" s="45"/>
      <c r="E169" s="45"/>
      <c r="F169" s="45"/>
      <c r="G169" s="45"/>
      <c r="H169" s="45"/>
      <c r="I169" s="45"/>
      <c r="J169" s="45"/>
      <c r="K169" s="45"/>
      <c r="L169" s="45"/>
      <c r="M169" s="45"/>
      <c r="N169" s="104"/>
      <c r="O169" s="104"/>
      <c r="P169" s="45"/>
      <c r="Q169" s="45"/>
      <c r="R169" s="45"/>
      <c r="S169" s="45"/>
      <c r="T169" s="104"/>
      <c r="U169" s="104"/>
      <c r="V169" s="45"/>
      <c r="W169" s="105"/>
      <c r="X169" s="45"/>
      <c r="Y169" s="45"/>
      <c r="Z169" s="45"/>
      <c r="AA169" s="45"/>
      <c r="AB169" s="45"/>
      <c r="AC169" s="45"/>
      <c r="AD169" s="45"/>
      <c r="AE169" s="45"/>
      <c r="AF169" s="45"/>
      <c r="AG169" s="45"/>
      <c r="AH169" s="45"/>
      <c r="AI169" s="104"/>
      <c r="AJ169" s="104"/>
      <c r="AK169" s="104"/>
      <c r="AL169" s="104"/>
      <c r="AM169" s="104"/>
      <c r="AN169" s="104"/>
      <c r="AO169" s="104"/>
      <c r="AP169" s="45"/>
      <c r="AQ169" s="45"/>
      <c r="AR169" s="45"/>
      <c r="AS169" s="45"/>
      <c r="AT169" s="45"/>
      <c r="AU169" s="45"/>
      <c r="AV169" s="45"/>
      <c r="AW169" s="45"/>
      <c r="AX169" s="45"/>
      <c r="AY169" s="45"/>
      <c r="AZ169" s="45"/>
      <c r="BA169" s="45"/>
      <c r="BB169" s="45"/>
      <c r="BC169" s="45"/>
      <c r="BD169" s="45"/>
      <c r="BE169" s="45"/>
      <c r="BF169" s="45"/>
      <c r="BG169" s="45"/>
      <c r="BH169" s="45"/>
      <c r="BI169" s="45"/>
    </row>
    <row r="170" spans="1:61" ht="15.75" customHeight="1">
      <c r="A170" s="45"/>
      <c r="B170" s="45"/>
      <c r="C170" s="45"/>
      <c r="D170" s="45"/>
      <c r="E170" s="45"/>
      <c r="F170" s="45"/>
      <c r="G170" s="45"/>
      <c r="H170" s="45"/>
      <c r="I170" s="45"/>
      <c r="J170" s="45"/>
      <c r="K170" s="45"/>
      <c r="L170" s="45"/>
      <c r="M170" s="45"/>
      <c r="N170" s="104"/>
      <c r="O170" s="104"/>
      <c r="P170" s="45"/>
      <c r="Q170" s="45"/>
      <c r="R170" s="45"/>
      <c r="S170" s="45"/>
      <c r="T170" s="104"/>
      <c r="U170" s="104"/>
      <c r="V170" s="45"/>
      <c r="W170" s="105"/>
      <c r="X170" s="45"/>
      <c r="Y170" s="45"/>
      <c r="Z170" s="45"/>
      <c r="AA170" s="45"/>
      <c r="AB170" s="45"/>
      <c r="AC170" s="45"/>
      <c r="AD170" s="45"/>
      <c r="AE170" s="45"/>
      <c r="AF170" s="45"/>
      <c r="AG170" s="45"/>
      <c r="AH170" s="45"/>
      <c r="AI170" s="104"/>
      <c r="AJ170" s="104"/>
      <c r="AK170" s="104"/>
      <c r="AL170" s="104"/>
      <c r="AM170" s="104"/>
      <c r="AN170" s="104"/>
      <c r="AO170" s="104"/>
      <c r="AP170" s="45"/>
      <c r="AQ170" s="45"/>
      <c r="AR170" s="45"/>
      <c r="AS170" s="45"/>
      <c r="AT170" s="45"/>
      <c r="AU170" s="45"/>
      <c r="AV170" s="45"/>
      <c r="AW170" s="45"/>
      <c r="AX170" s="45"/>
      <c r="AY170" s="45"/>
      <c r="AZ170" s="45"/>
      <c r="BA170" s="45"/>
      <c r="BB170" s="45"/>
      <c r="BC170" s="45"/>
      <c r="BD170" s="45"/>
      <c r="BE170" s="45"/>
      <c r="BF170" s="45"/>
      <c r="BG170" s="45"/>
      <c r="BH170" s="45"/>
      <c r="BI170" s="45"/>
    </row>
    <row r="171" spans="1:61" ht="15.75" customHeight="1">
      <c r="A171" s="45"/>
      <c r="B171" s="45"/>
      <c r="C171" s="45"/>
      <c r="D171" s="45"/>
      <c r="E171" s="45"/>
      <c r="F171" s="45"/>
      <c r="G171" s="45"/>
      <c r="H171" s="45"/>
      <c r="I171" s="45"/>
      <c r="J171" s="45"/>
      <c r="K171" s="45"/>
      <c r="L171" s="45"/>
      <c r="M171" s="45"/>
      <c r="N171" s="104"/>
      <c r="O171" s="104"/>
      <c r="P171" s="45"/>
      <c r="Q171" s="45"/>
      <c r="R171" s="45"/>
      <c r="S171" s="45"/>
      <c r="T171" s="104"/>
      <c r="U171" s="104"/>
      <c r="V171" s="45"/>
      <c r="W171" s="105"/>
      <c r="X171" s="45"/>
      <c r="Y171" s="45"/>
      <c r="Z171" s="45"/>
      <c r="AA171" s="45"/>
      <c r="AB171" s="45"/>
      <c r="AC171" s="45"/>
      <c r="AD171" s="45"/>
      <c r="AE171" s="45"/>
      <c r="AF171" s="45"/>
      <c r="AG171" s="45"/>
      <c r="AH171" s="45"/>
      <c r="AI171" s="104"/>
      <c r="AJ171" s="104"/>
      <c r="AK171" s="104"/>
      <c r="AL171" s="104"/>
      <c r="AM171" s="104"/>
      <c r="AN171" s="104"/>
      <c r="AO171" s="104"/>
      <c r="AP171" s="45"/>
      <c r="AQ171" s="45"/>
      <c r="AR171" s="45"/>
      <c r="AS171" s="45"/>
      <c r="AT171" s="45"/>
      <c r="AU171" s="45"/>
      <c r="AV171" s="45"/>
      <c r="AW171" s="45"/>
      <c r="AX171" s="45"/>
      <c r="AY171" s="45"/>
      <c r="AZ171" s="45"/>
      <c r="BA171" s="45"/>
      <c r="BB171" s="45"/>
      <c r="BC171" s="45"/>
      <c r="BD171" s="45"/>
      <c r="BE171" s="45"/>
      <c r="BF171" s="45"/>
      <c r="BG171" s="45"/>
      <c r="BH171" s="45"/>
      <c r="BI171" s="45"/>
    </row>
    <row r="172" spans="1:61" ht="15.75" customHeight="1">
      <c r="A172" s="45"/>
      <c r="B172" s="45"/>
      <c r="C172" s="45"/>
      <c r="D172" s="45"/>
      <c r="E172" s="45"/>
      <c r="F172" s="45"/>
      <c r="G172" s="45"/>
      <c r="H172" s="45"/>
      <c r="I172" s="45"/>
      <c r="J172" s="45"/>
      <c r="K172" s="45"/>
      <c r="L172" s="45"/>
      <c r="M172" s="45"/>
      <c r="N172" s="104"/>
      <c r="O172" s="104"/>
      <c r="P172" s="45"/>
      <c r="Q172" s="45"/>
      <c r="R172" s="45"/>
      <c r="S172" s="45"/>
      <c r="T172" s="104"/>
      <c r="U172" s="104"/>
      <c r="V172" s="45"/>
      <c r="W172" s="105"/>
      <c r="X172" s="45"/>
      <c r="Y172" s="45"/>
      <c r="Z172" s="45"/>
      <c r="AA172" s="45"/>
      <c r="AB172" s="45"/>
      <c r="AC172" s="45"/>
      <c r="AD172" s="45"/>
      <c r="AE172" s="45"/>
      <c r="AF172" s="45"/>
      <c r="AG172" s="45"/>
      <c r="AH172" s="45"/>
      <c r="AI172" s="104"/>
      <c r="AJ172" s="104"/>
      <c r="AK172" s="104"/>
      <c r="AL172" s="104"/>
      <c r="AM172" s="104"/>
      <c r="AN172" s="104"/>
      <c r="AO172" s="104"/>
      <c r="AP172" s="45"/>
      <c r="AQ172" s="45"/>
      <c r="AR172" s="45"/>
      <c r="AS172" s="45"/>
      <c r="AT172" s="45"/>
      <c r="AU172" s="45"/>
      <c r="AV172" s="45"/>
      <c r="AW172" s="45"/>
      <c r="AX172" s="45"/>
      <c r="AY172" s="45"/>
      <c r="AZ172" s="45"/>
      <c r="BA172" s="45"/>
      <c r="BB172" s="45"/>
      <c r="BC172" s="45"/>
      <c r="BD172" s="45"/>
      <c r="BE172" s="45"/>
      <c r="BF172" s="45"/>
      <c r="BG172" s="45"/>
      <c r="BH172" s="45"/>
      <c r="BI172" s="45"/>
    </row>
    <row r="173" spans="1:61" ht="15.75" customHeight="1">
      <c r="A173" s="45"/>
      <c r="B173" s="45"/>
      <c r="C173" s="45"/>
      <c r="D173" s="45"/>
      <c r="E173" s="45"/>
      <c r="F173" s="45"/>
      <c r="G173" s="45"/>
      <c r="H173" s="45"/>
      <c r="I173" s="45"/>
      <c r="J173" s="45"/>
      <c r="K173" s="45"/>
      <c r="L173" s="45"/>
      <c r="M173" s="45"/>
      <c r="N173" s="104"/>
      <c r="O173" s="104"/>
      <c r="P173" s="45"/>
      <c r="Q173" s="45"/>
      <c r="R173" s="45"/>
      <c r="S173" s="45"/>
      <c r="T173" s="104"/>
      <c r="U173" s="104"/>
      <c r="V173" s="45"/>
      <c r="W173" s="105"/>
      <c r="X173" s="45"/>
      <c r="Y173" s="45"/>
      <c r="Z173" s="45"/>
      <c r="AA173" s="45"/>
      <c r="AB173" s="45"/>
      <c r="AC173" s="45"/>
      <c r="AD173" s="45"/>
      <c r="AE173" s="45"/>
      <c r="AF173" s="45"/>
      <c r="AG173" s="45"/>
      <c r="AH173" s="45"/>
      <c r="AI173" s="104"/>
      <c r="AJ173" s="104"/>
      <c r="AK173" s="104"/>
      <c r="AL173" s="104"/>
      <c r="AM173" s="104"/>
      <c r="AN173" s="104"/>
      <c r="AO173" s="104"/>
      <c r="AP173" s="45"/>
      <c r="AQ173" s="45"/>
      <c r="AR173" s="45"/>
      <c r="AS173" s="45"/>
      <c r="AT173" s="45"/>
      <c r="AU173" s="45"/>
      <c r="AV173" s="45"/>
      <c r="AW173" s="45"/>
      <c r="AX173" s="45"/>
      <c r="AY173" s="45"/>
      <c r="AZ173" s="45"/>
      <c r="BA173" s="45"/>
      <c r="BB173" s="45"/>
      <c r="BC173" s="45"/>
      <c r="BD173" s="45"/>
      <c r="BE173" s="45"/>
      <c r="BF173" s="45"/>
      <c r="BG173" s="45"/>
      <c r="BH173" s="45"/>
      <c r="BI173" s="45"/>
    </row>
    <row r="174" spans="1:61" ht="15.75" customHeight="1">
      <c r="A174" s="45"/>
      <c r="B174" s="45"/>
      <c r="C174" s="45"/>
      <c r="D174" s="45"/>
      <c r="E174" s="45"/>
      <c r="F174" s="45"/>
      <c r="G174" s="45"/>
      <c r="H174" s="45"/>
      <c r="I174" s="45"/>
      <c r="J174" s="45"/>
      <c r="K174" s="45"/>
      <c r="L174" s="45"/>
      <c r="M174" s="45"/>
      <c r="N174" s="104"/>
      <c r="O174" s="104"/>
      <c r="P174" s="45"/>
      <c r="Q174" s="45"/>
      <c r="R174" s="45"/>
      <c r="S174" s="45"/>
      <c r="T174" s="104"/>
      <c r="U174" s="104"/>
      <c r="V174" s="45"/>
      <c r="W174" s="105"/>
      <c r="X174" s="45"/>
      <c r="Y174" s="45"/>
      <c r="Z174" s="45"/>
      <c r="AA174" s="45"/>
      <c r="AB174" s="45"/>
      <c r="AC174" s="45"/>
      <c r="AD174" s="45"/>
      <c r="AE174" s="45"/>
      <c r="AF174" s="45"/>
      <c r="AG174" s="45"/>
      <c r="AH174" s="45"/>
      <c r="AI174" s="104"/>
      <c r="AJ174" s="104"/>
      <c r="AK174" s="104"/>
      <c r="AL174" s="104"/>
      <c r="AM174" s="104"/>
      <c r="AN174" s="104"/>
      <c r="AO174" s="104"/>
      <c r="AP174" s="45"/>
      <c r="AQ174" s="45"/>
      <c r="AR174" s="45"/>
      <c r="AS174" s="45"/>
      <c r="AT174" s="45"/>
      <c r="AU174" s="45"/>
      <c r="AV174" s="45"/>
      <c r="AW174" s="45"/>
      <c r="AX174" s="45"/>
      <c r="AY174" s="45"/>
      <c r="AZ174" s="45"/>
      <c r="BA174" s="45"/>
      <c r="BB174" s="45"/>
      <c r="BC174" s="45"/>
      <c r="BD174" s="45"/>
      <c r="BE174" s="45"/>
      <c r="BF174" s="45"/>
      <c r="BG174" s="45"/>
      <c r="BH174" s="45"/>
      <c r="BI174" s="45"/>
    </row>
    <row r="175" spans="1:61" ht="15.75" customHeight="1">
      <c r="A175" s="45"/>
      <c r="B175" s="45"/>
      <c r="C175" s="45"/>
      <c r="D175" s="45"/>
      <c r="E175" s="45"/>
      <c r="F175" s="45"/>
      <c r="G175" s="45"/>
      <c r="H175" s="45"/>
      <c r="I175" s="45"/>
      <c r="J175" s="45"/>
      <c r="K175" s="45"/>
      <c r="L175" s="45"/>
      <c r="M175" s="45"/>
      <c r="N175" s="104"/>
      <c r="O175" s="104"/>
      <c r="P175" s="45"/>
      <c r="Q175" s="45"/>
      <c r="R175" s="45"/>
      <c r="S175" s="45"/>
      <c r="T175" s="104"/>
      <c r="U175" s="104"/>
      <c r="V175" s="45"/>
      <c r="W175" s="105"/>
      <c r="X175" s="45"/>
      <c r="Y175" s="45"/>
      <c r="Z175" s="45"/>
      <c r="AA175" s="45"/>
      <c r="AB175" s="45"/>
      <c r="AC175" s="45"/>
      <c r="AD175" s="45"/>
      <c r="AE175" s="45"/>
      <c r="AF175" s="45"/>
      <c r="AG175" s="45"/>
      <c r="AH175" s="45"/>
      <c r="AI175" s="104"/>
      <c r="AJ175" s="104"/>
      <c r="AK175" s="104"/>
      <c r="AL175" s="104"/>
      <c r="AM175" s="104"/>
      <c r="AN175" s="104"/>
      <c r="AO175" s="104"/>
      <c r="AP175" s="45"/>
      <c r="AQ175" s="45"/>
      <c r="AR175" s="45"/>
      <c r="AS175" s="45"/>
      <c r="AT175" s="45"/>
      <c r="AU175" s="45"/>
      <c r="AV175" s="45"/>
      <c r="AW175" s="45"/>
      <c r="AX175" s="45"/>
      <c r="AY175" s="45"/>
      <c r="AZ175" s="45"/>
      <c r="BA175" s="45"/>
      <c r="BB175" s="45"/>
      <c r="BC175" s="45"/>
      <c r="BD175" s="45"/>
      <c r="BE175" s="45"/>
      <c r="BF175" s="45"/>
      <c r="BG175" s="45"/>
      <c r="BH175" s="45"/>
      <c r="BI175" s="45"/>
    </row>
    <row r="176" spans="1:61" ht="15.75" customHeight="1">
      <c r="A176" s="45"/>
      <c r="B176" s="45"/>
      <c r="C176" s="45"/>
      <c r="D176" s="45"/>
      <c r="E176" s="45"/>
      <c r="F176" s="45"/>
      <c r="G176" s="45"/>
      <c r="H176" s="45"/>
      <c r="I176" s="45"/>
      <c r="J176" s="45"/>
      <c r="K176" s="45"/>
      <c r="L176" s="45"/>
      <c r="M176" s="45"/>
      <c r="N176" s="104"/>
      <c r="O176" s="104"/>
      <c r="P176" s="45"/>
      <c r="Q176" s="45"/>
      <c r="R176" s="45"/>
      <c r="S176" s="45"/>
      <c r="T176" s="104"/>
      <c r="U176" s="104"/>
      <c r="V176" s="45"/>
      <c r="W176" s="105"/>
      <c r="X176" s="45"/>
      <c r="Y176" s="45"/>
      <c r="Z176" s="45"/>
      <c r="AA176" s="45"/>
      <c r="AB176" s="45"/>
      <c r="AC176" s="45"/>
      <c r="AD176" s="45"/>
      <c r="AE176" s="45"/>
      <c r="AF176" s="45"/>
      <c r="AG176" s="45"/>
      <c r="AH176" s="45"/>
      <c r="AI176" s="104"/>
      <c r="AJ176" s="104"/>
      <c r="AK176" s="104"/>
      <c r="AL176" s="104"/>
      <c r="AM176" s="104"/>
      <c r="AN176" s="104"/>
      <c r="AO176" s="104"/>
      <c r="AP176" s="45"/>
      <c r="AQ176" s="45"/>
      <c r="AR176" s="45"/>
      <c r="AS176" s="45"/>
      <c r="AT176" s="45"/>
      <c r="AU176" s="45"/>
      <c r="AV176" s="45"/>
      <c r="AW176" s="45"/>
      <c r="AX176" s="45"/>
      <c r="AY176" s="45"/>
      <c r="AZ176" s="45"/>
      <c r="BA176" s="45"/>
      <c r="BB176" s="45"/>
      <c r="BC176" s="45"/>
      <c r="BD176" s="45"/>
      <c r="BE176" s="45"/>
      <c r="BF176" s="45"/>
      <c r="BG176" s="45"/>
      <c r="BH176" s="45"/>
      <c r="BI176" s="45"/>
    </row>
    <row r="177" spans="1:61" ht="15.75" customHeight="1">
      <c r="A177" s="45"/>
      <c r="B177" s="45"/>
      <c r="C177" s="45"/>
      <c r="D177" s="45"/>
      <c r="E177" s="45"/>
      <c r="F177" s="45"/>
      <c r="G177" s="45"/>
      <c r="H177" s="45"/>
      <c r="I177" s="45"/>
      <c r="J177" s="45"/>
      <c r="K177" s="45"/>
      <c r="L177" s="45"/>
      <c r="M177" s="45"/>
      <c r="N177" s="104"/>
      <c r="O177" s="104"/>
      <c r="P177" s="45"/>
      <c r="Q177" s="45"/>
      <c r="R177" s="45"/>
      <c r="S177" s="45"/>
      <c r="T177" s="104"/>
      <c r="U177" s="104"/>
      <c r="V177" s="45"/>
      <c r="W177" s="105"/>
      <c r="X177" s="45"/>
      <c r="Y177" s="45"/>
      <c r="Z177" s="45"/>
      <c r="AA177" s="45"/>
      <c r="AB177" s="45"/>
      <c r="AC177" s="45"/>
      <c r="AD177" s="45"/>
      <c r="AE177" s="45"/>
      <c r="AF177" s="45"/>
      <c r="AG177" s="45"/>
      <c r="AH177" s="45"/>
      <c r="AI177" s="104"/>
      <c r="AJ177" s="104"/>
      <c r="AK177" s="104"/>
      <c r="AL177" s="104"/>
      <c r="AM177" s="104"/>
      <c r="AN177" s="104"/>
      <c r="AO177" s="104"/>
      <c r="AP177" s="45"/>
      <c r="AQ177" s="45"/>
      <c r="AR177" s="45"/>
      <c r="AS177" s="45"/>
      <c r="AT177" s="45"/>
      <c r="AU177" s="45"/>
      <c r="AV177" s="45"/>
      <c r="AW177" s="45"/>
      <c r="AX177" s="45"/>
      <c r="AY177" s="45"/>
      <c r="AZ177" s="45"/>
      <c r="BA177" s="45"/>
      <c r="BB177" s="45"/>
      <c r="BC177" s="45"/>
      <c r="BD177" s="45"/>
      <c r="BE177" s="45"/>
      <c r="BF177" s="45"/>
      <c r="BG177" s="45"/>
      <c r="BH177" s="45"/>
      <c r="BI177" s="45"/>
    </row>
    <row r="178" spans="1:61" ht="15.75" customHeight="1">
      <c r="A178" s="45"/>
      <c r="B178" s="45"/>
      <c r="C178" s="45"/>
      <c r="D178" s="45"/>
      <c r="E178" s="45"/>
      <c r="F178" s="45"/>
      <c r="G178" s="45"/>
      <c r="H178" s="45"/>
      <c r="I178" s="45"/>
      <c r="J178" s="45"/>
      <c r="K178" s="45"/>
      <c r="L178" s="45"/>
      <c r="M178" s="45"/>
      <c r="N178" s="104"/>
      <c r="O178" s="104"/>
      <c r="P178" s="45"/>
      <c r="Q178" s="45"/>
      <c r="R178" s="45"/>
      <c r="S178" s="45"/>
      <c r="T178" s="104"/>
      <c r="U178" s="104"/>
      <c r="V178" s="45"/>
      <c r="W178" s="105"/>
      <c r="X178" s="45"/>
      <c r="Y178" s="45"/>
      <c r="Z178" s="45"/>
      <c r="AA178" s="45"/>
      <c r="AB178" s="45"/>
      <c r="AC178" s="45"/>
      <c r="AD178" s="45"/>
      <c r="AE178" s="45"/>
      <c r="AF178" s="45"/>
      <c r="AG178" s="45"/>
      <c r="AH178" s="45"/>
      <c r="AI178" s="104"/>
      <c r="AJ178" s="104"/>
      <c r="AK178" s="104"/>
      <c r="AL178" s="104"/>
      <c r="AM178" s="104"/>
      <c r="AN178" s="104"/>
      <c r="AO178" s="104"/>
      <c r="AP178" s="45"/>
      <c r="AQ178" s="45"/>
      <c r="AR178" s="45"/>
      <c r="AS178" s="45"/>
      <c r="AT178" s="45"/>
      <c r="AU178" s="45"/>
      <c r="AV178" s="45"/>
      <c r="AW178" s="45"/>
      <c r="AX178" s="45"/>
      <c r="AY178" s="45"/>
      <c r="AZ178" s="45"/>
      <c r="BA178" s="45"/>
      <c r="BB178" s="45"/>
      <c r="BC178" s="45"/>
      <c r="BD178" s="45"/>
      <c r="BE178" s="45"/>
      <c r="BF178" s="45"/>
      <c r="BG178" s="45"/>
      <c r="BH178" s="45"/>
      <c r="BI178" s="45"/>
    </row>
    <row r="179" spans="1:61" ht="15.75" customHeight="1">
      <c r="A179" s="45"/>
      <c r="B179" s="45"/>
      <c r="C179" s="45"/>
      <c r="D179" s="45"/>
      <c r="E179" s="45"/>
      <c r="F179" s="45"/>
      <c r="G179" s="45"/>
      <c r="H179" s="45"/>
      <c r="I179" s="45"/>
      <c r="J179" s="45"/>
      <c r="K179" s="45"/>
      <c r="L179" s="45"/>
      <c r="M179" s="45"/>
      <c r="N179" s="104"/>
      <c r="O179" s="104"/>
      <c r="P179" s="45"/>
      <c r="Q179" s="45"/>
      <c r="R179" s="45"/>
      <c r="S179" s="45"/>
      <c r="T179" s="104"/>
      <c r="U179" s="104"/>
      <c r="V179" s="45"/>
      <c r="W179" s="105"/>
      <c r="X179" s="45"/>
      <c r="Y179" s="45"/>
      <c r="Z179" s="45"/>
      <c r="AA179" s="45"/>
      <c r="AB179" s="45"/>
      <c r="AC179" s="45"/>
      <c r="AD179" s="45"/>
      <c r="AE179" s="45"/>
      <c r="AF179" s="45"/>
      <c r="AG179" s="45"/>
      <c r="AH179" s="45"/>
      <c r="AI179" s="104"/>
      <c r="AJ179" s="104"/>
      <c r="AK179" s="104"/>
      <c r="AL179" s="104"/>
      <c r="AM179" s="104"/>
      <c r="AN179" s="104"/>
      <c r="AO179" s="104"/>
      <c r="AP179" s="45"/>
      <c r="AQ179" s="45"/>
      <c r="AR179" s="45"/>
      <c r="AS179" s="45"/>
      <c r="AT179" s="45"/>
      <c r="AU179" s="45"/>
      <c r="AV179" s="45"/>
      <c r="AW179" s="45"/>
      <c r="AX179" s="45"/>
      <c r="AY179" s="45"/>
      <c r="AZ179" s="45"/>
      <c r="BA179" s="45"/>
      <c r="BB179" s="45"/>
      <c r="BC179" s="45"/>
      <c r="BD179" s="45"/>
      <c r="BE179" s="45"/>
      <c r="BF179" s="45"/>
      <c r="BG179" s="45"/>
      <c r="BH179" s="45"/>
      <c r="BI179" s="45"/>
    </row>
    <row r="180" spans="1:61" ht="15.75" customHeight="1">
      <c r="A180" s="45"/>
      <c r="B180" s="45"/>
      <c r="C180" s="45"/>
      <c r="D180" s="45"/>
      <c r="E180" s="45"/>
      <c r="F180" s="45"/>
      <c r="G180" s="45"/>
      <c r="H180" s="45"/>
      <c r="I180" s="45"/>
      <c r="J180" s="45"/>
      <c r="K180" s="45"/>
      <c r="L180" s="45"/>
      <c r="M180" s="45"/>
      <c r="N180" s="104"/>
      <c r="O180" s="104"/>
      <c r="P180" s="45"/>
      <c r="Q180" s="45"/>
      <c r="R180" s="45"/>
      <c r="S180" s="45"/>
      <c r="T180" s="104"/>
      <c r="U180" s="104"/>
      <c r="V180" s="45"/>
      <c r="W180" s="105"/>
      <c r="X180" s="45"/>
      <c r="Y180" s="45"/>
      <c r="Z180" s="45"/>
      <c r="AA180" s="45"/>
      <c r="AB180" s="45"/>
      <c r="AC180" s="45"/>
      <c r="AD180" s="45"/>
      <c r="AE180" s="45"/>
      <c r="AF180" s="45"/>
      <c r="AG180" s="45"/>
      <c r="AH180" s="45"/>
      <c r="AI180" s="104"/>
      <c r="AJ180" s="104"/>
      <c r="AK180" s="104"/>
      <c r="AL180" s="104"/>
      <c r="AM180" s="104"/>
      <c r="AN180" s="104"/>
      <c r="AO180" s="104"/>
      <c r="AP180" s="45"/>
      <c r="AQ180" s="45"/>
      <c r="AR180" s="45"/>
      <c r="AS180" s="45"/>
      <c r="AT180" s="45"/>
      <c r="AU180" s="45"/>
      <c r="AV180" s="45"/>
      <c r="AW180" s="45"/>
      <c r="AX180" s="45"/>
      <c r="AY180" s="45"/>
      <c r="AZ180" s="45"/>
      <c r="BA180" s="45"/>
      <c r="BB180" s="45"/>
      <c r="BC180" s="45"/>
      <c r="BD180" s="45"/>
      <c r="BE180" s="45"/>
      <c r="BF180" s="45"/>
      <c r="BG180" s="45"/>
      <c r="BH180" s="45"/>
      <c r="BI180" s="45"/>
    </row>
    <row r="181" spans="1:61" ht="15.75" customHeight="1">
      <c r="A181" s="45"/>
      <c r="B181" s="45"/>
      <c r="C181" s="45"/>
      <c r="D181" s="45"/>
      <c r="E181" s="45"/>
      <c r="F181" s="45"/>
      <c r="G181" s="45"/>
      <c r="H181" s="45"/>
      <c r="I181" s="45"/>
      <c r="J181" s="45"/>
      <c r="K181" s="45"/>
      <c r="L181" s="45"/>
      <c r="M181" s="45"/>
      <c r="N181" s="104"/>
      <c r="O181" s="104"/>
      <c r="P181" s="45"/>
      <c r="Q181" s="45"/>
      <c r="R181" s="45"/>
      <c r="S181" s="45"/>
      <c r="T181" s="104"/>
      <c r="U181" s="104"/>
      <c r="V181" s="45"/>
      <c r="W181" s="105"/>
      <c r="X181" s="45"/>
      <c r="Y181" s="45"/>
      <c r="Z181" s="45"/>
      <c r="AA181" s="45"/>
      <c r="AB181" s="45"/>
      <c r="AC181" s="45"/>
      <c r="AD181" s="45"/>
      <c r="AE181" s="45"/>
      <c r="AF181" s="45"/>
      <c r="AG181" s="45"/>
      <c r="AH181" s="45"/>
      <c r="AI181" s="104"/>
      <c r="AJ181" s="104"/>
      <c r="AK181" s="104"/>
      <c r="AL181" s="104"/>
      <c r="AM181" s="104"/>
      <c r="AN181" s="104"/>
      <c r="AO181" s="104"/>
      <c r="AP181" s="45"/>
      <c r="AQ181" s="45"/>
      <c r="AR181" s="45"/>
      <c r="AS181" s="45"/>
      <c r="AT181" s="45"/>
      <c r="AU181" s="45"/>
      <c r="AV181" s="45"/>
      <c r="AW181" s="45"/>
      <c r="AX181" s="45"/>
      <c r="AY181" s="45"/>
      <c r="AZ181" s="45"/>
      <c r="BA181" s="45"/>
      <c r="BB181" s="45"/>
      <c r="BC181" s="45"/>
      <c r="BD181" s="45"/>
      <c r="BE181" s="45"/>
      <c r="BF181" s="45"/>
      <c r="BG181" s="45"/>
      <c r="BH181" s="45"/>
      <c r="BI181" s="45"/>
    </row>
    <row r="182" spans="1:61" ht="15.75" customHeight="1">
      <c r="A182" s="45"/>
      <c r="B182" s="45"/>
      <c r="C182" s="45"/>
      <c r="D182" s="45"/>
      <c r="E182" s="45"/>
      <c r="F182" s="45"/>
      <c r="G182" s="45"/>
      <c r="H182" s="45"/>
      <c r="I182" s="45"/>
      <c r="J182" s="45"/>
      <c r="K182" s="45"/>
      <c r="L182" s="45"/>
      <c r="M182" s="45"/>
      <c r="N182" s="104"/>
      <c r="O182" s="104"/>
      <c r="P182" s="45"/>
      <c r="Q182" s="45"/>
      <c r="R182" s="45"/>
      <c r="S182" s="45"/>
      <c r="T182" s="104"/>
      <c r="U182" s="104"/>
      <c r="V182" s="45"/>
      <c r="W182" s="105"/>
      <c r="X182" s="45"/>
      <c r="Y182" s="45"/>
      <c r="Z182" s="45"/>
      <c r="AA182" s="45"/>
      <c r="AB182" s="45"/>
      <c r="AC182" s="45"/>
      <c r="AD182" s="45"/>
      <c r="AE182" s="45"/>
      <c r="AF182" s="45"/>
      <c r="AG182" s="45"/>
      <c r="AH182" s="45"/>
      <c r="AI182" s="104"/>
      <c r="AJ182" s="104"/>
      <c r="AK182" s="104"/>
      <c r="AL182" s="104"/>
      <c r="AM182" s="104"/>
      <c r="AN182" s="104"/>
      <c r="AO182" s="104"/>
      <c r="AP182" s="45"/>
      <c r="AQ182" s="45"/>
      <c r="AR182" s="45"/>
      <c r="AS182" s="45"/>
      <c r="AT182" s="45"/>
      <c r="AU182" s="45"/>
      <c r="AV182" s="45"/>
      <c r="AW182" s="45"/>
      <c r="AX182" s="45"/>
      <c r="AY182" s="45"/>
      <c r="AZ182" s="45"/>
      <c r="BA182" s="45"/>
      <c r="BB182" s="45"/>
      <c r="BC182" s="45"/>
      <c r="BD182" s="45"/>
      <c r="BE182" s="45"/>
      <c r="BF182" s="45"/>
      <c r="BG182" s="45"/>
      <c r="BH182" s="45"/>
      <c r="BI182" s="45"/>
    </row>
    <row r="183" spans="1:61" ht="15.75" customHeight="1">
      <c r="A183" s="45"/>
      <c r="B183" s="45"/>
      <c r="C183" s="45"/>
      <c r="D183" s="45"/>
      <c r="E183" s="45"/>
      <c r="F183" s="45"/>
      <c r="G183" s="45"/>
      <c r="H183" s="45"/>
      <c r="I183" s="45"/>
      <c r="J183" s="45"/>
      <c r="K183" s="45"/>
      <c r="L183" s="45"/>
      <c r="M183" s="45"/>
      <c r="N183" s="104"/>
      <c r="O183" s="104"/>
      <c r="P183" s="45"/>
      <c r="Q183" s="45"/>
      <c r="R183" s="45"/>
      <c r="S183" s="45"/>
      <c r="T183" s="104"/>
      <c r="U183" s="104"/>
      <c r="V183" s="45"/>
      <c r="W183" s="105"/>
      <c r="X183" s="45"/>
      <c r="Y183" s="45"/>
      <c r="Z183" s="45"/>
      <c r="AA183" s="45"/>
      <c r="AB183" s="45"/>
      <c r="AC183" s="45"/>
      <c r="AD183" s="45"/>
      <c r="AE183" s="45"/>
      <c r="AF183" s="45"/>
      <c r="AG183" s="45"/>
      <c r="AH183" s="45"/>
      <c r="AI183" s="104"/>
      <c r="AJ183" s="104"/>
      <c r="AK183" s="104"/>
      <c r="AL183" s="104"/>
      <c r="AM183" s="104"/>
      <c r="AN183" s="104"/>
      <c r="AO183" s="104"/>
      <c r="AP183" s="45"/>
      <c r="AQ183" s="45"/>
      <c r="AR183" s="45"/>
      <c r="AS183" s="45"/>
      <c r="AT183" s="45"/>
      <c r="AU183" s="45"/>
      <c r="AV183" s="45"/>
      <c r="AW183" s="45"/>
      <c r="AX183" s="45"/>
      <c r="AY183" s="45"/>
      <c r="AZ183" s="45"/>
      <c r="BA183" s="45"/>
      <c r="BB183" s="45"/>
      <c r="BC183" s="45"/>
      <c r="BD183" s="45"/>
      <c r="BE183" s="45"/>
      <c r="BF183" s="45"/>
      <c r="BG183" s="45"/>
      <c r="BH183" s="45"/>
      <c r="BI183" s="45"/>
    </row>
    <row r="184" spans="1:61" ht="15.75" customHeight="1">
      <c r="A184" s="45"/>
      <c r="B184" s="45"/>
      <c r="C184" s="45"/>
      <c r="D184" s="45"/>
      <c r="E184" s="45"/>
      <c r="F184" s="45"/>
      <c r="G184" s="45"/>
      <c r="H184" s="45"/>
      <c r="I184" s="45"/>
      <c r="J184" s="45"/>
      <c r="K184" s="45"/>
      <c r="L184" s="45"/>
      <c r="M184" s="45"/>
      <c r="N184" s="104"/>
      <c r="O184" s="104"/>
      <c r="P184" s="45"/>
      <c r="Q184" s="45"/>
      <c r="R184" s="45"/>
      <c r="S184" s="45"/>
      <c r="T184" s="104"/>
      <c r="U184" s="104"/>
      <c r="V184" s="45"/>
      <c r="W184" s="105"/>
      <c r="X184" s="45"/>
      <c r="Y184" s="45"/>
      <c r="Z184" s="45"/>
      <c r="AA184" s="45"/>
      <c r="AB184" s="45"/>
      <c r="AC184" s="45"/>
      <c r="AD184" s="45"/>
      <c r="AE184" s="45"/>
      <c r="AF184" s="45"/>
      <c r="AG184" s="45"/>
      <c r="AH184" s="45"/>
      <c r="AI184" s="104"/>
      <c r="AJ184" s="104"/>
      <c r="AK184" s="104"/>
      <c r="AL184" s="104"/>
      <c r="AM184" s="104"/>
      <c r="AN184" s="104"/>
      <c r="AO184" s="104"/>
      <c r="AP184" s="45"/>
      <c r="AQ184" s="45"/>
      <c r="AR184" s="45"/>
      <c r="AS184" s="45"/>
      <c r="AT184" s="45"/>
      <c r="AU184" s="45"/>
      <c r="AV184" s="45"/>
      <c r="AW184" s="45"/>
      <c r="AX184" s="45"/>
      <c r="AY184" s="45"/>
      <c r="AZ184" s="45"/>
      <c r="BA184" s="45"/>
      <c r="BB184" s="45"/>
      <c r="BC184" s="45"/>
      <c r="BD184" s="45"/>
      <c r="BE184" s="45"/>
      <c r="BF184" s="45"/>
      <c r="BG184" s="45"/>
      <c r="BH184" s="45"/>
      <c r="BI184" s="45"/>
    </row>
    <row r="185" spans="1:61" ht="15.75" customHeight="1">
      <c r="A185" s="45"/>
      <c r="B185" s="45"/>
      <c r="C185" s="45"/>
      <c r="D185" s="45"/>
      <c r="E185" s="45"/>
      <c r="F185" s="45"/>
      <c r="G185" s="45"/>
      <c r="H185" s="45"/>
      <c r="I185" s="45"/>
      <c r="J185" s="45"/>
      <c r="K185" s="45"/>
      <c r="L185" s="45"/>
      <c r="M185" s="45"/>
      <c r="N185" s="104"/>
      <c r="O185" s="104"/>
      <c r="P185" s="45"/>
      <c r="Q185" s="45"/>
      <c r="R185" s="45"/>
      <c r="S185" s="45"/>
      <c r="T185" s="104"/>
      <c r="U185" s="104"/>
      <c r="V185" s="45"/>
      <c r="W185" s="105"/>
      <c r="X185" s="45"/>
      <c r="Y185" s="45"/>
      <c r="Z185" s="45"/>
      <c r="AA185" s="45"/>
      <c r="AB185" s="45"/>
      <c r="AC185" s="45"/>
      <c r="AD185" s="45"/>
      <c r="AE185" s="45"/>
      <c r="AF185" s="45"/>
      <c r="AG185" s="45"/>
      <c r="AH185" s="45"/>
      <c r="AI185" s="104"/>
      <c r="AJ185" s="104"/>
      <c r="AK185" s="104"/>
      <c r="AL185" s="104"/>
      <c r="AM185" s="104"/>
      <c r="AN185" s="104"/>
      <c r="AO185" s="104"/>
      <c r="AP185" s="45"/>
      <c r="AQ185" s="45"/>
      <c r="AR185" s="45"/>
      <c r="AS185" s="45"/>
      <c r="AT185" s="45"/>
      <c r="AU185" s="45"/>
      <c r="AV185" s="45"/>
      <c r="AW185" s="45"/>
      <c r="AX185" s="45"/>
      <c r="AY185" s="45"/>
      <c r="AZ185" s="45"/>
      <c r="BA185" s="45"/>
      <c r="BB185" s="45"/>
      <c r="BC185" s="45"/>
      <c r="BD185" s="45"/>
      <c r="BE185" s="45"/>
      <c r="BF185" s="45"/>
      <c r="BG185" s="45"/>
      <c r="BH185" s="45"/>
      <c r="BI185" s="45"/>
    </row>
    <row r="186" spans="1:61" ht="15.75" customHeight="1">
      <c r="A186" s="45"/>
      <c r="B186" s="45"/>
      <c r="C186" s="45"/>
      <c r="D186" s="45"/>
      <c r="E186" s="45"/>
      <c r="F186" s="45"/>
      <c r="G186" s="45"/>
      <c r="H186" s="45"/>
      <c r="I186" s="45"/>
      <c r="J186" s="45"/>
      <c r="K186" s="45"/>
      <c r="L186" s="45"/>
      <c r="M186" s="45"/>
      <c r="N186" s="104"/>
      <c r="O186" s="104"/>
      <c r="P186" s="45"/>
      <c r="Q186" s="45"/>
      <c r="R186" s="45"/>
      <c r="S186" s="45"/>
      <c r="T186" s="104"/>
      <c r="U186" s="104"/>
      <c r="V186" s="45"/>
      <c r="W186" s="105"/>
      <c r="X186" s="45"/>
      <c r="Y186" s="45"/>
      <c r="Z186" s="45"/>
      <c r="AA186" s="45"/>
      <c r="AB186" s="45"/>
      <c r="AC186" s="45"/>
      <c r="AD186" s="45"/>
      <c r="AE186" s="45"/>
      <c r="AF186" s="45"/>
      <c r="AG186" s="45"/>
      <c r="AH186" s="45"/>
      <c r="AI186" s="104"/>
      <c r="AJ186" s="104"/>
      <c r="AK186" s="104"/>
      <c r="AL186" s="104"/>
      <c r="AM186" s="104"/>
      <c r="AN186" s="104"/>
      <c r="AO186" s="104"/>
      <c r="AP186" s="45"/>
      <c r="AQ186" s="45"/>
      <c r="AR186" s="45"/>
      <c r="AS186" s="45"/>
      <c r="AT186" s="45"/>
      <c r="AU186" s="45"/>
      <c r="AV186" s="45"/>
      <c r="AW186" s="45"/>
      <c r="AX186" s="45"/>
      <c r="AY186" s="45"/>
      <c r="AZ186" s="45"/>
      <c r="BA186" s="45"/>
      <c r="BB186" s="45"/>
      <c r="BC186" s="45"/>
      <c r="BD186" s="45"/>
      <c r="BE186" s="45"/>
      <c r="BF186" s="45"/>
      <c r="BG186" s="45"/>
      <c r="BH186" s="45"/>
      <c r="BI186" s="45"/>
    </row>
    <row r="187" spans="1:61" ht="15.75" customHeight="1">
      <c r="A187" s="45"/>
      <c r="B187" s="45"/>
      <c r="C187" s="45"/>
      <c r="D187" s="45"/>
      <c r="E187" s="45"/>
      <c r="F187" s="45"/>
      <c r="G187" s="45"/>
      <c r="H187" s="45"/>
      <c r="I187" s="45"/>
      <c r="J187" s="45"/>
      <c r="K187" s="45"/>
      <c r="L187" s="45"/>
      <c r="M187" s="45"/>
      <c r="N187" s="104"/>
      <c r="O187" s="104"/>
      <c r="P187" s="45"/>
      <c r="Q187" s="45"/>
      <c r="R187" s="45"/>
      <c r="S187" s="45"/>
      <c r="T187" s="104"/>
      <c r="U187" s="104"/>
      <c r="V187" s="45"/>
      <c r="W187" s="105"/>
      <c r="X187" s="45"/>
      <c r="Y187" s="45"/>
      <c r="Z187" s="45"/>
      <c r="AA187" s="45"/>
      <c r="AB187" s="45"/>
      <c r="AC187" s="45"/>
      <c r="AD187" s="45"/>
      <c r="AE187" s="45"/>
      <c r="AF187" s="45"/>
      <c r="AG187" s="45"/>
      <c r="AH187" s="45"/>
      <c r="AI187" s="104"/>
      <c r="AJ187" s="104"/>
      <c r="AK187" s="104"/>
      <c r="AL187" s="104"/>
      <c r="AM187" s="104"/>
      <c r="AN187" s="104"/>
      <c r="AO187" s="104"/>
      <c r="AP187" s="45"/>
      <c r="AQ187" s="45"/>
      <c r="AR187" s="45"/>
      <c r="AS187" s="45"/>
      <c r="AT187" s="45"/>
      <c r="AU187" s="45"/>
      <c r="AV187" s="45"/>
      <c r="AW187" s="45"/>
      <c r="AX187" s="45"/>
      <c r="AY187" s="45"/>
      <c r="AZ187" s="45"/>
      <c r="BA187" s="45"/>
      <c r="BB187" s="45"/>
      <c r="BC187" s="45"/>
      <c r="BD187" s="45"/>
      <c r="BE187" s="45"/>
      <c r="BF187" s="45"/>
      <c r="BG187" s="45"/>
      <c r="BH187" s="45"/>
      <c r="BI187" s="45"/>
    </row>
    <row r="188" spans="1:61" ht="15.75" customHeight="1">
      <c r="A188" s="45"/>
      <c r="B188" s="45"/>
      <c r="C188" s="45"/>
      <c r="D188" s="45"/>
      <c r="E188" s="45"/>
      <c r="F188" s="45"/>
      <c r="G188" s="45"/>
      <c r="H188" s="45"/>
      <c r="I188" s="45"/>
      <c r="J188" s="45"/>
      <c r="K188" s="45"/>
      <c r="L188" s="45"/>
      <c r="M188" s="45"/>
      <c r="N188" s="104"/>
      <c r="O188" s="104"/>
      <c r="P188" s="45"/>
      <c r="Q188" s="45"/>
      <c r="R188" s="45"/>
      <c r="S188" s="45"/>
      <c r="T188" s="104"/>
      <c r="U188" s="104"/>
      <c r="V188" s="45"/>
      <c r="W188" s="105"/>
      <c r="X188" s="45"/>
      <c r="Y188" s="45"/>
      <c r="Z188" s="45"/>
      <c r="AA188" s="45"/>
      <c r="AB188" s="45"/>
      <c r="AC188" s="45"/>
      <c r="AD188" s="45"/>
      <c r="AE188" s="45"/>
      <c r="AF188" s="45"/>
      <c r="AG188" s="45"/>
      <c r="AH188" s="45"/>
      <c r="AI188" s="104"/>
      <c r="AJ188" s="104"/>
      <c r="AK188" s="104"/>
      <c r="AL188" s="104"/>
      <c r="AM188" s="104"/>
      <c r="AN188" s="104"/>
      <c r="AO188" s="104"/>
      <c r="AP188" s="45"/>
      <c r="AQ188" s="45"/>
      <c r="AR188" s="45"/>
      <c r="AS188" s="45"/>
      <c r="AT188" s="45"/>
      <c r="AU188" s="45"/>
      <c r="AV188" s="45"/>
      <c r="AW188" s="45"/>
      <c r="AX188" s="45"/>
      <c r="AY188" s="45"/>
      <c r="AZ188" s="45"/>
      <c r="BA188" s="45"/>
      <c r="BB188" s="45"/>
      <c r="BC188" s="45"/>
      <c r="BD188" s="45"/>
      <c r="BE188" s="45"/>
      <c r="BF188" s="45"/>
      <c r="BG188" s="45"/>
      <c r="BH188" s="45"/>
      <c r="BI188" s="45"/>
    </row>
    <row r="189" spans="1:61" ht="15.75" customHeight="1">
      <c r="A189" s="45"/>
      <c r="B189" s="45"/>
      <c r="C189" s="45"/>
      <c r="D189" s="45"/>
      <c r="E189" s="45"/>
      <c r="F189" s="45"/>
      <c r="G189" s="45"/>
      <c r="H189" s="45"/>
      <c r="I189" s="45"/>
      <c r="J189" s="45"/>
      <c r="K189" s="45"/>
      <c r="L189" s="45"/>
      <c r="M189" s="45"/>
      <c r="N189" s="104"/>
      <c r="O189" s="104"/>
      <c r="P189" s="45"/>
      <c r="Q189" s="45"/>
      <c r="R189" s="45"/>
      <c r="S189" s="45"/>
      <c r="T189" s="104"/>
      <c r="U189" s="104"/>
      <c r="V189" s="45"/>
      <c r="W189" s="105"/>
      <c r="X189" s="45"/>
      <c r="Y189" s="45"/>
      <c r="Z189" s="45"/>
      <c r="AA189" s="45"/>
      <c r="AB189" s="45"/>
      <c r="AC189" s="45"/>
      <c r="AD189" s="45"/>
      <c r="AE189" s="45"/>
      <c r="AF189" s="45"/>
      <c r="AG189" s="45"/>
      <c r="AH189" s="45"/>
      <c r="AI189" s="104"/>
      <c r="AJ189" s="104"/>
      <c r="AK189" s="104"/>
      <c r="AL189" s="104"/>
      <c r="AM189" s="104"/>
      <c r="AN189" s="104"/>
      <c r="AO189" s="104"/>
      <c r="AP189" s="45"/>
      <c r="AQ189" s="45"/>
      <c r="AR189" s="45"/>
      <c r="AS189" s="45"/>
      <c r="AT189" s="45"/>
      <c r="AU189" s="45"/>
      <c r="AV189" s="45"/>
      <c r="AW189" s="45"/>
      <c r="AX189" s="45"/>
      <c r="AY189" s="45"/>
      <c r="AZ189" s="45"/>
      <c r="BA189" s="45"/>
      <c r="BB189" s="45"/>
      <c r="BC189" s="45"/>
      <c r="BD189" s="45"/>
      <c r="BE189" s="45"/>
      <c r="BF189" s="45"/>
      <c r="BG189" s="45"/>
      <c r="BH189" s="45"/>
      <c r="BI189" s="45"/>
    </row>
    <row r="190" spans="1:61" ht="15.75" customHeight="1">
      <c r="A190" s="45"/>
      <c r="B190" s="45"/>
      <c r="C190" s="45"/>
      <c r="D190" s="45"/>
      <c r="E190" s="45"/>
      <c r="F190" s="45"/>
      <c r="G190" s="45"/>
      <c r="H190" s="45"/>
      <c r="I190" s="45"/>
      <c r="J190" s="45"/>
      <c r="K190" s="45"/>
      <c r="L190" s="45"/>
      <c r="M190" s="45"/>
      <c r="N190" s="104"/>
      <c r="O190" s="104"/>
      <c r="P190" s="45"/>
      <c r="Q190" s="45"/>
      <c r="R190" s="45"/>
      <c r="S190" s="45"/>
      <c r="T190" s="104"/>
      <c r="U190" s="104"/>
      <c r="V190" s="45"/>
      <c r="W190" s="105"/>
      <c r="X190" s="45"/>
      <c r="Y190" s="45"/>
      <c r="Z190" s="45"/>
      <c r="AA190" s="45"/>
      <c r="AB190" s="45"/>
      <c r="AC190" s="45"/>
      <c r="AD190" s="45"/>
      <c r="AE190" s="45"/>
      <c r="AF190" s="45"/>
      <c r="AG190" s="45"/>
      <c r="AH190" s="45"/>
      <c r="AI190" s="104"/>
      <c r="AJ190" s="104"/>
      <c r="AK190" s="104"/>
      <c r="AL190" s="104"/>
      <c r="AM190" s="104"/>
      <c r="AN190" s="104"/>
      <c r="AO190" s="104"/>
      <c r="AP190" s="45"/>
      <c r="AQ190" s="45"/>
      <c r="AR190" s="45"/>
      <c r="AS190" s="45"/>
      <c r="AT190" s="45"/>
      <c r="AU190" s="45"/>
      <c r="AV190" s="45"/>
      <c r="AW190" s="45"/>
      <c r="AX190" s="45"/>
      <c r="AY190" s="45"/>
      <c r="AZ190" s="45"/>
      <c r="BA190" s="45"/>
      <c r="BB190" s="45"/>
      <c r="BC190" s="45"/>
      <c r="BD190" s="45"/>
      <c r="BE190" s="45"/>
      <c r="BF190" s="45"/>
      <c r="BG190" s="45"/>
      <c r="BH190" s="45"/>
      <c r="BI190" s="45"/>
    </row>
    <row r="191" spans="1:61" ht="15.75" customHeight="1">
      <c r="A191" s="45"/>
      <c r="B191" s="45"/>
      <c r="C191" s="45"/>
      <c r="D191" s="45"/>
      <c r="E191" s="45"/>
      <c r="F191" s="45"/>
      <c r="G191" s="45"/>
      <c r="H191" s="45"/>
      <c r="I191" s="45"/>
      <c r="J191" s="45"/>
      <c r="K191" s="45"/>
      <c r="L191" s="45"/>
      <c r="M191" s="45"/>
      <c r="N191" s="104"/>
      <c r="O191" s="104"/>
      <c r="P191" s="45"/>
      <c r="Q191" s="45"/>
      <c r="R191" s="45"/>
      <c r="S191" s="45"/>
      <c r="T191" s="104"/>
      <c r="U191" s="104"/>
      <c r="V191" s="45"/>
      <c r="W191" s="105"/>
      <c r="X191" s="45"/>
      <c r="Y191" s="45"/>
      <c r="Z191" s="45"/>
      <c r="AA191" s="45"/>
      <c r="AB191" s="45"/>
      <c r="AC191" s="45"/>
      <c r="AD191" s="45"/>
      <c r="AE191" s="45"/>
      <c r="AF191" s="45"/>
      <c r="AG191" s="45"/>
      <c r="AH191" s="45"/>
      <c r="AI191" s="104"/>
      <c r="AJ191" s="104"/>
      <c r="AK191" s="104"/>
      <c r="AL191" s="104"/>
      <c r="AM191" s="104"/>
      <c r="AN191" s="104"/>
      <c r="AO191" s="104"/>
      <c r="AP191" s="45"/>
      <c r="AQ191" s="45"/>
      <c r="AR191" s="45"/>
      <c r="AS191" s="45"/>
      <c r="AT191" s="45"/>
      <c r="AU191" s="45"/>
      <c r="AV191" s="45"/>
      <c r="AW191" s="45"/>
      <c r="AX191" s="45"/>
      <c r="AY191" s="45"/>
      <c r="AZ191" s="45"/>
      <c r="BA191" s="45"/>
      <c r="BB191" s="45"/>
      <c r="BC191" s="45"/>
      <c r="BD191" s="45"/>
      <c r="BE191" s="45"/>
      <c r="BF191" s="45"/>
      <c r="BG191" s="45"/>
      <c r="BH191" s="45"/>
      <c r="BI191" s="45"/>
    </row>
    <row r="192" spans="1:61" ht="15.75" customHeight="1">
      <c r="A192" s="45"/>
      <c r="B192" s="45"/>
      <c r="C192" s="45"/>
      <c r="D192" s="45"/>
      <c r="E192" s="45"/>
      <c r="F192" s="45"/>
      <c r="G192" s="45"/>
      <c r="H192" s="45"/>
      <c r="I192" s="45"/>
      <c r="J192" s="45"/>
      <c r="K192" s="45"/>
      <c r="L192" s="45"/>
      <c r="M192" s="45"/>
      <c r="N192" s="104"/>
      <c r="O192" s="104"/>
      <c r="P192" s="45"/>
      <c r="Q192" s="45"/>
      <c r="R192" s="45"/>
      <c r="S192" s="45"/>
      <c r="T192" s="104"/>
      <c r="U192" s="104"/>
      <c r="V192" s="45"/>
      <c r="W192" s="105"/>
      <c r="X192" s="45"/>
      <c r="Y192" s="45"/>
      <c r="Z192" s="45"/>
      <c r="AA192" s="45"/>
      <c r="AB192" s="45"/>
      <c r="AC192" s="45"/>
      <c r="AD192" s="45"/>
      <c r="AE192" s="45"/>
      <c r="AF192" s="45"/>
      <c r="AG192" s="45"/>
      <c r="AH192" s="45"/>
      <c r="AI192" s="104"/>
      <c r="AJ192" s="104"/>
      <c r="AK192" s="104"/>
      <c r="AL192" s="104"/>
      <c r="AM192" s="104"/>
      <c r="AN192" s="104"/>
      <c r="AO192" s="104"/>
      <c r="AP192" s="45"/>
      <c r="AQ192" s="45"/>
      <c r="AR192" s="45"/>
      <c r="AS192" s="45"/>
      <c r="AT192" s="45"/>
      <c r="AU192" s="45"/>
      <c r="AV192" s="45"/>
      <c r="AW192" s="45"/>
      <c r="AX192" s="45"/>
      <c r="AY192" s="45"/>
      <c r="AZ192" s="45"/>
      <c r="BA192" s="45"/>
      <c r="BB192" s="45"/>
      <c r="BC192" s="45"/>
      <c r="BD192" s="45"/>
      <c r="BE192" s="45"/>
      <c r="BF192" s="45"/>
      <c r="BG192" s="45"/>
      <c r="BH192" s="45"/>
      <c r="BI192" s="45"/>
    </row>
    <row r="193" spans="1:61" ht="15.75" customHeight="1">
      <c r="A193" s="45"/>
      <c r="B193" s="45"/>
      <c r="C193" s="45"/>
      <c r="D193" s="45"/>
      <c r="E193" s="45"/>
      <c r="F193" s="45"/>
      <c r="G193" s="45"/>
      <c r="H193" s="45"/>
      <c r="I193" s="45"/>
      <c r="J193" s="45"/>
      <c r="K193" s="45"/>
      <c r="L193" s="45"/>
      <c r="M193" s="45"/>
      <c r="N193" s="104"/>
      <c r="O193" s="104"/>
      <c r="P193" s="45"/>
      <c r="Q193" s="45"/>
      <c r="R193" s="45"/>
      <c r="S193" s="45"/>
      <c r="T193" s="104"/>
      <c r="U193" s="104"/>
      <c r="V193" s="45"/>
      <c r="W193" s="105"/>
      <c r="X193" s="45"/>
      <c r="Y193" s="45"/>
      <c r="Z193" s="45"/>
      <c r="AA193" s="45"/>
      <c r="AB193" s="45"/>
      <c r="AC193" s="45"/>
      <c r="AD193" s="45"/>
      <c r="AE193" s="45"/>
      <c r="AF193" s="45"/>
      <c r="AG193" s="45"/>
      <c r="AH193" s="45"/>
      <c r="AI193" s="104"/>
      <c r="AJ193" s="104"/>
      <c r="AK193" s="104"/>
      <c r="AL193" s="104"/>
      <c r="AM193" s="104"/>
      <c r="AN193" s="104"/>
      <c r="AO193" s="104"/>
      <c r="AP193" s="45"/>
      <c r="AQ193" s="45"/>
      <c r="AR193" s="45"/>
      <c r="AS193" s="45"/>
      <c r="AT193" s="45"/>
      <c r="AU193" s="45"/>
      <c r="AV193" s="45"/>
      <c r="AW193" s="45"/>
      <c r="AX193" s="45"/>
      <c r="AY193" s="45"/>
      <c r="AZ193" s="45"/>
      <c r="BA193" s="45"/>
      <c r="BB193" s="45"/>
      <c r="BC193" s="45"/>
      <c r="BD193" s="45"/>
      <c r="BE193" s="45"/>
      <c r="BF193" s="45"/>
      <c r="BG193" s="45"/>
      <c r="BH193" s="45"/>
      <c r="BI193" s="45"/>
    </row>
    <row r="194" spans="1:61" ht="15.75" customHeight="1">
      <c r="A194" s="45"/>
      <c r="B194" s="45"/>
      <c r="C194" s="45"/>
      <c r="D194" s="45"/>
      <c r="E194" s="45"/>
      <c r="F194" s="45"/>
      <c r="G194" s="45"/>
      <c r="H194" s="45"/>
      <c r="I194" s="45"/>
      <c r="J194" s="45"/>
      <c r="K194" s="45"/>
      <c r="L194" s="45"/>
      <c r="M194" s="45"/>
      <c r="N194" s="104"/>
      <c r="O194" s="104"/>
      <c r="P194" s="45"/>
      <c r="Q194" s="45"/>
      <c r="R194" s="45"/>
      <c r="S194" s="45"/>
      <c r="T194" s="104"/>
      <c r="U194" s="104"/>
      <c r="V194" s="45"/>
      <c r="W194" s="105"/>
      <c r="X194" s="45"/>
      <c r="Y194" s="45"/>
      <c r="Z194" s="45"/>
      <c r="AA194" s="45"/>
      <c r="AB194" s="45"/>
      <c r="AC194" s="45"/>
      <c r="AD194" s="45"/>
      <c r="AE194" s="45"/>
      <c r="AF194" s="45"/>
      <c r="AG194" s="45"/>
      <c r="AH194" s="45"/>
      <c r="AI194" s="104"/>
      <c r="AJ194" s="104"/>
      <c r="AK194" s="104"/>
      <c r="AL194" s="104"/>
      <c r="AM194" s="104"/>
      <c r="AN194" s="104"/>
      <c r="AO194" s="104"/>
      <c r="AP194" s="45"/>
      <c r="AQ194" s="45"/>
      <c r="AR194" s="45"/>
      <c r="AS194" s="45"/>
      <c r="AT194" s="45"/>
      <c r="AU194" s="45"/>
      <c r="AV194" s="45"/>
      <c r="AW194" s="45"/>
      <c r="AX194" s="45"/>
      <c r="AY194" s="45"/>
      <c r="AZ194" s="45"/>
      <c r="BA194" s="45"/>
      <c r="BB194" s="45"/>
      <c r="BC194" s="45"/>
      <c r="BD194" s="45"/>
      <c r="BE194" s="45"/>
      <c r="BF194" s="45"/>
      <c r="BG194" s="45"/>
      <c r="BH194" s="45"/>
      <c r="BI194" s="45"/>
    </row>
    <row r="195" spans="1:61" ht="15.75" customHeight="1">
      <c r="A195" s="45"/>
      <c r="B195" s="45"/>
      <c r="C195" s="45"/>
      <c r="D195" s="45"/>
      <c r="E195" s="45"/>
      <c r="F195" s="45"/>
      <c r="G195" s="45"/>
      <c r="H195" s="45"/>
      <c r="I195" s="45"/>
      <c r="J195" s="45"/>
      <c r="K195" s="45"/>
      <c r="L195" s="45"/>
      <c r="M195" s="45"/>
      <c r="N195" s="104"/>
      <c r="O195" s="104"/>
      <c r="P195" s="45"/>
      <c r="Q195" s="45"/>
      <c r="R195" s="45"/>
      <c r="S195" s="45"/>
      <c r="T195" s="104"/>
      <c r="U195" s="104"/>
      <c r="V195" s="45"/>
      <c r="W195" s="105"/>
      <c r="X195" s="45"/>
      <c r="Y195" s="45"/>
      <c r="Z195" s="45"/>
      <c r="AA195" s="45"/>
      <c r="AB195" s="45"/>
      <c r="AC195" s="45"/>
      <c r="AD195" s="45"/>
      <c r="AE195" s="45"/>
      <c r="AF195" s="45"/>
      <c r="AG195" s="45"/>
      <c r="AH195" s="45"/>
      <c r="AI195" s="104"/>
      <c r="AJ195" s="104"/>
      <c r="AK195" s="104"/>
      <c r="AL195" s="104"/>
      <c r="AM195" s="104"/>
      <c r="AN195" s="104"/>
      <c r="AO195" s="104"/>
      <c r="AP195" s="45"/>
      <c r="AQ195" s="45"/>
      <c r="AR195" s="45"/>
      <c r="AS195" s="45"/>
      <c r="AT195" s="45"/>
      <c r="AU195" s="45"/>
      <c r="AV195" s="45"/>
      <c r="AW195" s="45"/>
      <c r="AX195" s="45"/>
      <c r="AY195" s="45"/>
      <c r="AZ195" s="45"/>
      <c r="BA195" s="45"/>
      <c r="BB195" s="45"/>
      <c r="BC195" s="45"/>
      <c r="BD195" s="45"/>
      <c r="BE195" s="45"/>
      <c r="BF195" s="45"/>
      <c r="BG195" s="45"/>
      <c r="BH195" s="45"/>
      <c r="BI195" s="45"/>
    </row>
    <row r="196" spans="1:61" ht="15.75" customHeight="1">
      <c r="A196" s="45"/>
      <c r="B196" s="45"/>
      <c r="C196" s="45"/>
      <c r="D196" s="45"/>
      <c r="E196" s="45"/>
      <c r="F196" s="45"/>
      <c r="G196" s="45"/>
      <c r="H196" s="45"/>
      <c r="I196" s="45"/>
      <c r="J196" s="45"/>
      <c r="K196" s="45"/>
      <c r="L196" s="45"/>
      <c r="M196" s="45"/>
      <c r="N196" s="104"/>
      <c r="O196" s="104"/>
      <c r="P196" s="45"/>
      <c r="Q196" s="45"/>
      <c r="R196" s="45"/>
      <c r="S196" s="45"/>
      <c r="T196" s="104"/>
      <c r="U196" s="104"/>
      <c r="V196" s="45"/>
      <c r="W196" s="105"/>
      <c r="X196" s="45"/>
      <c r="Y196" s="45"/>
      <c r="Z196" s="45"/>
      <c r="AA196" s="45"/>
      <c r="AB196" s="45"/>
      <c r="AC196" s="45"/>
      <c r="AD196" s="45"/>
      <c r="AE196" s="45"/>
      <c r="AF196" s="45"/>
      <c r="AG196" s="45"/>
      <c r="AH196" s="45"/>
      <c r="AI196" s="104"/>
      <c r="AJ196" s="104"/>
      <c r="AK196" s="104"/>
      <c r="AL196" s="104"/>
      <c r="AM196" s="104"/>
      <c r="AN196" s="104"/>
      <c r="AO196" s="104"/>
      <c r="AP196" s="45"/>
      <c r="AQ196" s="45"/>
      <c r="AR196" s="45"/>
      <c r="AS196" s="45"/>
      <c r="AT196" s="45"/>
      <c r="AU196" s="45"/>
      <c r="AV196" s="45"/>
      <c r="AW196" s="45"/>
      <c r="AX196" s="45"/>
      <c r="AY196" s="45"/>
      <c r="AZ196" s="45"/>
      <c r="BA196" s="45"/>
      <c r="BB196" s="45"/>
      <c r="BC196" s="45"/>
      <c r="BD196" s="45"/>
      <c r="BE196" s="45"/>
      <c r="BF196" s="45"/>
      <c r="BG196" s="45"/>
      <c r="BH196" s="45"/>
      <c r="BI196" s="45"/>
    </row>
    <row r="197" spans="1:61" ht="15.75" customHeight="1">
      <c r="A197" s="45"/>
      <c r="B197" s="45"/>
      <c r="C197" s="45"/>
      <c r="D197" s="45"/>
      <c r="E197" s="45"/>
      <c r="F197" s="45"/>
      <c r="G197" s="45"/>
      <c r="H197" s="45"/>
      <c r="I197" s="45"/>
      <c r="J197" s="45"/>
      <c r="K197" s="45"/>
      <c r="L197" s="45"/>
      <c r="M197" s="45"/>
      <c r="N197" s="104"/>
      <c r="O197" s="104"/>
      <c r="P197" s="45"/>
      <c r="Q197" s="45"/>
      <c r="R197" s="45"/>
      <c r="S197" s="45"/>
      <c r="T197" s="104"/>
      <c r="U197" s="104"/>
      <c r="V197" s="45"/>
      <c r="W197" s="105"/>
      <c r="X197" s="45"/>
      <c r="Y197" s="45"/>
      <c r="Z197" s="45"/>
      <c r="AA197" s="45"/>
      <c r="AB197" s="45"/>
      <c r="AC197" s="45"/>
      <c r="AD197" s="45"/>
      <c r="AE197" s="45"/>
      <c r="AF197" s="45"/>
      <c r="AG197" s="45"/>
      <c r="AH197" s="45"/>
      <c r="AI197" s="104"/>
      <c r="AJ197" s="104"/>
      <c r="AK197" s="104"/>
      <c r="AL197" s="104"/>
      <c r="AM197" s="104"/>
      <c r="AN197" s="104"/>
      <c r="AO197" s="104"/>
      <c r="AP197" s="45"/>
      <c r="AQ197" s="45"/>
      <c r="AR197" s="45"/>
      <c r="AS197" s="45"/>
      <c r="AT197" s="45"/>
      <c r="AU197" s="45"/>
      <c r="AV197" s="45"/>
      <c r="AW197" s="45"/>
      <c r="AX197" s="45"/>
      <c r="AY197" s="45"/>
      <c r="AZ197" s="45"/>
      <c r="BA197" s="45"/>
      <c r="BB197" s="45"/>
      <c r="BC197" s="45"/>
      <c r="BD197" s="45"/>
      <c r="BE197" s="45"/>
      <c r="BF197" s="45"/>
      <c r="BG197" s="45"/>
      <c r="BH197" s="45"/>
      <c r="BI197" s="45"/>
    </row>
    <row r="198" spans="1:61" ht="15.75" customHeight="1">
      <c r="A198" s="45"/>
      <c r="B198" s="45"/>
      <c r="C198" s="45"/>
      <c r="D198" s="45"/>
      <c r="E198" s="45"/>
      <c r="F198" s="45"/>
      <c r="G198" s="45"/>
      <c r="H198" s="45"/>
      <c r="I198" s="45"/>
      <c r="J198" s="45"/>
      <c r="K198" s="45"/>
      <c r="L198" s="45"/>
      <c r="M198" s="45"/>
      <c r="N198" s="104"/>
      <c r="O198" s="104"/>
      <c r="P198" s="45"/>
      <c r="Q198" s="45"/>
      <c r="R198" s="45"/>
      <c r="S198" s="45"/>
      <c r="T198" s="104"/>
      <c r="U198" s="104"/>
      <c r="V198" s="45"/>
      <c r="W198" s="105"/>
      <c r="X198" s="45"/>
      <c r="Y198" s="45"/>
      <c r="Z198" s="45"/>
      <c r="AA198" s="45"/>
      <c r="AB198" s="45"/>
      <c r="AC198" s="45"/>
      <c r="AD198" s="45"/>
      <c r="AE198" s="45"/>
      <c r="AF198" s="45"/>
      <c r="AG198" s="45"/>
      <c r="AH198" s="45"/>
      <c r="AI198" s="104"/>
      <c r="AJ198" s="104"/>
      <c r="AK198" s="104"/>
      <c r="AL198" s="104"/>
      <c r="AM198" s="104"/>
      <c r="AN198" s="104"/>
      <c r="AO198" s="104"/>
      <c r="AP198" s="45"/>
      <c r="AQ198" s="45"/>
      <c r="AR198" s="45"/>
      <c r="AS198" s="45"/>
      <c r="AT198" s="45"/>
      <c r="AU198" s="45"/>
      <c r="AV198" s="45"/>
      <c r="AW198" s="45"/>
      <c r="AX198" s="45"/>
      <c r="AY198" s="45"/>
      <c r="AZ198" s="45"/>
      <c r="BA198" s="45"/>
      <c r="BB198" s="45"/>
      <c r="BC198" s="45"/>
      <c r="BD198" s="45"/>
      <c r="BE198" s="45"/>
      <c r="BF198" s="45"/>
      <c r="BG198" s="45"/>
      <c r="BH198" s="45"/>
      <c r="BI198" s="45"/>
    </row>
    <row r="199" spans="1:61" ht="15.75" customHeight="1">
      <c r="A199" s="45"/>
      <c r="B199" s="45"/>
      <c r="C199" s="45"/>
      <c r="D199" s="45"/>
      <c r="E199" s="45"/>
      <c r="F199" s="45"/>
      <c r="G199" s="45"/>
      <c r="H199" s="45"/>
      <c r="I199" s="45"/>
      <c r="J199" s="45"/>
      <c r="K199" s="45"/>
      <c r="L199" s="45"/>
      <c r="M199" s="45"/>
      <c r="N199" s="104"/>
      <c r="O199" s="104"/>
      <c r="P199" s="45"/>
      <c r="Q199" s="45"/>
      <c r="R199" s="45"/>
      <c r="S199" s="45"/>
      <c r="T199" s="104"/>
      <c r="U199" s="104"/>
      <c r="V199" s="45"/>
      <c r="W199" s="105"/>
      <c r="X199" s="45"/>
      <c r="Y199" s="45"/>
      <c r="Z199" s="45"/>
      <c r="AA199" s="45"/>
      <c r="AB199" s="45"/>
      <c r="AC199" s="45"/>
      <c r="AD199" s="45"/>
      <c r="AE199" s="45"/>
      <c r="AF199" s="45"/>
      <c r="AG199" s="45"/>
      <c r="AH199" s="45"/>
      <c r="AI199" s="104"/>
      <c r="AJ199" s="104"/>
      <c r="AK199" s="104"/>
      <c r="AL199" s="104"/>
      <c r="AM199" s="104"/>
      <c r="AN199" s="104"/>
      <c r="AO199" s="104"/>
      <c r="AP199" s="45"/>
      <c r="AQ199" s="45"/>
      <c r="AR199" s="45"/>
      <c r="AS199" s="45"/>
      <c r="AT199" s="45"/>
      <c r="AU199" s="45"/>
      <c r="AV199" s="45"/>
      <c r="AW199" s="45"/>
      <c r="AX199" s="45"/>
      <c r="AY199" s="45"/>
      <c r="AZ199" s="45"/>
      <c r="BA199" s="45"/>
      <c r="BB199" s="45"/>
      <c r="BC199" s="45"/>
      <c r="BD199" s="45"/>
      <c r="BE199" s="45"/>
      <c r="BF199" s="45"/>
      <c r="BG199" s="45"/>
      <c r="BH199" s="45"/>
      <c r="BI199" s="45"/>
    </row>
    <row r="200" spans="1:61" ht="15.75" customHeight="1">
      <c r="A200" s="45"/>
      <c r="B200" s="45"/>
      <c r="C200" s="45"/>
      <c r="D200" s="45"/>
      <c r="E200" s="45"/>
      <c r="F200" s="45"/>
      <c r="G200" s="45"/>
      <c r="H200" s="45"/>
      <c r="I200" s="45"/>
      <c r="J200" s="45"/>
      <c r="K200" s="45"/>
      <c r="L200" s="45"/>
      <c r="M200" s="45"/>
      <c r="N200" s="104"/>
      <c r="O200" s="104"/>
      <c r="P200" s="45"/>
      <c r="Q200" s="45"/>
      <c r="R200" s="45"/>
      <c r="S200" s="45"/>
      <c r="T200" s="104"/>
      <c r="U200" s="104"/>
      <c r="V200" s="45"/>
      <c r="W200" s="105"/>
      <c r="X200" s="45"/>
      <c r="Y200" s="45"/>
      <c r="Z200" s="45"/>
      <c r="AA200" s="45"/>
      <c r="AB200" s="45"/>
      <c r="AC200" s="45"/>
      <c r="AD200" s="45"/>
      <c r="AE200" s="45"/>
      <c r="AF200" s="45"/>
      <c r="AG200" s="45"/>
      <c r="AH200" s="45"/>
      <c r="AI200" s="104"/>
      <c r="AJ200" s="104"/>
      <c r="AK200" s="104"/>
      <c r="AL200" s="104"/>
      <c r="AM200" s="104"/>
      <c r="AN200" s="104"/>
      <c r="AO200" s="104"/>
      <c r="AP200" s="45"/>
      <c r="AQ200" s="45"/>
      <c r="AR200" s="45"/>
      <c r="AS200" s="45"/>
      <c r="AT200" s="45"/>
      <c r="AU200" s="45"/>
      <c r="AV200" s="45"/>
      <c r="AW200" s="45"/>
      <c r="AX200" s="45"/>
      <c r="AY200" s="45"/>
      <c r="AZ200" s="45"/>
      <c r="BA200" s="45"/>
      <c r="BB200" s="45"/>
      <c r="BC200" s="45"/>
      <c r="BD200" s="45"/>
      <c r="BE200" s="45"/>
      <c r="BF200" s="45"/>
      <c r="BG200" s="45"/>
      <c r="BH200" s="45"/>
      <c r="BI200" s="45"/>
    </row>
    <row r="201" spans="1:61" ht="15.75" customHeight="1">
      <c r="A201" s="45"/>
      <c r="B201" s="45"/>
      <c r="C201" s="45"/>
      <c r="D201" s="45"/>
      <c r="E201" s="45"/>
      <c r="F201" s="45"/>
      <c r="G201" s="45"/>
      <c r="H201" s="45"/>
      <c r="I201" s="45"/>
      <c r="J201" s="45"/>
      <c r="K201" s="45"/>
      <c r="L201" s="45"/>
      <c r="M201" s="45"/>
      <c r="N201" s="104"/>
      <c r="O201" s="104"/>
      <c r="P201" s="45"/>
      <c r="Q201" s="45"/>
      <c r="R201" s="45"/>
      <c r="S201" s="45"/>
      <c r="T201" s="104"/>
      <c r="U201" s="104"/>
      <c r="V201" s="45"/>
      <c r="W201" s="105"/>
      <c r="X201" s="45"/>
      <c r="Y201" s="45"/>
      <c r="Z201" s="45"/>
      <c r="AA201" s="45"/>
      <c r="AB201" s="45"/>
      <c r="AC201" s="45"/>
      <c r="AD201" s="45"/>
      <c r="AE201" s="45"/>
      <c r="AF201" s="45"/>
      <c r="AG201" s="45"/>
      <c r="AH201" s="45"/>
      <c r="AI201" s="104"/>
      <c r="AJ201" s="104"/>
      <c r="AK201" s="104"/>
      <c r="AL201" s="104"/>
      <c r="AM201" s="104"/>
      <c r="AN201" s="104"/>
      <c r="AO201" s="104"/>
      <c r="AP201" s="45"/>
      <c r="AQ201" s="45"/>
      <c r="AR201" s="45"/>
      <c r="AS201" s="45"/>
      <c r="AT201" s="45"/>
      <c r="AU201" s="45"/>
      <c r="AV201" s="45"/>
      <c r="AW201" s="45"/>
      <c r="AX201" s="45"/>
      <c r="AY201" s="45"/>
      <c r="AZ201" s="45"/>
      <c r="BA201" s="45"/>
      <c r="BB201" s="45"/>
      <c r="BC201" s="45"/>
      <c r="BD201" s="45"/>
      <c r="BE201" s="45"/>
      <c r="BF201" s="45"/>
      <c r="BG201" s="45"/>
      <c r="BH201" s="45"/>
      <c r="BI201" s="45"/>
    </row>
    <row r="202" spans="1:61" ht="15.75" customHeight="1">
      <c r="A202" s="45"/>
      <c r="B202" s="45"/>
      <c r="C202" s="45"/>
      <c r="D202" s="45"/>
      <c r="E202" s="45"/>
      <c r="F202" s="45"/>
      <c r="G202" s="45"/>
      <c r="H202" s="45"/>
      <c r="I202" s="45"/>
      <c r="J202" s="45"/>
      <c r="K202" s="45"/>
      <c r="L202" s="45"/>
      <c r="M202" s="45"/>
      <c r="N202" s="104"/>
      <c r="O202" s="104"/>
      <c r="P202" s="45"/>
      <c r="Q202" s="45"/>
      <c r="R202" s="45"/>
      <c r="S202" s="45"/>
      <c r="T202" s="104"/>
      <c r="U202" s="104"/>
      <c r="V202" s="45"/>
      <c r="W202" s="105"/>
      <c r="X202" s="45"/>
      <c r="Y202" s="45"/>
      <c r="Z202" s="45"/>
      <c r="AA202" s="45"/>
      <c r="AB202" s="45"/>
      <c r="AC202" s="45"/>
      <c r="AD202" s="45"/>
      <c r="AE202" s="45"/>
      <c r="AF202" s="45"/>
      <c r="AG202" s="45"/>
      <c r="AH202" s="45"/>
      <c r="AI202" s="104"/>
      <c r="AJ202" s="104"/>
      <c r="AK202" s="104"/>
      <c r="AL202" s="104"/>
      <c r="AM202" s="104"/>
      <c r="AN202" s="104"/>
      <c r="AO202" s="104"/>
      <c r="AP202" s="45"/>
      <c r="AQ202" s="45"/>
      <c r="AR202" s="45"/>
      <c r="AS202" s="45"/>
      <c r="AT202" s="45"/>
      <c r="AU202" s="45"/>
      <c r="AV202" s="45"/>
      <c r="AW202" s="45"/>
      <c r="AX202" s="45"/>
      <c r="AY202" s="45"/>
      <c r="AZ202" s="45"/>
      <c r="BA202" s="45"/>
      <c r="BB202" s="45"/>
      <c r="BC202" s="45"/>
      <c r="BD202" s="45"/>
      <c r="BE202" s="45"/>
      <c r="BF202" s="45"/>
      <c r="BG202" s="45"/>
      <c r="BH202" s="45"/>
      <c r="BI202" s="45"/>
    </row>
    <row r="203" spans="1:61" ht="15.75" customHeight="1">
      <c r="A203" s="45"/>
      <c r="B203" s="45"/>
      <c r="C203" s="45"/>
      <c r="D203" s="45"/>
      <c r="E203" s="45"/>
      <c r="F203" s="45"/>
      <c r="G203" s="45"/>
      <c r="H203" s="45"/>
      <c r="I203" s="45"/>
      <c r="J203" s="45"/>
      <c r="K203" s="45"/>
      <c r="L203" s="45"/>
      <c r="M203" s="45"/>
      <c r="N203" s="104"/>
      <c r="O203" s="104"/>
      <c r="P203" s="45"/>
      <c r="Q203" s="45"/>
      <c r="R203" s="45"/>
      <c r="S203" s="45"/>
      <c r="T203" s="104"/>
      <c r="U203" s="104"/>
      <c r="V203" s="45"/>
      <c r="W203" s="105"/>
      <c r="X203" s="45"/>
      <c r="Y203" s="45"/>
      <c r="Z203" s="45"/>
      <c r="AA203" s="45"/>
      <c r="AB203" s="45"/>
      <c r="AC203" s="45"/>
      <c r="AD203" s="45"/>
      <c r="AE203" s="45"/>
      <c r="AF203" s="45"/>
      <c r="AG203" s="45"/>
      <c r="AH203" s="45"/>
      <c r="AI203" s="104"/>
      <c r="AJ203" s="104"/>
      <c r="AK203" s="104"/>
      <c r="AL203" s="104"/>
      <c r="AM203" s="104"/>
      <c r="AN203" s="104"/>
      <c r="AO203" s="104"/>
      <c r="AP203" s="45"/>
      <c r="AQ203" s="45"/>
      <c r="AR203" s="45"/>
      <c r="AS203" s="45"/>
      <c r="AT203" s="45"/>
      <c r="AU203" s="45"/>
      <c r="AV203" s="45"/>
      <c r="AW203" s="45"/>
      <c r="AX203" s="45"/>
      <c r="AY203" s="45"/>
      <c r="AZ203" s="45"/>
      <c r="BA203" s="45"/>
      <c r="BB203" s="45"/>
      <c r="BC203" s="45"/>
      <c r="BD203" s="45"/>
      <c r="BE203" s="45"/>
      <c r="BF203" s="45"/>
      <c r="BG203" s="45"/>
      <c r="BH203" s="45"/>
      <c r="BI203" s="45"/>
    </row>
    <row r="204" spans="1:61" ht="15.75" customHeight="1">
      <c r="A204" s="45"/>
      <c r="B204" s="45"/>
      <c r="C204" s="45"/>
      <c r="D204" s="45"/>
      <c r="E204" s="45"/>
      <c r="F204" s="45"/>
      <c r="G204" s="45"/>
      <c r="H204" s="45"/>
      <c r="I204" s="45"/>
      <c r="J204" s="45"/>
      <c r="K204" s="45"/>
      <c r="L204" s="45"/>
      <c r="M204" s="45"/>
      <c r="N204" s="104"/>
      <c r="O204" s="104"/>
      <c r="P204" s="45"/>
      <c r="Q204" s="45"/>
      <c r="R204" s="45"/>
      <c r="S204" s="45"/>
      <c r="T204" s="104"/>
      <c r="U204" s="104"/>
      <c r="V204" s="45"/>
      <c r="W204" s="105"/>
      <c r="X204" s="45"/>
      <c r="Y204" s="45"/>
      <c r="Z204" s="45"/>
      <c r="AA204" s="45"/>
      <c r="AB204" s="45"/>
      <c r="AC204" s="45"/>
      <c r="AD204" s="45"/>
      <c r="AE204" s="45"/>
      <c r="AF204" s="45"/>
      <c r="AG204" s="45"/>
      <c r="AH204" s="45"/>
      <c r="AI204" s="104"/>
      <c r="AJ204" s="104"/>
      <c r="AK204" s="104"/>
      <c r="AL204" s="104"/>
      <c r="AM204" s="104"/>
      <c r="AN204" s="104"/>
      <c r="AO204" s="104"/>
      <c r="AP204" s="45"/>
      <c r="AQ204" s="45"/>
      <c r="AR204" s="45"/>
      <c r="AS204" s="45"/>
      <c r="AT204" s="45"/>
      <c r="AU204" s="45"/>
      <c r="AV204" s="45"/>
      <c r="AW204" s="45"/>
      <c r="AX204" s="45"/>
      <c r="AY204" s="45"/>
      <c r="AZ204" s="45"/>
      <c r="BA204" s="45"/>
      <c r="BB204" s="45"/>
      <c r="BC204" s="45"/>
      <c r="BD204" s="45"/>
      <c r="BE204" s="45"/>
      <c r="BF204" s="45"/>
      <c r="BG204" s="45"/>
      <c r="BH204" s="45"/>
      <c r="BI204" s="45"/>
    </row>
    <row r="205" spans="1:61" ht="15.75" customHeight="1">
      <c r="A205" s="45"/>
      <c r="B205" s="45"/>
      <c r="C205" s="45"/>
      <c r="D205" s="45"/>
      <c r="E205" s="45"/>
      <c r="F205" s="45"/>
      <c r="G205" s="45"/>
      <c r="H205" s="45"/>
      <c r="I205" s="45"/>
      <c r="J205" s="45"/>
      <c r="K205" s="45"/>
      <c r="L205" s="45"/>
      <c r="M205" s="45"/>
      <c r="N205" s="104"/>
      <c r="O205" s="104"/>
      <c r="P205" s="45"/>
      <c r="Q205" s="45"/>
      <c r="R205" s="45"/>
      <c r="S205" s="45"/>
      <c r="T205" s="104"/>
      <c r="U205" s="104"/>
      <c r="V205" s="45"/>
      <c r="W205" s="105"/>
      <c r="X205" s="45"/>
      <c r="Y205" s="45"/>
      <c r="Z205" s="45"/>
      <c r="AA205" s="45"/>
      <c r="AB205" s="45"/>
      <c r="AC205" s="45"/>
      <c r="AD205" s="45"/>
      <c r="AE205" s="45"/>
      <c r="AF205" s="45"/>
      <c r="AG205" s="45"/>
      <c r="AH205" s="45"/>
      <c r="AI205" s="104"/>
      <c r="AJ205" s="104"/>
      <c r="AK205" s="104"/>
      <c r="AL205" s="104"/>
      <c r="AM205" s="104"/>
      <c r="AN205" s="104"/>
      <c r="AO205" s="104"/>
      <c r="AP205" s="45"/>
      <c r="AQ205" s="45"/>
      <c r="AR205" s="45"/>
      <c r="AS205" s="45"/>
      <c r="AT205" s="45"/>
      <c r="AU205" s="45"/>
      <c r="AV205" s="45"/>
      <c r="AW205" s="45"/>
      <c r="AX205" s="45"/>
      <c r="AY205" s="45"/>
      <c r="AZ205" s="45"/>
      <c r="BA205" s="45"/>
      <c r="BB205" s="45"/>
      <c r="BC205" s="45"/>
      <c r="BD205" s="45"/>
      <c r="BE205" s="45"/>
      <c r="BF205" s="45"/>
      <c r="BG205" s="45"/>
      <c r="BH205" s="45"/>
      <c r="BI205" s="45"/>
    </row>
    <row r="206" spans="1:61" ht="15.75" customHeight="1">
      <c r="A206" s="45"/>
      <c r="B206" s="45"/>
      <c r="C206" s="45"/>
      <c r="D206" s="45"/>
      <c r="E206" s="45"/>
      <c r="F206" s="45"/>
      <c r="G206" s="45"/>
      <c r="H206" s="45"/>
      <c r="I206" s="45"/>
      <c r="J206" s="45"/>
      <c r="K206" s="45"/>
      <c r="L206" s="45"/>
      <c r="M206" s="45"/>
      <c r="N206" s="104"/>
      <c r="O206" s="104"/>
      <c r="P206" s="45"/>
      <c r="Q206" s="45"/>
      <c r="R206" s="45"/>
      <c r="S206" s="45"/>
      <c r="T206" s="104"/>
      <c r="U206" s="104"/>
      <c r="V206" s="45"/>
      <c r="W206" s="105"/>
      <c r="X206" s="45"/>
      <c r="Y206" s="45"/>
      <c r="Z206" s="45"/>
      <c r="AA206" s="45"/>
      <c r="AB206" s="45"/>
      <c r="AC206" s="45"/>
      <c r="AD206" s="45"/>
      <c r="AE206" s="45"/>
      <c r="AF206" s="45"/>
      <c r="AG206" s="45"/>
      <c r="AH206" s="45"/>
      <c r="AI206" s="104"/>
      <c r="AJ206" s="104"/>
      <c r="AK206" s="104"/>
      <c r="AL206" s="104"/>
      <c r="AM206" s="104"/>
      <c r="AN206" s="104"/>
      <c r="AO206" s="104"/>
      <c r="AP206" s="45"/>
      <c r="AQ206" s="45"/>
      <c r="AR206" s="45"/>
      <c r="AS206" s="45"/>
      <c r="AT206" s="45"/>
      <c r="AU206" s="45"/>
      <c r="AV206" s="45"/>
      <c r="AW206" s="45"/>
      <c r="AX206" s="45"/>
      <c r="AY206" s="45"/>
      <c r="AZ206" s="45"/>
      <c r="BA206" s="45"/>
      <c r="BB206" s="45"/>
      <c r="BC206" s="45"/>
      <c r="BD206" s="45"/>
      <c r="BE206" s="45"/>
      <c r="BF206" s="45"/>
      <c r="BG206" s="45"/>
      <c r="BH206" s="45"/>
      <c r="BI206" s="45"/>
    </row>
    <row r="207" spans="1:61" ht="15.75" customHeight="1">
      <c r="A207" s="45"/>
      <c r="B207" s="45"/>
      <c r="C207" s="45"/>
      <c r="D207" s="45"/>
      <c r="E207" s="45"/>
      <c r="F207" s="45"/>
      <c r="G207" s="45"/>
      <c r="H207" s="45"/>
      <c r="I207" s="45"/>
      <c r="J207" s="45"/>
      <c r="K207" s="45"/>
      <c r="L207" s="45"/>
      <c r="M207" s="45"/>
      <c r="N207" s="104"/>
      <c r="O207" s="104"/>
      <c r="P207" s="45"/>
      <c r="Q207" s="45"/>
      <c r="R207" s="45"/>
      <c r="S207" s="45"/>
      <c r="T207" s="104"/>
      <c r="U207" s="104"/>
      <c r="V207" s="45"/>
      <c r="W207" s="105"/>
      <c r="X207" s="45"/>
      <c r="Y207" s="45"/>
      <c r="Z207" s="45"/>
      <c r="AA207" s="45"/>
      <c r="AB207" s="45"/>
      <c r="AC207" s="45"/>
      <c r="AD207" s="45"/>
      <c r="AE207" s="45"/>
      <c r="AF207" s="45"/>
      <c r="AG207" s="45"/>
      <c r="AH207" s="45"/>
      <c r="AI207" s="104"/>
      <c r="AJ207" s="104"/>
      <c r="AK207" s="104"/>
      <c r="AL207" s="104"/>
      <c r="AM207" s="104"/>
      <c r="AN207" s="104"/>
      <c r="AO207" s="104"/>
      <c r="AP207" s="45"/>
      <c r="AQ207" s="45"/>
      <c r="AR207" s="45"/>
      <c r="AS207" s="45"/>
      <c r="AT207" s="45"/>
      <c r="AU207" s="45"/>
      <c r="AV207" s="45"/>
      <c r="AW207" s="45"/>
      <c r="AX207" s="45"/>
      <c r="AY207" s="45"/>
      <c r="AZ207" s="45"/>
      <c r="BA207" s="45"/>
      <c r="BB207" s="45"/>
      <c r="BC207" s="45"/>
      <c r="BD207" s="45"/>
      <c r="BE207" s="45"/>
      <c r="BF207" s="45"/>
      <c r="BG207" s="45"/>
      <c r="BH207" s="45"/>
      <c r="BI207" s="45"/>
    </row>
    <row r="208" spans="1:61" ht="15.75" customHeight="1">
      <c r="A208" s="45"/>
      <c r="B208" s="45"/>
      <c r="C208" s="45"/>
      <c r="D208" s="45"/>
      <c r="E208" s="45"/>
      <c r="F208" s="45"/>
      <c r="G208" s="45"/>
      <c r="H208" s="45"/>
      <c r="I208" s="45"/>
      <c r="J208" s="45"/>
      <c r="K208" s="45"/>
      <c r="L208" s="45"/>
      <c r="M208" s="45"/>
      <c r="N208" s="104"/>
      <c r="O208" s="104"/>
      <c r="P208" s="45"/>
      <c r="Q208" s="45"/>
      <c r="R208" s="45"/>
      <c r="S208" s="45"/>
      <c r="T208" s="104"/>
      <c r="U208" s="104"/>
      <c r="V208" s="45"/>
      <c r="W208" s="105"/>
      <c r="X208" s="45"/>
      <c r="Y208" s="45"/>
      <c r="Z208" s="45"/>
      <c r="AA208" s="45"/>
      <c r="AB208" s="45"/>
      <c r="AC208" s="45"/>
      <c r="AD208" s="45"/>
      <c r="AE208" s="45"/>
      <c r="AF208" s="45"/>
      <c r="AG208" s="45"/>
      <c r="AH208" s="45"/>
      <c r="AI208" s="104"/>
      <c r="AJ208" s="104"/>
      <c r="AK208" s="104"/>
      <c r="AL208" s="104"/>
      <c r="AM208" s="104"/>
      <c r="AN208" s="104"/>
      <c r="AO208" s="104"/>
      <c r="AP208" s="45"/>
      <c r="AQ208" s="45"/>
      <c r="AR208" s="45"/>
      <c r="AS208" s="45"/>
      <c r="AT208" s="45"/>
      <c r="AU208" s="45"/>
      <c r="AV208" s="45"/>
      <c r="AW208" s="45"/>
      <c r="AX208" s="45"/>
      <c r="AY208" s="45"/>
      <c r="AZ208" s="45"/>
      <c r="BA208" s="45"/>
      <c r="BB208" s="45"/>
      <c r="BC208" s="45"/>
      <c r="BD208" s="45"/>
      <c r="BE208" s="45"/>
      <c r="BF208" s="45"/>
      <c r="BG208" s="45"/>
      <c r="BH208" s="45"/>
      <c r="BI208" s="45"/>
    </row>
    <row r="209" spans="1:61" ht="15.75" customHeight="1">
      <c r="A209" s="45"/>
      <c r="B209" s="45"/>
      <c r="C209" s="45"/>
      <c r="D209" s="45"/>
      <c r="E209" s="45"/>
      <c r="F209" s="45"/>
      <c r="G209" s="45"/>
      <c r="H209" s="45"/>
      <c r="I209" s="45"/>
      <c r="J209" s="45"/>
      <c r="K209" s="45"/>
      <c r="L209" s="45"/>
      <c r="M209" s="45"/>
      <c r="N209" s="104"/>
      <c r="O209" s="104"/>
      <c r="P209" s="45"/>
      <c r="Q209" s="45"/>
      <c r="R209" s="45"/>
      <c r="S209" s="45"/>
      <c r="T209" s="104"/>
      <c r="U209" s="104"/>
      <c r="V209" s="45"/>
      <c r="W209" s="105"/>
      <c r="X209" s="45"/>
      <c r="Y209" s="45"/>
      <c r="Z209" s="45"/>
      <c r="AA209" s="45"/>
      <c r="AB209" s="45"/>
      <c r="AC209" s="45"/>
      <c r="AD209" s="45"/>
      <c r="AE209" s="45"/>
      <c r="AF209" s="45"/>
      <c r="AG209" s="45"/>
      <c r="AH209" s="45"/>
      <c r="AI209" s="104"/>
      <c r="AJ209" s="104"/>
      <c r="AK209" s="104"/>
      <c r="AL209" s="104"/>
      <c r="AM209" s="104"/>
      <c r="AN209" s="104"/>
      <c r="AO209" s="104"/>
      <c r="AP209" s="45"/>
      <c r="AQ209" s="45"/>
      <c r="AR209" s="45"/>
      <c r="AS209" s="45"/>
      <c r="AT209" s="45"/>
      <c r="AU209" s="45"/>
      <c r="AV209" s="45"/>
      <c r="AW209" s="45"/>
      <c r="AX209" s="45"/>
      <c r="AY209" s="45"/>
      <c r="AZ209" s="45"/>
      <c r="BA209" s="45"/>
      <c r="BB209" s="45"/>
      <c r="BC209" s="45"/>
      <c r="BD209" s="45"/>
      <c r="BE209" s="45"/>
      <c r="BF209" s="45"/>
      <c r="BG209" s="45"/>
      <c r="BH209" s="45"/>
      <c r="BI209" s="45"/>
    </row>
    <row r="210" spans="1:61" ht="15.75" customHeight="1">
      <c r="A210" s="45"/>
      <c r="B210" s="45"/>
      <c r="C210" s="45"/>
      <c r="D210" s="45"/>
      <c r="E210" s="45"/>
      <c r="F210" s="45"/>
      <c r="G210" s="45"/>
      <c r="H210" s="45"/>
      <c r="I210" s="45"/>
      <c r="J210" s="45"/>
      <c r="K210" s="45"/>
      <c r="L210" s="45"/>
      <c r="M210" s="45"/>
      <c r="N210" s="104"/>
      <c r="O210" s="104"/>
      <c r="P210" s="45"/>
      <c r="Q210" s="45"/>
      <c r="R210" s="45"/>
      <c r="S210" s="45"/>
      <c r="T210" s="104"/>
      <c r="U210" s="104"/>
      <c r="V210" s="45"/>
      <c r="W210" s="105"/>
      <c r="X210" s="45"/>
      <c r="Y210" s="45"/>
      <c r="Z210" s="45"/>
      <c r="AA210" s="45"/>
      <c r="AB210" s="45"/>
      <c r="AC210" s="45"/>
      <c r="AD210" s="45"/>
      <c r="AE210" s="45"/>
      <c r="AF210" s="45"/>
      <c r="AG210" s="45"/>
      <c r="AH210" s="45"/>
      <c r="AI210" s="104"/>
      <c r="AJ210" s="104"/>
      <c r="AK210" s="104"/>
      <c r="AL210" s="104"/>
      <c r="AM210" s="104"/>
      <c r="AN210" s="104"/>
      <c r="AO210" s="104"/>
      <c r="AP210" s="45"/>
      <c r="AQ210" s="45"/>
      <c r="AR210" s="45"/>
      <c r="AS210" s="45"/>
      <c r="AT210" s="45"/>
      <c r="AU210" s="45"/>
      <c r="AV210" s="45"/>
      <c r="AW210" s="45"/>
      <c r="AX210" s="45"/>
      <c r="AY210" s="45"/>
      <c r="AZ210" s="45"/>
      <c r="BA210" s="45"/>
      <c r="BB210" s="45"/>
      <c r="BC210" s="45"/>
      <c r="BD210" s="45"/>
      <c r="BE210" s="45"/>
      <c r="BF210" s="45"/>
      <c r="BG210" s="45"/>
      <c r="BH210" s="45"/>
      <c r="BI210" s="45"/>
    </row>
    <row r="211" spans="1:61" ht="15.75" customHeight="1">
      <c r="A211" s="45"/>
      <c r="B211" s="45"/>
      <c r="C211" s="45"/>
      <c r="D211" s="45"/>
      <c r="E211" s="45"/>
      <c r="F211" s="45"/>
      <c r="G211" s="45"/>
      <c r="H211" s="45"/>
      <c r="I211" s="45"/>
      <c r="J211" s="45"/>
      <c r="K211" s="45"/>
      <c r="L211" s="45"/>
      <c r="M211" s="45"/>
      <c r="N211" s="104"/>
      <c r="O211" s="104"/>
      <c r="P211" s="45"/>
      <c r="Q211" s="45"/>
      <c r="R211" s="45"/>
      <c r="S211" s="45"/>
      <c r="T211" s="104"/>
      <c r="U211" s="104"/>
      <c r="V211" s="45"/>
      <c r="W211" s="105"/>
      <c r="X211" s="45"/>
      <c r="Y211" s="45"/>
      <c r="Z211" s="45"/>
      <c r="AA211" s="45"/>
      <c r="AB211" s="45"/>
      <c r="AC211" s="45"/>
      <c r="AD211" s="45"/>
      <c r="AE211" s="45"/>
      <c r="AF211" s="45"/>
      <c r="AG211" s="45"/>
      <c r="AH211" s="45"/>
      <c r="AI211" s="104"/>
      <c r="AJ211" s="104"/>
      <c r="AK211" s="104"/>
      <c r="AL211" s="104"/>
      <c r="AM211" s="104"/>
      <c r="AN211" s="104"/>
      <c r="AO211" s="104"/>
      <c r="AP211" s="45"/>
      <c r="AQ211" s="45"/>
      <c r="AR211" s="45"/>
      <c r="AS211" s="45"/>
      <c r="AT211" s="45"/>
      <c r="AU211" s="45"/>
      <c r="AV211" s="45"/>
      <c r="AW211" s="45"/>
      <c r="AX211" s="45"/>
      <c r="AY211" s="45"/>
      <c r="AZ211" s="45"/>
      <c r="BA211" s="45"/>
      <c r="BB211" s="45"/>
      <c r="BC211" s="45"/>
      <c r="BD211" s="45"/>
      <c r="BE211" s="45"/>
      <c r="BF211" s="45"/>
      <c r="BG211" s="45"/>
      <c r="BH211" s="45"/>
      <c r="BI211" s="45"/>
    </row>
    <row r="212" spans="1:61" ht="15.75" customHeight="1">
      <c r="A212" s="45"/>
      <c r="B212" s="45"/>
      <c r="C212" s="45"/>
      <c r="D212" s="45"/>
      <c r="E212" s="45"/>
      <c r="F212" s="45"/>
      <c r="G212" s="45"/>
      <c r="H212" s="45"/>
      <c r="I212" s="45"/>
      <c r="J212" s="45"/>
      <c r="K212" s="45"/>
      <c r="L212" s="45"/>
      <c r="M212" s="45"/>
      <c r="N212" s="104"/>
      <c r="O212" s="104"/>
      <c r="P212" s="45"/>
      <c r="Q212" s="45"/>
      <c r="R212" s="45"/>
      <c r="S212" s="45"/>
      <c r="T212" s="104"/>
      <c r="U212" s="104"/>
      <c r="V212" s="45"/>
      <c r="W212" s="105"/>
      <c r="X212" s="45"/>
      <c r="Y212" s="45"/>
      <c r="Z212" s="45"/>
      <c r="AA212" s="45"/>
      <c r="AB212" s="45"/>
      <c r="AC212" s="45"/>
      <c r="AD212" s="45"/>
      <c r="AE212" s="45"/>
      <c r="AF212" s="45"/>
      <c r="AG212" s="45"/>
      <c r="AH212" s="45"/>
      <c r="AI212" s="104"/>
      <c r="AJ212" s="104"/>
      <c r="AK212" s="104"/>
      <c r="AL212" s="104"/>
      <c r="AM212" s="104"/>
      <c r="AN212" s="104"/>
      <c r="AO212" s="104"/>
      <c r="AP212" s="45"/>
      <c r="AQ212" s="45"/>
      <c r="AR212" s="45"/>
      <c r="AS212" s="45"/>
      <c r="AT212" s="45"/>
      <c r="AU212" s="45"/>
      <c r="AV212" s="45"/>
      <c r="AW212" s="45"/>
      <c r="AX212" s="45"/>
      <c r="AY212" s="45"/>
      <c r="AZ212" s="45"/>
      <c r="BA212" s="45"/>
      <c r="BB212" s="45"/>
      <c r="BC212" s="45"/>
      <c r="BD212" s="45"/>
      <c r="BE212" s="45"/>
      <c r="BF212" s="45"/>
      <c r="BG212" s="45"/>
      <c r="BH212" s="45"/>
      <c r="BI212" s="45"/>
    </row>
    <row r="213" spans="1:61" ht="15.75" customHeight="1">
      <c r="A213" s="45"/>
      <c r="B213" s="45"/>
      <c r="C213" s="45"/>
      <c r="D213" s="45"/>
      <c r="E213" s="45"/>
      <c r="F213" s="45"/>
      <c r="G213" s="45"/>
      <c r="H213" s="45"/>
      <c r="I213" s="45"/>
      <c r="J213" s="45"/>
      <c r="K213" s="45"/>
      <c r="L213" s="45"/>
      <c r="M213" s="45"/>
      <c r="N213" s="104"/>
      <c r="O213" s="104"/>
      <c r="P213" s="45"/>
      <c r="Q213" s="45"/>
      <c r="R213" s="45"/>
      <c r="S213" s="45"/>
      <c r="T213" s="104"/>
      <c r="U213" s="104"/>
      <c r="V213" s="45"/>
      <c r="W213" s="105"/>
      <c r="X213" s="45"/>
      <c r="Y213" s="45"/>
      <c r="Z213" s="45"/>
      <c r="AA213" s="45"/>
      <c r="AB213" s="45"/>
      <c r="AC213" s="45"/>
      <c r="AD213" s="45"/>
      <c r="AE213" s="45"/>
      <c r="AF213" s="45"/>
      <c r="AG213" s="45"/>
      <c r="AH213" s="45"/>
      <c r="AI213" s="104"/>
      <c r="AJ213" s="104"/>
      <c r="AK213" s="104"/>
      <c r="AL213" s="104"/>
      <c r="AM213" s="104"/>
      <c r="AN213" s="104"/>
      <c r="AO213" s="104"/>
      <c r="AP213" s="45"/>
      <c r="AQ213" s="45"/>
      <c r="AR213" s="45"/>
      <c r="AS213" s="45"/>
      <c r="AT213" s="45"/>
      <c r="AU213" s="45"/>
      <c r="AV213" s="45"/>
      <c r="AW213" s="45"/>
      <c r="AX213" s="45"/>
      <c r="AY213" s="45"/>
      <c r="AZ213" s="45"/>
      <c r="BA213" s="45"/>
      <c r="BB213" s="45"/>
      <c r="BC213" s="45"/>
      <c r="BD213" s="45"/>
      <c r="BE213" s="45"/>
      <c r="BF213" s="45"/>
      <c r="BG213" s="45"/>
      <c r="BH213" s="45"/>
      <c r="BI213" s="45"/>
    </row>
    <row r="214" spans="1:61" ht="15.75" customHeight="1">
      <c r="A214" s="45"/>
      <c r="B214" s="45"/>
      <c r="C214" s="45"/>
      <c r="D214" s="45"/>
      <c r="E214" s="45"/>
      <c r="F214" s="45"/>
      <c r="G214" s="45"/>
      <c r="H214" s="45"/>
      <c r="I214" s="45"/>
      <c r="J214" s="45"/>
      <c r="K214" s="45"/>
      <c r="L214" s="45"/>
      <c r="M214" s="45"/>
      <c r="N214" s="104"/>
      <c r="O214" s="104"/>
      <c r="P214" s="45"/>
      <c r="Q214" s="45"/>
      <c r="R214" s="45"/>
      <c r="S214" s="45"/>
      <c r="T214" s="104"/>
      <c r="U214" s="104"/>
      <c r="V214" s="45"/>
      <c r="W214" s="105"/>
      <c r="X214" s="45"/>
      <c r="Y214" s="45"/>
      <c r="Z214" s="45"/>
      <c r="AA214" s="45"/>
      <c r="AB214" s="45"/>
      <c r="AC214" s="45"/>
      <c r="AD214" s="45"/>
      <c r="AE214" s="45"/>
      <c r="AF214" s="45"/>
      <c r="AG214" s="45"/>
      <c r="AH214" s="45"/>
      <c r="AI214" s="104"/>
      <c r="AJ214" s="104"/>
      <c r="AK214" s="104"/>
      <c r="AL214" s="104"/>
      <c r="AM214" s="104"/>
      <c r="AN214" s="104"/>
      <c r="AO214" s="104"/>
      <c r="AP214" s="45"/>
      <c r="AQ214" s="45"/>
      <c r="AR214" s="45"/>
      <c r="AS214" s="45"/>
      <c r="AT214" s="45"/>
      <c r="AU214" s="45"/>
      <c r="AV214" s="45"/>
      <c r="AW214" s="45"/>
      <c r="AX214" s="45"/>
      <c r="AY214" s="45"/>
      <c r="AZ214" s="45"/>
      <c r="BA214" s="45"/>
      <c r="BB214" s="45"/>
      <c r="BC214" s="45"/>
      <c r="BD214" s="45"/>
      <c r="BE214" s="45"/>
      <c r="BF214" s="45"/>
      <c r="BG214" s="45"/>
      <c r="BH214" s="45"/>
      <c r="BI214" s="45"/>
    </row>
    <row r="215" spans="1:61" ht="15.75" customHeight="1">
      <c r="A215" s="45"/>
      <c r="B215" s="45"/>
      <c r="C215" s="45"/>
      <c r="D215" s="45"/>
      <c r="E215" s="45"/>
      <c r="F215" s="45"/>
      <c r="G215" s="45"/>
      <c r="H215" s="45"/>
      <c r="I215" s="45"/>
      <c r="J215" s="45"/>
      <c r="K215" s="45"/>
      <c r="L215" s="45"/>
      <c r="M215" s="45"/>
      <c r="N215" s="104"/>
      <c r="O215" s="104"/>
      <c r="P215" s="45"/>
      <c r="Q215" s="45"/>
      <c r="R215" s="45"/>
      <c r="S215" s="45"/>
      <c r="T215" s="104"/>
      <c r="U215" s="104"/>
      <c r="V215" s="45"/>
      <c r="W215" s="105"/>
      <c r="X215" s="45"/>
      <c r="Y215" s="45"/>
      <c r="Z215" s="45"/>
      <c r="AA215" s="45"/>
      <c r="AB215" s="45"/>
      <c r="AC215" s="45"/>
      <c r="AD215" s="45"/>
      <c r="AE215" s="45"/>
      <c r="AF215" s="45"/>
      <c r="AG215" s="45"/>
      <c r="AH215" s="45"/>
      <c r="AI215" s="104"/>
      <c r="AJ215" s="104"/>
      <c r="AK215" s="104"/>
      <c r="AL215" s="104"/>
      <c r="AM215" s="104"/>
      <c r="AN215" s="104"/>
      <c r="AO215" s="104"/>
      <c r="AP215" s="45"/>
      <c r="AQ215" s="45"/>
      <c r="AR215" s="45"/>
      <c r="AS215" s="45"/>
      <c r="AT215" s="45"/>
      <c r="AU215" s="45"/>
      <c r="AV215" s="45"/>
      <c r="AW215" s="45"/>
      <c r="AX215" s="45"/>
      <c r="AY215" s="45"/>
      <c r="AZ215" s="45"/>
      <c r="BA215" s="45"/>
      <c r="BB215" s="45"/>
      <c r="BC215" s="45"/>
      <c r="BD215" s="45"/>
      <c r="BE215" s="45"/>
      <c r="BF215" s="45"/>
      <c r="BG215" s="45"/>
      <c r="BH215" s="45"/>
      <c r="BI215" s="45"/>
    </row>
    <row r="216" spans="1:61" ht="15.75" customHeight="1">
      <c r="A216" s="45"/>
      <c r="B216" s="45"/>
      <c r="C216" s="45"/>
      <c r="D216" s="45"/>
      <c r="E216" s="45"/>
      <c r="F216" s="45"/>
      <c r="G216" s="45"/>
      <c r="H216" s="45"/>
      <c r="I216" s="45"/>
      <c r="J216" s="45"/>
      <c r="K216" s="45"/>
      <c r="L216" s="45"/>
      <c r="M216" s="45"/>
      <c r="N216" s="104"/>
      <c r="O216" s="104"/>
      <c r="P216" s="45"/>
      <c r="Q216" s="45"/>
      <c r="R216" s="45"/>
      <c r="S216" s="45"/>
      <c r="T216" s="104"/>
      <c r="U216" s="104"/>
      <c r="V216" s="45"/>
      <c r="W216" s="105"/>
      <c r="X216" s="45"/>
      <c r="Y216" s="45"/>
      <c r="Z216" s="45"/>
      <c r="AA216" s="45"/>
      <c r="AB216" s="45"/>
      <c r="AC216" s="45"/>
      <c r="AD216" s="45"/>
      <c r="AE216" s="45"/>
      <c r="AF216" s="45"/>
      <c r="AG216" s="45"/>
      <c r="AH216" s="45"/>
      <c r="AI216" s="104"/>
      <c r="AJ216" s="104"/>
      <c r="AK216" s="104"/>
      <c r="AL216" s="104"/>
      <c r="AM216" s="104"/>
      <c r="AN216" s="104"/>
      <c r="AO216" s="104"/>
      <c r="AP216" s="45"/>
      <c r="AQ216" s="45"/>
      <c r="AR216" s="45"/>
      <c r="AS216" s="45"/>
      <c r="AT216" s="45"/>
      <c r="AU216" s="45"/>
      <c r="AV216" s="45"/>
      <c r="AW216" s="45"/>
      <c r="AX216" s="45"/>
      <c r="AY216" s="45"/>
      <c r="AZ216" s="45"/>
      <c r="BA216" s="45"/>
      <c r="BB216" s="45"/>
      <c r="BC216" s="45"/>
      <c r="BD216" s="45"/>
      <c r="BE216" s="45"/>
      <c r="BF216" s="45"/>
      <c r="BG216" s="45"/>
      <c r="BH216" s="45"/>
      <c r="BI216" s="45"/>
    </row>
    <row r="217" spans="1:61" ht="15.75" customHeight="1">
      <c r="A217" s="45"/>
      <c r="B217" s="45"/>
      <c r="C217" s="45"/>
      <c r="D217" s="45"/>
      <c r="E217" s="45"/>
      <c r="F217" s="45"/>
      <c r="G217" s="45"/>
      <c r="H217" s="45"/>
      <c r="I217" s="45"/>
      <c r="J217" s="45"/>
      <c r="K217" s="45"/>
      <c r="L217" s="45"/>
      <c r="M217" s="45"/>
      <c r="N217" s="104"/>
      <c r="O217" s="104"/>
      <c r="P217" s="45"/>
      <c r="Q217" s="45"/>
      <c r="R217" s="45"/>
      <c r="S217" s="45"/>
      <c r="T217" s="104"/>
      <c r="U217" s="104"/>
      <c r="V217" s="45"/>
      <c r="W217" s="105"/>
      <c r="X217" s="45"/>
      <c r="Y217" s="45"/>
      <c r="Z217" s="45"/>
      <c r="AA217" s="45"/>
      <c r="AB217" s="45"/>
      <c r="AC217" s="45"/>
      <c r="AD217" s="45"/>
      <c r="AE217" s="45"/>
      <c r="AF217" s="45"/>
      <c r="AG217" s="45"/>
      <c r="AH217" s="45"/>
      <c r="AI217" s="104"/>
      <c r="AJ217" s="104"/>
      <c r="AK217" s="104"/>
      <c r="AL217" s="104"/>
      <c r="AM217" s="104"/>
      <c r="AN217" s="104"/>
      <c r="AO217" s="104"/>
      <c r="AP217" s="45"/>
      <c r="AQ217" s="45"/>
      <c r="AR217" s="45"/>
      <c r="AS217" s="45"/>
      <c r="AT217" s="45"/>
      <c r="AU217" s="45"/>
      <c r="AV217" s="45"/>
      <c r="AW217" s="45"/>
      <c r="AX217" s="45"/>
      <c r="AY217" s="45"/>
      <c r="AZ217" s="45"/>
      <c r="BA217" s="45"/>
      <c r="BB217" s="45"/>
      <c r="BC217" s="45"/>
      <c r="BD217" s="45"/>
      <c r="BE217" s="45"/>
      <c r="BF217" s="45"/>
      <c r="BG217" s="45"/>
      <c r="BH217" s="45"/>
      <c r="BI217" s="45"/>
    </row>
    <row r="218" spans="1:61" ht="15.75" customHeight="1">
      <c r="A218" s="45"/>
      <c r="B218" s="45"/>
      <c r="C218" s="45"/>
      <c r="D218" s="45"/>
      <c r="E218" s="45"/>
      <c r="F218" s="45"/>
      <c r="G218" s="45"/>
      <c r="H218" s="45"/>
      <c r="I218" s="45"/>
      <c r="J218" s="45"/>
      <c r="K218" s="45"/>
      <c r="L218" s="45"/>
      <c r="M218" s="45"/>
      <c r="N218" s="104"/>
      <c r="O218" s="104"/>
      <c r="P218" s="45"/>
      <c r="Q218" s="45"/>
      <c r="R218" s="45"/>
      <c r="S218" s="45"/>
      <c r="T218" s="104"/>
      <c r="U218" s="104"/>
      <c r="V218" s="45"/>
      <c r="W218" s="105"/>
      <c r="X218" s="45"/>
      <c r="Y218" s="45"/>
      <c r="Z218" s="45"/>
      <c r="AA218" s="45"/>
      <c r="AB218" s="45"/>
      <c r="AC218" s="45"/>
      <c r="AD218" s="45"/>
      <c r="AE218" s="45"/>
      <c r="AF218" s="45"/>
      <c r="AG218" s="45"/>
      <c r="AH218" s="45"/>
      <c r="AI218" s="104"/>
      <c r="AJ218" s="104"/>
      <c r="AK218" s="104"/>
      <c r="AL218" s="104"/>
      <c r="AM218" s="104"/>
      <c r="AN218" s="104"/>
      <c r="AO218" s="104"/>
      <c r="AP218" s="45"/>
      <c r="AQ218" s="45"/>
      <c r="AR218" s="45"/>
      <c r="AS218" s="45"/>
      <c r="AT218" s="45"/>
      <c r="AU218" s="45"/>
      <c r="AV218" s="45"/>
      <c r="AW218" s="45"/>
      <c r="AX218" s="45"/>
      <c r="AY218" s="45"/>
      <c r="AZ218" s="45"/>
      <c r="BA218" s="45"/>
      <c r="BB218" s="45"/>
      <c r="BC218" s="45"/>
      <c r="BD218" s="45"/>
      <c r="BE218" s="45"/>
      <c r="BF218" s="45"/>
      <c r="BG218" s="45"/>
      <c r="BH218" s="45"/>
      <c r="BI218" s="45"/>
    </row>
    <row r="219" spans="1:61" ht="15.75" customHeight="1">
      <c r="A219" s="45"/>
      <c r="B219" s="45"/>
      <c r="C219" s="45"/>
      <c r="D219" s="45"/>
      <c r="E219" s="45"/>
      <c r="F219" s="45"/>
      <c r="G219" s="45"/>
      <c r="H219" s="45"/>
      <c r="I219" s="45"/>
      <c r="J219" s="45"/>
      <c r="K219" s="45"/>
      <c r="L219" s="45"/>
      <c r="M219" s="45"/>
      <c r="N219" s="104"/>
      <c r="O219" s="104"/>
      <c r="P219" s="45"/>
      <c r="Q219" s="45"/>
      <c r="R219" s="45"/>
      <c r="S219" s="45"/>
      <c r="T219" s="104"/>
      <c r="U219" s="104"/>
      <c r="V219" s="45"/>
      <c r="W219" s="105"/>
      <c r="X219" s="45"/>
      <c r="Y219" s="45"/>
      <c r="Z219" s="45"/>
      <c r="AA219" s="45"/>
      <c r="AB219" s="45"/>
      <c r="AC219" s="45"/>
      <c r="AD219" s="45"/>
      <c r="AE219" s="45"/>
      <c r="AF219" s="45"/>
      <c r="AG219" s="45"/>
      <c r="AH219" s="45"/>
      <c r="AI219" s="104"/>
      <c r="AJ219" s="104"/>
      <c r="AK219" s="104"/>
      <c r="AL219" s="104"/>
      <c r="AM219" s="104"/>
      <c r="AN219" s="104"/>
      <c r="AO219" s="104"/>
      <c r="AP219" s="45"/>
      <c r="AQ219" s="45"/>
      <c r="AR219" s="45"/>
      <c r="AS219" s="45"/>
      <c r="AT219" s="45"/>
      <c r="AU219" s="45"/>
      <c r="AV219" s="45"/>
      <c r="AW219" s="45"/>
      <c r="AX219" s="45"/>
      <c r="AY219" s="45"/>
      <c r="AZ219" s="45"/>
      <c r="BA219" s="45"/>
      <c r="BB219" s="45"/>
      <c r="BC219" s="45"/>
      <c r="BD219" s="45"/>
      <c r="BE219" s="45"/>
      <c r="BF219" s="45"/>
      <c r="BG219" s="45"/>
      <c r="BH219" s="45"/>
      <c r="BI219" s="45"/>
    </row>
    <row r="220" spans="1:61" ht="15.75" customHeight="1">
      <c r="A220" s="45"/>
      <c r="B220" s="45"/>
      <c r="C220" s="45"/>
      <c r="D220" s="45"/>
      <c r="E220" s="45"/>
      <c r="F220" s="45"/>
      <c r="G220" s="45"/>
      <c r="H220" s="45"/>
      <c r="I220" s="45"/>
      <c r="J220" s="45"/>
      <c r="K220" s="45"/>
      <c r="L220" s="45"/>
      <c r="M220" s="45"/>
      <c r="N220" s="104"/>
      <c r="O220" s="104"/>
      <c r="P220" s="45"/>
      <c r="Q220" s="45"/>
      <c r="R220" s="45"/>
      <c r="S220" s="45"/>
      <c r="T220" s="104"/>
      <c r="U220" s="104"/>
      <c r="V220" s="45"/>
      <c r="W220" s="105"/>
      <c r="X220" s="45"/>
      <c r="Y220" s="45"/>
      <c r="Z220" s="45"/>
      <c r="AA220" s="45"/>
      <c r="AB220" s="45"/>
      <c r="AC220" s="45"/>
      <c r="AD220" s="45"/>
      <c r="AE220" s="45"/>
      <c r="AF220" s="45"/>
      <c r="AG220" s="45"/>
      <c r="AH220" s="45"/>
      <c r="AI220" s="104"/>
      <c r="AJ220" s="104"/>
      <c r="AK220" s="104"/>
      <c r="AL220" s="104"/>
      <c r="AM220" s="104"/>
      <c r="AN220" s="104"/>
      <c r="AO220" s="104"/>
      <c r="AP220" s="45"/>
      <c r="AQ220" s="45"/>
      <c r="AR220" s="45"/>
      <c r="AS220" s="45"/>
      <c r="AT220" s="45"/>
      <c r="AU220" s="45"/>
      <c r="AV220" s="45"/>
      <c r="AW220" s="45"/>
      <c r="AX220" s="45"/>
      <c r="AY220" s="45"/>
      <c r="AZ220" s="45"/>
      <c r="BA220" s="45"/>
      <c r="BB220" s="45"/>
      <c r="BC220" s="45"/>
      <c r="BD220" s="45"/>
      <c r="BE220" s="45"/>
      <c r="BF220" s="45"/>
      <c r="BG220" s="45"/>
      <c r="BH220" s="45"/>
      <c r="BI220" s="45"/>
    </row>
    <row r="221" spans="1:61" ht="15.75" customHeight="1">
      <c r="A221" s="45"/>
      <c r="B221" s="45"/>
      <c r="C221" s="45"/>
      <c r="D221" s="45"/>
      <c r="E221" s="45"/>
      <c r="F221" s="45"/>
      <c r="G221" s="45"/>
      <c r="H221" s="45"/>
      <c r="I221" s="45"/>
      <c r="J221" s="45"/>
      <c r="K221" s="45"/>
      <c r="L221" s="45"/>
      <c r="M221" s="45"/>
      <c r="N221" s="104"/>
      <c r="O221" s="104"/>
      <c r="P221" s="45"/>
      <c r="Q221" s="45"/>
      <c r="R221" s="45"/>
      <c r="S221" s="45"/>
      <c r="T221" s="104"/>
      <c r="U221" s="104"/>
      <c r="V221" s="45"/>
      <c r="W221" s="105"/>
      <c r="X221" s="45"/>
      <c r="Y221" s="45"/>
      <c r="Z221" s="45"/>
      <c r="AA221" s="45"/>
      <c r="AB221" s="45"/>
      <c r="AC221" s="45"/>
      <c r="AD221" s="45"/>
      <c r="AE221" s="45"/>
      <c r="AF221" s="45"/>
      <c r="AG221" s="45"/>
      <c r="AH221" s="45"/>
      <c r="AI221" s="104"/>
      <c r="AJ221" s="104"/>
      <c r="AK221" s="104"/>
      <c r="AL221" s="104"/>
      <c r="AM221" s="104"/>
      <c r="AN221" s="104"/>
      <c r="AO221" s="104"/>
      <c r="AP221" s="45"/>
      <c r="AQ221" s="45"/>
      <c r="AR221" s="45"/>
      <c r="AS221" s="45"/>
      <c r="AT221" s="45"/>
      <c r="AU221" s="45"/>
      <c r="AV221" s="45"/>
      <c r="AW221" s="45"/>
      <c r="AX221" s="45"/>
      <c r="AY221" s="45"/>
      <c r="AZ221" s="45"/>
      <c r="BA221" s="45"/>
      <c r="BB221" s="45"/>
      <c r="BC221" s="45"/>
      <c r="BD221" s="45"/>
      <c r="BE221" s="45"/>
      <c r="BF221" s="45"/>
      <c r="BG221" s="45"/>
      <c r="BH221" s="45"/>
      <c r="BI221" s="45"/>
    </row>
    <row r="222" spans="1:61" ht="15.75" customHeight="1">
      <c r="A222" s="45"/>
      <c r="B222" s="45"/>
      <c r="C222" s="45"/>
      <c r="D222" s="45"/>
      <c r="E222" s="45"/>
      <c r="F222" s="45"/>
      <c r="G222" s="45"/>
      <c r="H222" s="45"/>
      <c r="I222" s="45"/>
      <c r="J222" s="45"/>
      <c r="K222" s="45"/>
      <c r="L222" s="45"/>
      <c r="M222" s="45"/>
      <c r="N222" s="104"/>
      <c r="O222" s="104"/>
      <c r="P222" s="45"/>
      <c r="Q222" s="45"/>
      <c r="R222" s="45"/>
      <c r="S222" s="45"/>
      <c r="T222" s="104"/>
      <c r="U222" s="104"/>
      <c r="V222" s="45"/>
      <c r="W222" s="105"/>
      <c r="X222" s="45"/>
      <c r="Y222" s="45"/>
      <c r="Z222" s="45"/>
      <c r="AA222" s="45"/>
      <c r="AB222" s="45"/>
      <c r="AC222" s="45"/>
      <c r="AD222" s="45"/>
      <c r="AE222" s="45"/>
      <c r="AF222" s="45"/>
      <c r="AG222" s="45"/>
      <c r="AH222" s="45"/>
      <c r="AI222" s="104"/>
      <c r="AJ222" s="104"/>
      <c r="AK222" s="104"/>
      <c r="AL222" s="104"/>
      <c r="AM222" s="104"/>
      <c r="AN222" s="104"/>
      <c r="AO222" s="104"/>
      <c r="AP222" s="45"/>
      <c r="AQ222" s="45"/>
      <c r="AR222" s="45"/>
      <c r="AS222" s="45"/>
      <c r="AT222" s="45"/>
      <c r="AU222" s="45"/>
      <c r="AV222" s="45"/>
      <c r="AW222" s="45"/>
      <c r="AX222" s="45"/>
      <c r="AY222" s="45"/>
      <c r="AZ222" s="45"/>
      <c r="BA222" s="45"/>
      <c r="BB222" s="45"/>
      <c r="BC222" s="45"/>
      <c r="BD222" s="45"/>
      <c r="BE222" s="45"/>
      <c r="BF222" s="45"/>
      <c r="BG222" s="45"/>
      <c r="BH222" s="45"/>
      <c r="BI222" s="45"/>
    </row>
    <row r="223" spans="1:61" ht="15.75" customHeight="1">
      <c r="A223" s="45"/>
      <c r="B223" s="45"/>
      <c r="C223" s="45"/>
      <c r="D223" s="45"/>
      <c r="E223" s="45"/>
      <c r="F223" s="45"/>
      <c r="G223" s="45"/>
      <c r="H223" s="45"/>
      <c r="I223" s="45"/>
      <c r="J223" s="45"/>
      <c r="K223" s="45"/>
      <c r="L223" s="45"/>
      <c r="M223" s="45"/>
      <c r="N223" s="104"/>
      <c r="O223" s="104"/>
      <c r="P223" s="45"/>
      <c r="Q223" s="45"/>
      <c r="R223" s="45"/>
      <c r="S223" s="45"/>
      <c r="T223" s="104"/>
      <c r="U223" s="104"/>
      <c r="V223" s="45"/>
      <c r="W223" s="105"/>
      <c r="X223" s="45"/>
      <c r="Y223" s="45"/>
      <c r="Z223" s="45"/>
      <c r="AA223" s="45"/>
      <c r="AB223" s="45"/>
      <c r="AC223" s="45"/>
      <c r="AD223" s="45"/>
      <c r="AE223" s="45"/>
      <c r="AF223" s="45"/>
      <c r="AG223" s="45"/>
      <c r="AH223" s="45"/>
      <c r="AI223" s="104"/>
      <c r="AJ223" s="104"/>
      <c r="AK223" s="104"/>
      <c r="AL223" s="104"/>
      <c r="AM223" s="104"/>
      <c r="AN223" s="104"/>
      <c r="AO223" s="104"/>
      <c r="AP223" s="45"/>
      <c r="AQ223" s="45"/>
      <c r="AR223" s="45"/>
      <c r="AS223" s="45"/>
      <c r="AT223" s="45"/>
      <c r="AU223" s="45"/>
      <c r="AV223" s="45"/>
      <c r="AW223" s="45"/>
      <c r="AX223" s="45"/>
      <c r="AY223" s="45"/>
      <c r="AZ223" s="45"/>
      <c r="BA223" s="45"/>
      <c r="BB223" s="45"/>
      <c r="BC223" s="45"/>
      <c r="BD223" s="45"/>
      <c r="BE223" s="45"/>
      <c r="BF223" s="45"/>
      <c r="BG223" s="45"/>
      <c r="BH223" s="45"/>
      <c r="BI223" s="45"/>
    </row>
    <row r="224" spans="1:61" ht="15.75" customHeight="1">
      <c r="A224" s="45"/>
      <c r="B224" s="45"/>
      <c r="C224" s="45"/>
      <c r="D224" s="45"/>
      <c r="E224" s="45"/>
      <c r="F224" s="45"/>
      <c r="G224" s="45"/>
      <c r="H224" s="45"/>
      <c r="I224" s="45"/>
      <c r="J224" s="45"/>
      <c r="K224" s="45"/>
      <c r="L224" s="45"/>
      <c r="M224" s="45"/>
      <c r="N224" s="104"/>
      <c r="O224" s="104"/>
      <c r="P224" s="45"/>
      <c r="Q224" s="45"/>
      <c r="R224" s="45"/>
      <c r="S224" s="45"/>
      <c r="T224" s="104"/>
      <c r="U224" s="104"/>
      <c r="V224" s="45"/>
      <c r="W224" s="105"/>
      <c r="X224" s="45"/>
      <c r="Y224" s="45"/>
      <c r="Z224" s="45"/>
      <c r="AA224" s="45"/>
      <c r="AB224" s="45"/>
      <c r="AC224" s="45"/>
      <c r="AD224" s="45"/>
      <c r="AE224" s="45"/>
      <c r="AF224" s="45"/>
      <c r="AG224" s="45"/>
      <c r="AH224" s="45"/>
      <c r="AI224" s="104"/>
      <c r="AJ224" s="104"/>
      <c r="AK224" s="104"/>
      <c r="AL224" s="104"/>
      <c r="AM224" s="104"/>
      <c r="AN224" s="104"/>
      <c r="AO224" s="104"/>
      <c r="AP224" s="45"/>
      <c r="AQ224" s="45"/>
      <c r="AR224" s="45"/>
      <c r="AS224" s="45"/>
      <c r="AT224" s="45"/>
      <c r="AU224" s="45"/>
      <c r="AV224" s="45"/>
      <c r="AW224" s="45"/>
      <c r="AX224" s="45"/>
      <c r="AY224" s="45"/>
      <c r="AZ224" s="45"/>
      <c r="BA224" s="45"/>
      <c r="BB224" s="45"/>
      <c r="BC224" s="45"/>
      <c r="BD224" s="45"/>
      <c r="BE224" s="45"/>
      <c r="BF224" s="45"/>
      <c r="BG224" s="45"/>
      <c r="BH224" s="45"/>
      <c r="BI224" s="45"/>
    </row>
    <row r="225" spans="1:61" ht="15.75" customHeight="1">
      <c r="A225" s="45"/>
      <c r="B225" s="45"/>
      <c r="C225" s="45"/>
      <c r="D225" s="45"/>
      <c r="E225" s="45"/>
      <c r="F225" s="45"/>
      <c r="G225" s="45"/>
      <c r="H225" s="45"/>
      <c r="I225" s="45"/>
      <c r="J225" s="45"/>
      <c r="K225" s="45"/>
      <c r="L225" s="45"/>
      <c r="M225" s="45"/>
      <c r="N225" s="104"/>
      <c r="O225" s="104"/>
      <c r="P225" s="45"/>
      <c r="Q225" s="45"/>
      <c r="R225" s="45"/>
      <c r="S225" s="45"/>
      <c r="T225" s="104"/>
      <c r="U225" s="104"/>
      <c r="V225" s="45"/>
      <c r="W225" s="105"/>
      <c r="X225" s="45"/>
      <c r="Y225" s="45"/>
      <c r="Z225" s="45"/>
      <c r="AA225" s="45"/>
      <c r="AB225" s="45"/>
      <c r="AC225" s="45"/>
      <c r="AD225" s="45"/>
      <c r="AE225" s="45"/>
      <c r="AF225" s="45"/>
      <c r="AG225" s="45"/>
      <c r="AH225" s="45"/>
      <c r="AI225" s="104"/>
      <c r="AJ225" s="104"/>
      <c r="AK225" s="104"/>
      <c r="AL225" s="104"/>
      <c r="AM225" s="104"/>
      <c r="AN225" s="104"/>
      <c r="AO225" s="104"/>
      <c r="AP225" s="45"/>
      <c r="AQ225" s="45"/>
      <c r="AR225" s="45"/>
      <c r="AS225" s="45"/>
      <c r="AT225" s="45"/>
      <c r="AU225" s="45"/>
      <c r="AV225" s="45"/>
      <c r="AW225" s="45"/>
      <c r="AX225" s="45"/>
      <c r="AY225" s="45"/>
      <c r="AZ225" s="45"/>
      <c r="BA225" s="45"/>
      <c r="BB225" s="45"/>
      <c r="BC225" s="45"/>
      <c r="BD225" s="45"/>
      <c r="BE225" s="45"/>
      <c r="BF225" s="45"/>
      <c r="BG225" s="45"/>
      <c r="BH225" s="45"/>
      <c r="BI225" s="45"/>
    </row>
    <row r="226" spans="1:61" ht="15.75" customHeight="1">
      <c r="A226" s="45"/>
      <c r="B226" s="45"/>
      <c r="C226" s="45"/>
      <c r="D226" s="45"/>
      <c r="E226" s="45"/>
      <c r="F226" s="45"/>
      <c r="G226" s="45"/>
      <c r="H226" s="45"/>
      <c r="I226" s="45"/>
      <c r="J226" s="45"/>
      <c r="K226" s="45"/>
      <c r="L226" s="45"/>
      <c r="M226" s="45"/>
      <c r="N226" s="104"/>
      <c r="O226" s="104"/>
      <c r="P226" s="45"/>
      <c r="Q226" s="45"/>
      <c r="R226" s="45"/>
      <c r="S226" s="45"/>
      <c r="T226" s="104"/>
      <c r="U226" s="104"/>
      <c r="V226" s="45"/>
      <c r="W226" s="105"/>
      <c r="X226" s="45"/>
      <c r="Y226" s="45"/>
      <c r="Z226" s="45"/>
      <c r="AA226" s="45"/>
      <c r="AB226" s="45"/>
      <c r="AC226" s="45"/>
      <c r="AD226" s="45"/>
      <c r="AE226" s="45"/>
      <c r="AF226" s="45"/>
      <c r="AG226" s="45"/>
      <c r="AH226" s="45"/>
      <c r="AI226" s="104"/>
      <c r="AJ226" s="104"/>
      <c r="AK226" s="104"/>
      <c r="AL226" s="104"/>
      <c r="AM226" s="104"/>
      <c r="AN226" s="104"/>
      <c r="AO226" s="104"/>
      <c r="AP226" s="45"/>
      <c r="AQ226" s="45"/>
      <c r="AR226" s="45"/>
      <c r="AS226" s="45"/>
      <c r="AT226" s="45"/>
      <c r="AU226" s="45"/>
      <c r="AV226" s="45"/>
      <c r="AW226" s="45"/>
      <c r="AX226" s="45"/>
      <c r="AY226" s="45"/>
      <c r="AZ226" s="45"/>
      <c r="BA226" s="45"/>
      <c r="BB226" s="45"/>
      <c r="BC226" s="45"/>
      <c r="BD226" s="45"/>
      <c r="BE226" s="45"/>
      <c r="BF226" s="45"/>
      <c r="BG226" s="45"/>
      <c r="BH226" s="45"/>
      <c r="BI226" s="45"/>
    </row>
    <row r="227" spans="1:61" ht="15.75" customHeight="1">
      <c r="A227" s="45"/>
      <c r="B227" s="45"/>
      <c r="C227" s="45"/>
      <c r="D227" s="45"/>
      <c r="E227" s="45"/>
      <c r="F227" s="45"/>
      <c r="G227" s="45"/>
      <c r="H227" s="45"/>
      <c r="I227" s="45"/>
      <c r="J227" s="45"/>
      <c r="K227" s="45"/>
      <c r="L227" s="45"/>
      <c r="M227" s="45"/>
      <c r="N227" s="104"/>
      <c r="O227" s="104"/>
      <c r="P227" s="45"/>
      <c r="Q227" s="45"/>
      <c r="R227" s="45"/>
      <c r="S227" s="45"/>
      <c r="T227" s="104"/>
      <c r="U227" s="104"/>
      <c r="V227" s="45"/>
      <c r="W227" s="105"/>
      <c r="X227" s="45"/>
      <c r="Y227" s="45"/>
      <c r="Z227" s="45"/>
      <c r="AA227" s="45"/>
      <c r="AB227" s="45"/>
      <c r="AC227" s="45"/>
      <c r="AD227" s="45"/>
      <c r="AE227" s="45"/>
      <c r="AF227" s="45"/>
      <c r="AG227" s="45"/>
      <c r="AH227" s="45"/>
      <c r="AI227" s="104"/>
      <c r="AJ227" s="104"/>
      <c r="AK227" s="104"/>
      <c r="AL227" s="104"/>
      <c r="AM227" s="104"/>
      <c r="AN227" s="104"/>
      <c r="AO227" s="104"/>
      <c r="AP227" s="45"/>
      <c r="AQ227" s="45"/>
      <c r="AR227" s="45"/>
      <c r="AS227" s="45"/>
      <c r="AT227" s="45"/>
      <c r="AU227" s="45"/>
      <c r="AV227" s="45"/>
      <c r="AW227" s="45"/>
      <c r="AX227" s="45"/>
      <c r="AY227" s="45"/>
      <c r="AZ227" s="45"/>
      <c r="BA227" s="45"/>
      <c r="BB227" s="45"/>
      <c r="BC227" s="45"/>
      <c r="BD227" s="45"/>
      <c r="BE227" s="45"/>
      <c r="BF227" s="45"/>
      <c r="BG227" s="45"/>
      <c r="BH227" s="45"/>
      <c r="BI227" s="45"/>
    </row>
    <row r="228" spans="1:61" ht="15.75" customHeight="1">
      <c r="A228" s="45"/>
      <c r="B228" s="45"/>
      <c r="C228" s="45"/>
      <c r="D228" s="45"/>
      <c r="E228" s="45"/>
      <c r="F228" s="45"/>
      <c r="G228" s="45"/>
      <c r="H228" s="45"/>
      <c r="I228" s="45"/>
      <c r="J228" s="45"/>
      <c r="K228" s="45"/>
      <c r="L228" s="45"/>
      <c r="M228" s="45"/>
      <c r="N228" s="104"/>
      <c r="O228" s="104"/>
      <c r="P228" s="45"/>
      <c r="Q228" s="45"/>
      <c r="R228" s="45"/>
      <c r="S228" s="45"/>
      <c r="T228" s="104"/>
      <c r="U228" s="104"/>
      <c r="V228" s="45"/>
      <c r="W228" s="105"/>
      <c r="X228" s="45"/>
      <c r="Y228" s="45"/>
      <c r="Z228" s="45"/>
      <c r="AA228" s="45"/>
      <c r="AB228" s="45"/>
      <c r="AC228" s="45"/>
      <c r="AD228" s="45"/>
      <c r="AE228" s="45"/>
      <c r="AF228" s="45"/>
      <c r="AG228" s="45"/>
      <c r="AH228" s="45"/>
      <c r="AI228" s="104"/>
      <c r="AJ228" s="104"/>
      <c r="AK228" s="104"/>
      <c r="AL228" s="104"/>
      <c r="AM228" s="104"/>
      <c r="AN228" s="104"/>
      <c r="AO228" s="104"/>
      <c r="AP228" s="45"/>
      <c r="AQ228" s="45"/>
      <c r="AR228" s="45"/>
      <c r="AS228" s="45"/>
      <c r="AT228" s="45"/>
      <c r="AU228" s="45"/>
      <c r="AV228" s="45"/>
      <c r="AW228" s="45"/>
      <c r="AX228" s="45"/>
      <c r="AY228" s="45"/>
      <c r="AZ228" s="45"/>
      <c r="BA228" s="45"/>
      <c r="BB228" s="45"/>
      <c r="BC228" s="45"/>
      <c r="BD228" s="45"/>
      <c r="BE228" s="45"/>
      <c r="BF228" s="45"/>
      <c r="BG228" s="45"/>
      <c r="BH228" s="45"/>
      <c r="BI228" s="45"/>
    </row>
    <row r="229" spans="1:61" ht="15.75" customHeight="1">
      <c r="A229" s="45"/>
      <c r="B229" s="45"/>
      <c r="C229" s="45"/>
      <c r="D229" s="45"/>
      <c r="E229" s="45"/>
      <c r="F229" s="45"/>
      <c r="G229" s="45"/>
      <c r="H229" s="45"/>
      <c r="I229" s="45"/>
      <c r="J229" s="45"/>
      <c r="K229" s="45"/>
      <c r="L229" s="45"/>
      <c r="M229" s="45"/>
      <c r="N229" s="104"/>
      <c r="O229" s="104"/>
      <c r="P229" s="45"/>
      <c r="Q229" s="45"/>
      <c r="R229" s="45"/>
      <c r="S229" s="45"/>
      <c r="T229" s="104"/>
      <c r="U229" s="104"/>
      <c r="V229" s="45"/>
      <c r="W229" s="105"/>
      <c r="X229" s="45"/>
      <c r="Y229" s="45"/>
      <c r="Z229" s="45"/>
      <c r="AA229" s="45"/>
      <c r="AB229" s="45"/>
      <c r="AC229" s="45"/>
      <c r="AD229" s="45"/>
      <c r="AE229" s="45"/>
      <c r="AF229" s="45"/>
      <c r="AG229" s="45"/>
      <c r="AH229" s="45"/>
      <c r="AI229" s="104"/>
      <c r="AJ229" s="104"/>
      <c r="AK229" s="104"/>
      <c r="AL229" s="104"/>
      <c r="AM229" s="104"/>
      <c r="AN229" s="104"/>
      <c r="AO229" s="104"/>
      <c r="AP229" s="45"/>
      <c r="AQ229" s="45"/>
      <c r="AR229" s="45"/>
      <c r="AS229" s="45"/>
      <c r="AT229" s="45"/>
      <c r="AU229" s="45"/>
      <c r="AV229" s="45"/>
      <c r="AW229" s="45"/>
      <c r="AX229" s="45"/>
      <c r="AY229" s="45"/>
      <c r="AZ229" s="45"/>
      <c r="BA229" s="45"/>
      <c r="BB229" s="45"/>
      <c r="BC229" s="45"/>
      <c r="BD229" s="45"/>
      <c r="BE229" s="45"/>
      <c r="BF229" s="45"/>
      <c r="BG229" s="45"/>
      <c r="BH229" s="45"/>
      <c r="BI229" s="45"/>
    </row>
    <row r="230" spans="1:61" ht="15.75" customHeight="1">
      <c r="A230" s="45"/>
      <c r="B230" s="45"/>
      <c r="C230" s="45"/>
      <c r="D230" s="45"/>
      <c r="E230" s="45"/>
      <c r="F230" s="45"/>
      <c r="G230" s="45"/>
      <c r="H230" s="45"/>
      <c r="I230" s="45"/>
      <c r="J230" s="45"/>
      <c r="K230" s="45"/>
      <c r="L230" s="45"/>
      <c r="M230" s="45"/>
      <c r="N230" s="104"/>
      <c r="O230" s="104"/>
      <c r="P230" s="45"/>
      <c r="Q230" s="45"/>
      <c r="R230" s="45"/>
      <c r="S230" s="45"/>
      <c r="T230" s="104"/>
      <c r="U230" s="104"/>
      <c r="V230" s="45"/>
      <c r="W230" s="105"/>
      <c r="X230" s="45"/>
      <c r="Y230" s="45"/>
      <c r="Z230" s="45"/>
      <c r="AA230" s="45"/>
      <c r="AB230" s="45"/>
      <c r="AC230" s="45"/>
      <c r="AD230" s="45"/>
      <c r="AE230" s="45"/>
      <c r="AF230" s="45"/>
      <c r="AG230" s="45"/>
      <c r="AH230" s="45"/>
      <c r="AI230" s="104"/>
      <c r="AJ230" s="104"/>
      <c r="AK230" s="104"/>
      <c r="AL230" s="104"/>
      <c r="AM230" s="104"/>
      <c r="AN230" s="104"/>
      <c r="AO230" s="104"/>
      <c r="AP230" s="45"/>
      <c r="AQ230" s="45"/>
      <c r="AR230" s="45"/>
      <c r="AS230" s="45"/>
      <c r="AT230" s="45"/>
      <c r="AU230" s="45"/>
      <c r="AV230" s="45"/>
      <c r="AW230" s="45"/>
      <c r="AX230" s="45"/>
      <c r="AY230" s="45"/>
      <c r="AZ230" s="45"/>
      <c r="BA230" s="45"/>
      <c r="BB230" s="45"/>
      <c r="BC230" s="45"/>
      <c r="BD230" s="45"/>
      <c r="BE230" s="45"/>
      <c r="BF230" s="45"/>
      <c r="BG230" s="45"/>
      <c r="BH230" s="45"/>
      <c r="BI230" s="45"/>
    </row>
    <row r="231" spans="1:61" ht="15.75" customHeight="1">
      <c r="A231" s="45"/>
      <c r="B231" s="45"/>
      <c r="C231" s="45"/>
      <c r="D231" s="45"/>
      <c r="E231" s="45"/>
      <c r="F231" s="45"/>
      <c r="G231" s="45"/>
      <c r="H231" s="45"/>
      <c r="I231" s="45"/>
      <c r="J231" s="45"/>
      <c r="K231" s="45"/>
      <c r="L231" s="45"/>
      <c r="M231" s="45"/>
      <c r="N231" s="104"/>
      <c r="O231" s="104"/>
      <c r="P231" s="45"/>
      <c r="Q231" s="45"/>
      <c r="R231" s="45"/>
      <c r="S231" s="45"/>
      <c r="T231" s="104"/>
      <c r="U231" s="104"/>
      <c r="V231" s="45"/>
      <c r="W231" s="105"/>
      <c r="X231" s="45"/>
      <c r="Y231" s="45"/>
      <c r="Z231" s="45"/>
      <c r="AA231" s="45"/>
      <c r="AB231" s="45"/>
      <c r="AC231" s="45"/>
      <c r="AD231" s="45"/>
      <c r="AE231" s="45"/>
      <c r="AF231" s="45"/>
      <c r="AG231" s="45"/>
      <c r="AH231" s="45"/>
      <c r="AI231" s="104"/>
      <c r="AJ231" s="104"/>
      <c r="AK231" s="104"/>
      <c r="AL231" s="104"/>
      <c r="AM231" s="104"/>
      <c r="AN231" s="104"/>
      <c r="AO231" s="104"/>
      <c r="AP231" s="45"/>
      <c r="AQ231" s="45"/>
      <c r="AR231" s="45"/>
      <c r="AS231" s="45"/>
      <c r="AT231" s="45"/>
      <c r="AU231" s="45"/>
      <c r="AV231" s="45"/>
      <c r="AW231" s="45"/>
      <c r="AX231" s="45"/>
      <c r="AY231" s="45"/>
      <c r="AZ231" s="45"/>
      <c r="BA231" s="45"/>
      <c r="BB231" s="45"/>
      <c r="BC231" s="45"/>
      <c r="BD231" s="45"/>
      <c r="BE231" s="45"/>
      <c r="BF231" s="45"/>
      <c r="BG231" s="45"/>
      <c r="BH231" s="45"/>
      <c r="BI231" s="45"/>
    </row>
    <row r="232" spans="1:61" ht="15.75" customHeight="1">
      <c r="A232" s="45"/>
      <c r="B232" s="45"/>
      <c r="C232" s="45"/>
      <c r="D232" s="45"/>
      <c r="E232" s="45"/>
      <c r="F232" s="45"/>
      <c r="G232" s="45"/>
      <c r="H232" s="45"/>
      <c r="I232" s="45"/>
      <c r="J232" s="45"/>
      <c r="K232" s="45"/>
      <c r="L232" s="45"/>
      <c r="M232" s="45"/>
      <c r="N232" s="104"/>
      <c r="O232" s="104"/>
      <c r="P232" s="45"/>
      <c r="Q232" s="45"/>
      <c r="R232" s="45"/>
      <c r="S232" s="45"/>
      <c r="T232" s="104"/>
      <c r="U232" s="104"/>
      <c r="V232" s="45"/>
      <c r="W232" s="105"/>
      <c r="X232" s="45"/>
      <c r="Y232" s="45"/>
      <c r="Z232" s="45"/>
      <c r="AA232" s="45"/>
      <c r="AB232" s="45"/>
      <c r="AC232" s="45"/>
      <c r="AD232" s="45"/>
      <c r="AE232" s="45"/>
      <c r="AF232" s="45"/>
      <c r="AG232" s="45"/>
      <c r="AH232" s="45"/>
      <c r="AI232" s="104"/>
      <c r="AJ232" s="104"/>
      <c r="AK232" s="104"/>
      <c r="AL232" s="104"/>
      <c r="AM232" s="104"/>
      <c r="AN232" s="104"/>
      <c r="AO232" s="104"/>
      <c r="AP232" s="45"/>
      <c r="AQ232" s="45"/>
      <c r="AR232" s="45"/>
      <c r="AS232" s="45"/>
      <c r="AT232" s="45"/>
      <c r="AU232" s="45"/>
      <c r="AV232" s="45"/>
      <c r="AW232" s="45"/>
      <c r="AX232" s="45"/>
      <c r="AY232" s="45"/>
      <c r="AZ232" s="45"/>
      <c r="BA232" s="45"/>
      <c r="BB232" s="45"/>
      <c r="BC232" s="45"/>
      <c r="BD232" s="45"/>
      <c r="BE232" s="45"/>
      <c r="BF232" s="45"/>
      <c r="BG232" s="45"/>
      <c r="BH232" s="45"/>
      <c r="BI232" s="45"/>
    </row>
    <row r="233" spans="1:61" ht="15.75" customHeight="1">
      <c r="A233" s="45"/>
      <c r="B233" s="45"/>
      <c r="C233" s="45"/>
      <c r="D233" s="45"/>
      <c r="E233" s="45"/>
      <c r="F233" s="45"/>
      <c r="G233" s="45"/>
      <c r="H233" s="45"/>
      <c r="I233" s="45"/>
      <c r="J233" s="45"/>
      <c r="K233" s="45"/>
      <c r="L233" s="45"/>
      <c r="M233" s="45"/>
      <c r="N233" s="104"/>
      <c r="O233" s="104"/>
      <c r="P233" s="45"/>
      <c r="Q233" s="45"/>
      <c r="R233" s="45"/>
      <c r="S233" s="45"/>
      <c r="T233" s="104"/>
      <c r="U233" s="104"/>
      <c r="V233" s="45"/>
      <c r="W233" s="105"/>
      <c r="X233" s="45"/>
      <c r="Y233" s="45"/>
      <c r="Z233" s="45"/>
      <c r="AA233" s="45"/>
      <c r="AB233" s="45"/>
      <c r="AC233" s="45"/>
      <c r="AD233" s="45"/>
      <c r="AE233" s="45"/>
      <c r="AF233" s="45"/>
      <c r="AG233" s="45"/>
      <c r="AH233" s="45"/>
      <c r="AI233" s="104"/>
      <c r="AJ233" s="104"/>
      <c r="AK233" s="104"/>
      <c r="AL233" s="104"/>
      <c r="AM233" s="104"/>
      <c r="AN233" s="104"/>
      <c r="AO233" s="104"/>
      <c r="AP233" s="45"/>
      <c r="AQ233" s="45"/>
      <c r="AR233" s="45"/>
      <c r="AS233" s="45"/>
      <c r="AT233" s="45"/>
      <c r="AU233" s="45"/>
      <c r="AV233" s="45"/>
      <c r="AW233" s="45"/>
      <c r="AX233" s="45"/>
      <c r="AY233" s="45"/>
      <c r="AZ233" s="45"/>
      <c r="BA233" s="45"/>
      <c r="BB233" s="45"/>
      <c r="BC233" s="45"/>
      <c r="BD233" s="45"/>
      <c r="BE233" s="45"/>
      <c r="BF233" s="45"/>
      <c r="BG233" s="45"/>
      <c r="BH233" s="45"/>
      <c r="BI233" s="45"/>
    </row>
    <row r="234" spans="1:61" ht="15.75" customHeight="1">
      <c r="A234" s="45"/>
      <c r="B234" s="45"/>
      <c r="C234" s="45"/>
      <c r="D234" s="45"/>
      <c r="E234" s="45"/>
      <c r="F234" s="45"/>
      <c r="G234" s="45"/>
      <c r="H234" s="45"/>
      <c r="I234" s="45"/>
      <c r="J234" s="45"/>
      <c r="K234" s="45"/>
      <c r="L234" s="45"/>
      <c r="M234" s="45"/>
      <c r="N234" s="104"/>
      <c r="O234" s="104"/>
      <c r="P234" s="45"/>
      <c r="Q234" s="45"/>
      <c r="R234" s="45"/>
      <c r="S234" s="45"/>
      <c r="T234" s="104"/>
      <c r="U234" s="104"/>
      <c r="V234" s="45"/>
      <c r="W234" s="105"/>
      <c r="X234" s="45"/>
      <c r="Y234" s="45"/>
      <c r="Z234" s="45"/>
      <c r="AA234" s="45"/>
      <c r="AB234" s="45"/>
      <c r="AC234" s="45"/>
      <c r="AD234" s="45"/>
      <c r="AE234" s="45"/>
      <c r="AF234" s="45"/>
      <c r="AG234" s="45"/>
      <c r="AH234" s="45"/>
      <c r="AI234" s="104"/>
      <c r="AJ234" s="104"/>
      <c r="AK234" s="104"/>
      <c r="AL234" s="104"/>
      <c r="AM234" s="104"/>
      <c r="AN234" s="104"/>
      <c r="AO234" s="104"/>
      <c r="AP234" s="45"/>
      <c r="AQ234" s="45"/>
      <c r="AR234" s="45"/>
      <c r="AS234" s="45"/>
      <c r="AT234" s="45"/>
      <c r="AU234" s="45"/>
      <c r="AV234" s="45"/>
      <c r="AW234" s="45"/>
      <c r="AX234" s="45"/>
      <c r="AY234" s="45"/>
      <c r="AZ234" s="45"/>
      <c r="BA234" s="45"/>
      <c r="BB234" s="45"/>
      <c r="BC234" s="45"/>
      <c r="BD234" s="45"/>
      <c r="BE234" s="45"/>
      <c r="BF234" s="45"/>
      <c r="BG234" s="45"/>
      <c r="BH234" s="45"/>
      <c r="BI234" s="45"/>
    </row>
    <row r="235" spans="1:61" ht="15.75" customHeight="1">
      <c r="A235" s="45"/>
      <c r="B235" s="45"/>
      <c r="C235" s="45"/>
      <c r="D235" s="45"/>
      <c r="E235" s="45"/>
      <c r="F235" s="45"/>
      <c r="G235" s="45"/>
      <c r="H235" s="45"/>
      <c r="I235" s="45"/>
      <c r="J235" s="45"/>
      <c r="K235" s="45"/>
      <c r="L235" s="45"/>
      <c r="M235" s="45"/>
      <c r="N235" s="104"/>
      <c r="O235" s="104"/>
      <c r="P235" s="45"/>
      <c r="Q235" s="45"/>
      <c r="R235" s="45"/>
      <c r="S235" s="45"/>
      <c r="T235" s="104"/>
      <c r="U235" s="104"/>
      <c r="V235" s="45"/>
      <c r="W235" s="105"/>
      <c r="X235" s="45"/>
      <c r="Y235" s="45"/>
      <c r="Z235" s="45"/>
      <c r="AA235" s="45"/>
      <c r="AB235" s="45"/>
      <c r="AC235" s="45"/>
      <c r="AD235" s="45"/>
      <c r="AE235" s="45"/>
      <c r="AF235" s="45"/>
      <c r="AG235" s="45"/>
      <c r="AH235" s="45"/>
      <c r="AI235" s="104"/>
      <c r="AJ235" s="104"/>
      <c r="AK235" s="104"/>
      <c r="AL235" s="104"/>
      <c r="AM235" s="104"/>
      <c r="AN235" s="104"/>
      <c r="AO235" s="104"/>
      <c r="AP235" s="45"/>
      <c r="AQ235" s="45"/>
      <c r="AR235" s="45"/>
      <c r="AS235" s="45"/>
      <c r="AT235" s="45"/>
      <c r="AU235" s="45"/>
      <c r="AV235" s="45"/>
      <c r="AW235" s="45"/>
      <c r="AX235" s="45"/>
      <c r="AY235" s="45"/>
      <c r="AZ235" s="45"/>
      <c r="BA235" s="45"/>
      <c r="BB235" s="45"/>
      <c r="BC235" s="45"/>
      <c r="BD235" s="45"/>
      <c r="BE235" s="45"/>
      <c r="BF235" s="45"/>
      <c r="BG235" s="45"/>
      <c r="BH235" s="45"/>
      <c r="BI235" s="45"/>
    </row>
    <row r="236" spans="1:61" ht="15.75" customHeight="1">
      <c r="A236" s="45"/>
      <c r="B236" s="45"/>
      <c r="C236" s="45"/>
      <c r="D236" s="45"/>
      <c r="E236" s="45"/>
      <c r="F236" s="45"/>
      <c r="G236" s="45"/>
      <c r="H236" s="45"/>
      <c r="I236" s="45"/>
      <c r="J236" s="45"/>
      <c r="K236" s="45"/>
      <c r="L236" s="45"/>
      <c r="M236" s="45"/>
      <c r="N236" s="104"/>
      <c r="O236" s="104"/>
      <c r="P236" s="45"/>
      <c r="Q236" s="45"/>
      <c r="R236" s="45"/>
      <c r="S236" s="45"/>
      <c r="T236" s="104"/>
      <c r="U236" s="104"/>
      <c r="V236" s="45"/>
      <c r="W236" s="105"/>
      <c r="X236" s="45"/>
      <c r="Y236" s="45"/>
      <c r="Z236" s="45"/>
      <c r="AA236" s="45"/>
      <c r="AB236" s="45"/>
      <c r="AC236" s="45"/>
      <c r="AD236" s="45"/>
      <c r="AE236" s="45"/>
      <c r="AF236" s="45"/>
      <c r="AG236" s="45"/>
      <c r="AH236" s="45"/>
      <c r="AI236" s="104"/>
      <c r="AJ236" s="104"/>
      <c r="AK236" s="104"/>
      <c r="AL236" s="104"/>
      <c r="AM236" s="104"/>
      <c r="AN236" s="104"/>
      <c r="AO236" s="104"/>
      <c r="AP236" s="45"/>
      <c r="AQ236" s="45"/>
      <c r="AR236" s="45"/>
      <c r="AS236" s="45"/>
      <c r="AT236" s="45"/>
      <c r="AU236" s="45"/>
      <c r="AV236" s="45"/>
      <c r="AW236" s="45"/>
      <c r="AX236" s="45"/>
      <c r="AY236" s="45"/>
      <c r="AZ236" s="45"/>
      <c r="BA236" s="45"/>
      <c r="BB236" s="45"/>
      <c r="BC236" s="45"/>
      <c r="BD236" s="45"/>
      <c r="BE236" s="45"/>
      <c r="BF236" s="45"/>
      <c r="BG236" s="45"/>
      <c r="BH236" s="45"/>
      <c r="BI236" s="45"/>
    </row>
    <row r="237" spans="1:61" ht="15.75" customHeight="1">
      <c r="A237" s="45"/>
      <c r="B237" s="45"/>
      <c r="C237" s="45"/>
      <c r="D237" s="45"/>
      <c r="E237" s="45"/>
      <c r="F237" s="45"/>
      <c r="G237" s="45"/>
      <c r="H237" s="45"/>
      <c r="I237" s="45"/>
      <c r="J237" s="45"/>
      <c r="K237" s="45"/>
      <c r="L237" s="45"/>
      <c r="M237" s="45"/>
      <c r="N237" s="104"/>
      <c r="O237" s="104"/>
      <c r="P237" s="45"/>
      <c r="Q237" s="45"/>
      <c r="R237" s="45"/>
      <c r="S237" s="45"/>
      <c r="T237" s="104"/>
      <c r="U237" s="104"/>
      <c r="V237" s="45"/>
      <c r="W237" s="105"/>
      <c r="X237" s="45"/>
      <c r="Y237" s="45"/>
      <c r="Z237" s="45"/>
      <c r="AA237" s="45"/>
      <c r="AB237" s="45"/>
      <c r="AC237" s="45"/>
      <c r="AD237" s="45"/>
      <c r="AE237" s="45"/>
      <c r="AF237" s="45"/>
      <c r="AG237" s="45"/>
      <c r="AH237" s="45"/>
      <c r="AI237" s="104"/>
      <c r="AJ237" s="104"/>
      <c r="AK237" s="104"/>
      <c r="AL237" s="104"/>
      <c r="AM237" s="104"/>
      <c r="AN237" s="104"/>
      <c r="AO237" s="104"/>
      <c r="AP237" s="45"/>
      <c r="AQ237" s="45"/>
      <c r="AR237" s="45"/>
      <c r="AS237" s="45"/>
      <c r="AT237" s="45"/>
      <c r="AU237" s="45"/>
      <c r="AV237" s="45"/>
      <c r="AW237" s="45"/>
      <c r="AX237" s="45"/>
      <c r="AY237" s="45"/>
      <c r="AZ237" s="45"/>
      <c r="BA237" s="45"/>
      <c r="BB237" s="45"/>
      <c r="BC237" s="45"/>
      <c r="BD237" s="45"/>
      <c r="BE237" s="45"/>
      <c r="BF237" s="45"/>
      <c r="BG237" s="45"/>
      <c r="BH237" s="45"/>
      <c r="BI237" s="45"/>
    </row>
    <row r="238" spans="1:61" ht="15.75" customHeight="1">
      <c r="A238" s="45"/>
      <c r="B238" s="45"/>
      <c r="C238" s="45"/>
      <c r="D238" s="45"/>
      <c r="E238" s="45"/>
      <c r="F238" s="45"/>
      <c r="G238" s="45"/>
      <c r="H238" s="45"/>
      <c r="I238" s="45"/>
      <c r="J238" s="45"/>
      <c r="K238" s="45"/>
      <c r="L238" s="45"/>
      <c r="M238" s="45"/>
      <c r="N238" s="104"/>
      <c r="O238" s="104"/>
      <c r="P238" s="45"/>
      <c r="Q238" s="45"/>
      <c r="R238" s="45"/>
      <c r="S238" s="45"/>
      <c r="T238" s="104"/>
      <c r="U238" s="104"/>
      <c r="V238" s="45"/>
      <c r="W238" s="105"/>
      <c r="X238" s="45"/>
      <c r="Y238" s="45"/>
      <c r="Z238" s="45"/>
      <c r="AA238" s="45"/>
      <c r="AB238" s="45"/>
      <c r="AC238" s="45"/>
      <c r="AD238" s="45"/>
      <c r="AE238" s="45"/>
      <c r="AF238" s="45"/>
      <c r="AG238" s="45"/>
      <c r="AH238" s="45"/>
      <c r="AI238" s="104"/>
      <c r="AJ238" s="104"/>
      <c r="AK238" s="104"/>
      <c r="AL238" s="104"/>
      <c r="AM238" s="104"/>
      <c r="AN238" s="104"/>
      <c r="AO238" s="104"/>
      <c r="AP238" s="45"/>
      <c r="AQ238" s="45"/>
      <c r="AR238" s="45"/>
      <c r="AS238" s="45"/>
      <c r="AT238" s="45"/>
      <c r="AU238" s="45"/>
      <c r="AV238" s="45"/>
      <c r="AW238" s="45"/>
      <c r="AX238" s="45"/>
      <c r="AY238" s="45"/>
      <c r="AZ238" s="45"/>
      <c r="BA238" s="45"/>
      <c r="BB238" s="45"/>
      <c r="BC238" s="45"/>
      <c r="BD238" s="45"/>
      <c r="BE238" s="45"/>
      <c r="BF238" s="45"/>
      <c r="BG238" s="45"/>
      <c r="BH238" s="45"/>
      <c r="BI238" s="45"/>
    </row>
    <row r="239" spans="1:61" ht="15.75" customHeight="1">
      <c r="A239" s="45"/>
      <c r="B239" s="45"/>
      <c r="C239" s="45"/>
      <c r="D239" s="45"/>
      <c r="E239" s="45"/>
      <c r="F239" s="45"/>
      <c r="G239" s="45"/>
      <c r="H239" s="45"/>
      <c r="I239" s="45"/>
      <c r="J239" s="45"/>
      <c r="K239" s="45"/>
      <c r="L239" s="45"/>
      <c r="M239" s="45"/>
      <c r="N239" s="104"/>
      <c r="O239" s="104"/>
      <c r="P239" s="45"/>
      <c r="Q239" s="45"/>
      <c r="R239" s="45"/>
      <c r="S239" s="45"/>
      <c r="T239" s="104"/>
      <c r="U239" s="104"/>
      <c r="V239" s="45"/>
      <c r="W239" s="105"/>
      <c r="X239" s="45"/>
      <c r="Y239" s="45"/>
      <c r="Z239" s="45"/>
      <c r="AA239" s="45"/>
      <c r="AB239" s="45"/>
      <c r="AC239" s="45"/>
      <c r="AD239" s="45"/>
      <c r="AE239" s="45"/>
      <c r="AF239" s="45"/>
      <c r="AG239" s="45"/>
      <c r="AH239" s="45"/>
      <c r="AI239" s="104"/>
      <c r="AJ239" s="104"/>
      <c r="AK239" s="104"/>
      <c r="AL239" s="104"/>
      <c r="AM239" s="104"/>
      <c r="AN239" s="104"/>
      <c r="AO239" s="104"/>
      <c r="AP239" s="45"/>
      <c r="AQ239" s="45"/>
      <c r="AR239" s="45"/>
      <c r="AS239" s="45"/>
      <c r="AT239" s="45"/>
      <c r="AU239" s="45"/>
      <c r="AV239" s="45"/>
      <c r="AW239" s="45"/>
      <c r="AX239" s="45"/>
      <c r="AY239" s="45"/>
      <c r="AZ239" s="45"/>
      <c r="BA239" s="45"/>
      <c r="BB239" s="45"/>
      <c r="BC239" s="45"/>
      <c r="BD239" s="45"/>
      <c r="BE239" s="45"/>
      <c r="BF239" s="45"/>
      <c r="BG239" s="45"/>
      <c r="BH239" s="45"/>
      <c r="BI239" s="45"/>
    </row>
    <row r="240" spans="1:61" ht="15.75" customHeight="1">
      <c r="A240" s="45"/>
      <c r="B240" s="45"/>
      <c r="C240" s="45"/>
      <c r="D240" s="45"/>
      <c r="E240" s="45"/>
      <c r="F240" s="45"/>
      <c r="G240" s="45"/>
      <c r="H240" s="45"/>
      <c r="I240" s="45"/>
      <c r="J240" s="45"/>
      <c r="K240" s="45"/>
      <c r="L240" s="45"/>
      <c r="M240" s="45"/>
      <c r="N240" s="104"/>
      <c r="O240" s="104"/>
      <c r="P240" s="45"/>
      <c r="Q240" s="45"/>
      <c r="R240" s="45"/>
      <c r="S240" s="45"/>
      <c r="T240" s="104"/>
      <c r="U240" s="104"/>
      <c r="V240" s="45"/>
      <c r="W240" s="105"/>
      <c r="X240" s="45"/>
      <c r="Y240" s="45"/>
      <c r="Z240" s="45"/>
      <c r="AA240" s="45"/>
      <c r="AB240" s="45"/>
      <c r="AC240" s="45"/>
      <c r="AD240" s="45"/>
      <c r="AE240" s="45"/>
      <c r="AF240" s="45"/>
      <c r="AG240" s="45"/>
      <c r="AH240" s="45"/>
      <c r="AI240" s="104"/>
      <c r="AJ240" s="104"/>
      <c r="AK240" s="104"/>
      <c r="AL240" s="104"/>
      <c r="AM240" s="104"/>
      <c r="AN240" s="104"/>
      <c r="AO240" s="104"/>
      <c r="AP240" s="45"/>
      <c r="AQ240" s="45"/>
      <c r="AR240" s="45"/>
      <c r="AS240" s="45"/>
      <c r="AT240" s="45"/>
      <c r="AU240" s="45"/>
      <c r="AV240" s="45"/>
      <c r="AW240" s="45"/>
      <c r="AX240" s="45"/>
      <c r="AY240" s="45"/>
      <c r="AZ240" s="45"/>
      <c r="BA240" s="45"/>
      <c r="BB240" s="45"/>
      <c r="BC240" s="45"/>
      <c r="BD240" s="45"/>
      <c r="BE240" s="45"/>
      <c r="BF240" s="45"/>
      <c r="BG240" s="45"/>
      <c r="BH240" s="45"/>
      <c r="BI240" s="45"/>
    </row>
    <row r="241" spans="1:61" ht="15.75" customHeight="1">
      <c r="A241" s="45"/>
      <c r="B241" s="45"/>
      <c r="C241" s="45"/>
      <c r="D241" s="45"/>
      <c r="E241" s="45"/>
      <c r="F241" s="45"/>
      <c r="G241" s="45"/>
      <c r="H241" s="45"/>
      <c r="I241" s="45"/>
      <c r="J241" s="45"/>
      <c r="K241" s="45"/>
      <c r="L241" s="45"/>
      <c r="M241" s="45"/>
      <c r="N241" s="104"/>
      <c r="O241" s="104"/>
      <c r="P241" s="45"/>
      <c r="Q241" s="45"/>
      <c r="R241" s="45"/>
      <c r="S241" s="45"/>
      <c r="T241" s="104"/>
      <c r="U241" s="104"/>
      <c r="V241" s="45"/>
      <c r="W241" s="105"/>
      <c r="X241" s="45"/>
      <c r="Y241" s="45"/>
      <c r="Z241" s="45"/>
      <c r="AA241" s="45"/>
      <c r="AB241" s="45"/>
      <c r="AC241" s="45"/>
      <c r="AD241" s="45"/>
      <c r="AE241" s="45"/>
      <c r="AF241" s="45"/>
      <c r="AG241" s="45"/>
      <c r="AH241" s="45"/>
      <c r="AI241" s="104"/>
      <c r="AJ241" s="104"/>
      <c r="AK241" s="104"/>
      <c r="AL241" s="104"/>
      <c r="AM241" s="104"/>
      <c r="AN241" s="104"/>
      <c r="AO241" s="104"/>
      <c r="AP241" s="45"/>
      <c r="AQ241" s="45"/>
      <c r="AR241" s="45"/>
      <c r="AS241" s="45"/>
      <c r="AT241" s="45"/>
      <c r="AU241" s="45"/>
      <c r="AV241" s="45"/>
      <c r="AW241" s="45"/>
      <c r="AX241" s="45"/>
      <c r="AY241" s="45"/>
      <c r="AZ241" s="45"/>
      <c r="BA241" s="45"/>
      <c r="BB241" s="45"/>
      <c r="BC241" s="45"/>
      <c r="BD241" s="45"/>
      <c r="BE241" s="45"/>
      <c r="BF241" s="45"/>
      <c r="BG241" s="45"/>
      <c r="BH241" s="45"/>
      <c r="BI241" s="45"/>
    </row>
    <row r="242" spans="1:61" ht="15.75" customHeight="1">
      <c r="A242" s="45"/>
      <c r="B242" s="45"/>
      <c r="C242" s="45"/>
      <c r="D242" s="45"/>
      <c r="E242" s="45"/>
      <c r="F242" s="45"/>
      <c r="G242" s="45"/>
      <c r="H242" s="45"/>
      <c r="I242" s="45"/>
      <c r="J242" s="45"/>
      <c r="K242" s="45"/>
      <c r="L242" s="45"/>
      <c r="M242" s="45"/>
      <c r="N242" s="104"/>
      <c r="O242" s="104"/>
      <c r="P242" s="45"/>
      <c r="Q242" s="45"/>
      <c r="R242" s="45"/>
      <c r="S242" s="45"/>
      <c r="T242" s="104"/>
      <c r="U242" s="104"/>
      <c r="V242" s="45"/>
      <c r="W242" s="105"/>
      <c r="X242" s="45"/>
      <c r="Y242" s="45"/>
      <c r="Z242" s="45"/>
      <c r="AA242" s="45"/>
      <c r="AB242" s="45"/>
      <c r="AC242" s="45"/>
      <c r="AD242" s="45"/>
      <c r="AE242" s="45"/>
      <c r="AF242" s="45"/>
      <c r="AG242" s="45"/>
      <c r="AH242" s="45"/>
      <c r="AI242" s="104"/>
      <c r="AJ242" s="104"/>
      <c r="AK242" s="104"/>
      <c r="AL242" s="104"/>
      <c r="AM242" s="104"/>
      <c r="AN242" s="104"/>
      <c r="AO242" s="104"/>
      <c r="AP242" s="45"/>
      <c r="AQ242" s="45"/>
      <c r="AR242" s="45"/>
      <c r="AS242" s="45"/>
      <c r="AT242" s="45"/>
      <c r="AU242" s="45"/>
      <c r="AV242" s="45"/>
      <c r="AW242" s="45"/>
      <c r="AX242" s="45"/>
      <c r="AY242" s="45"/>
      <c r="AZ242" s="45"/>
      <c r="BA242" s="45"/>
      <c r="BB242" s="45"/>
      <c r="BC242" s="45"/>
      <c r="BD242" s="45"/>
      <c r="BE242" s="45"/>
      <c r="BF242" s="45"/>
      <c r="BG242" s="45"/>
      <c r="BH242" s="45"/>
      <c r="BI242" s="45"/>
    </row>
    <row r="243" spans="1:61" ht="15.75" customHeight="1">
      <c r="A243" s="45"/>
      <c r="B243" s="45"/>
      <c r="C243" s="45"/>
      <c r="D243" s="45"/>
      <c r="E243" s="45"/>
      <c r="F243" s="45"/>
      <c r="G243" s="45"/>
      <c r="H243" s="45"/>
      <c r="I243" s="45"/>
      <c r="J243" s="45"/>
      <c r="K243" s="45"/>
      <c r="L243" s="45"/>
      <c r="M243" s="45"/>
      <c r="N243" s="104"/>
      <c r="O243" s="104"/>
      <c r="P243" s="45"/>
      <c r="Q243" s="45"/>
      <c r="R243" s="45"/>
      <c r="S243" s="45"/>
      <c r="T243" s="104"/>
      <c r="U243" s="104"/>
      <c r="V243" s="45"/>
      <c r="W243" s="105"/>
      <c r="X243" s="45"/>
      <c r="Y243" s="45"/>
      <c r="Z243" s="45"/>
      <c r="AA243" s="45"/>
      <c r="AB243" s="45"/>
      <c r="AC243" s="45"/>
      <c r="AD243" s="45"/>
      <c r="AE243" s="45"/>
      <c r="AF243" s="45"/>
      <c r="AG243" s="45"/>
      <c r="AH243" s="45"/>
      <c r="AI243" s="104"/>
      <c r="AJ243" s="104"/>
      <c r="AK243" s="104"/>
      <c r="AL243" s="104"/>
      <c r="AM243" s="104"/>
      <c r="AN243" s="104"/>
      <c r="AO243" s="104"/>
      <c r="AP243" s="45"/>
      <c r="AQ243" s="45"/>
      <c r="AR243" s="45"/>
      <c r="AS243" s="45"/>
      <c r="AT243" s="45"/>
      <c r="AU243" s="45"/>
      <c r="AV243" s="45"/>
      <c r="AW243" s="45"/>
      <c r="AX243" s="45"/>
      <c r="AY243" s="45"/>
      <c r="AZ243" s="45"/>
      <c r="BA243" s="45"/>
      <c r="BB243" s="45"/>
      <c r="BC243" s="45"/>
      <c r="BD243" s="45"/>
      <c r="BE243" s="45"/>
      <c r="BF243" s="45"/>
      <c r="BG243" s="45"/>
      <c r="BH243" s="45"/>
      <c r="BI243" s="45"/>
    </row>
    <row r="244" spans="1:61" ht="15.75" customHeight="1">
      <c r="A244" s="45"/>
      <c r="B244" s="45"/>
      <c r="C244" s="45"/>
      <c r="D244" s="45"/>
      <c r="E244" s="45"/>
      <c r="F244" s="45"/>
      <c r="G244" s="45"/>
      <c r="H244" s="45"/>
      <c r="I244" s="45"/>
      <c r="J244" s="45"/>
      <c r="K244" s="45"/>
      <c r="L244" s="45"/>
      <c r="M244" s="45"/>
      <c r="N244" s="104"/>
      <c r="O244" s="104"/>
      <c r="P244" s="45"/>
      <c r="Q244" s="45"/>
      <c r="R244" s="45"/>
      <c r="S244" s="45"/>
      <c r="T244" s="104"/>
      <c r="U244" s="104"/>
      <c r="V244" s="45"/>
      <c r="W244" s="105"/>
      <c r="X244" s="45"/>
      <c r="Y244" s="45"/>
      <c r="Z244" s="45"/>
      <c r="AA244" s="45"/>
      <c r="AB244" s="45"/>
      <c r="AC244" s="45"/>
      <c r="AD244" s="45"/>
      <c r="AE244" s="45"/>
      <c r="AF244" s="45"/>
      <c r="AG244" s="45"/>
      <c r="AH244" s="45"/>
      <c r="AI244" s="104"/>
      <c r="AJ244" s="104"/>
      <c r="AK244" s="104"/>
      <c r="AL244" s="104"/>
      <c r="AM244" s="104"/>
      <c r="AN244" s="104"/>
      <c r="AO244" s="104"/>
      <c r="AP244" s="45"/>
      <c r="AQ244" s="45"/>
      <c r="AR244" s="45"/>
      <c r="AS244" s="45"/>
      <c r="AT244" s="45"/>
      <c r="AU244" s="45"/>
      <c r="AV244" s="45"/>
      <c r="AW244" s="45"/>
      <c r="AX244" s="45"/>
      <c r="AY244" s="45"/>
      <c r="AZ244" s="45"/>
      <c r="BA244" s="45"/>
      <c r="BB244" s="45"/>
      <c r="BC244" s="45"/>
      <c r="BD244" s="45"/>
      <c r="BE244" s="45"/>
      <c r="BF244" s="45"/>
      <c r="BG244" s="45"/>
      <c r="BH244" s="45"/>
      <c r="BI244" s="45"/>
    </row>
    <row r="245" spans="1:61" ht="15.75" customHeight="1">
      <c r="A245" s="45"/>
      <c r="B245" s="45"/>
      <c r="C245" s="45"/>
      <c r="D245" s="45"/>
      <c r="E245" s="45"/>
      <c r="F245" s="45"/>
      <c r="G245" s="45"/>
      <c r="H245" s="45"/>
      <c r="I245" s="45"/>
      <c r="J245" s="45"/>
      <c r="K245" s="45"/>
      <c r="L245" s="45"/>
      <c r="M245" s="45"/>
      <c r="N245" s="104"/>
      <c r="O245" s="104"/>
      <c r="P245" s="45"/>
      <c r="Q245" s="45"/>
      <c r="R245" s="45"/>
      <c r="S245" s="45"/>
      <c r="T245" s="104"/>
      <c r="U245" s="104"/>
      <c r="V245" s="45"/>
      <c r="W245" s="105"/>
      <c r="X245" s="45"/>
      <c r="Y245" s="45"/>
      <c r="Z245" s="45"/>
      <c r="AA245" s="45"/>
      <c r="AB245" s="45"/>
      <c r="AC245" s="45"/>
      <c r="AD245" s="45"/>
      <c r="AE245" s="45"/>
      <c r="AF245" s="45"/>
      <c r="AG245" s="45"/>
      <c r="AH245" s="45"/>
      <c r="AI245" s="104"/>
      <c r="AJ245" s="104"/>
      <c r="AK245" s="104"/>
      <c r="AL245" s="104"/>
      <c r="AM245" s="104"/>
      <c r="AN245" s="104"/>
      <c r="AO245" s="104"/>
      <c r="AP245" s="45"/>
      <c r="AQ245" s="45"/>
      <c r="AR245" s="45"/>
      <c r="AS245" s="45"/>
      <c r="AT245" s="45"/>
      <c r="AU245" s="45"/>
      <c r="AV245" s="45"/>
      <c r="AW245" s="45"/>
      <c r="AX245" s="45"/>
      <c r="AY245" s="45"/>
      <c r="AZ245" s="45"/>
      <c r="BA245" s="45"/>
      <c r="BB245" s="45"/>
      <c r="BC245" s="45"/>
      <c r="BD245" s="45"/>
      <c r="BE245" s="45"/>
      <c r="BF245" s="45"/>
      <c r="BG245" s="45"/>
      <c r="BH245" s="45"/>
      <c r="BI245" s="45"/>
    </row>
    <row r="246" spans="1:61" ht="15.75" customHeight="1">
      <c r="A246" s="45"/>
      <c r="B246" s="45"/>
      <c r="C246" s="45"/>
      <c r="D246" s="45"/>
      <c r="E246" s="45"/>
      <c r="F246" s="45"/>
      <c r="G246" s="45"/>
      <c r="H246" s="45"/>
      <c r="I246" s="45"/>
      <c r="J246" s="45"/>
      <c r="K246" s="45"/>
      <c r="L246" s="45"/>
      <c r="M246" s="45"/>
      <c r="N246" s="104"/>
      <c r="O246" s="104"/>
      <c r="P246" s="45"/>
      <c r="Q246" s="45"/>
      <c r="R246" s="45"/>
      <c r="S246" s="45"/>
      <c r="T246" s="104"/>
      <c r="U246" s="104"/>
      <c r="V246" s="45"/>
      <c r="W246" s="105"/>
      <c r="X246" s="45"/>
      <c r="Y246" s="45"/>
      <c r="Z246" s="45"/>
      <c r="AA246" s="45"/>
      <c r="AB246" s="45"/>
      <c r="AC246" s="45"/>
      <c r="AD246" s="45"/>
      <c r="AE246" s="45"/>
      <c r="AF246" s="45"/>
      <c r="AG246" s="45"/>
      <c r="AH246" s="45"/>
      <c r="AI246" s="104"/>
      <c r="AJ246" s="104"/>
      <c r="AK246" s="104"/>
      <c r="AL246" s="104"/>
      <c r="AM246" s="104"/>
      <c r="AN246" s="104"/>
      <c r="AO246" s="104"/>
      <c r="AP246" s="45"/>
      <c r="AQ246" s="45"/>
      <c r="AR246" s="45"/>
      <c r="AS246" s="45"/>
      <c r="AT246" s="45"/>
      <c r="AU246" s="45"/>
      <c r="AV246" s="45"/>
      <c r="AW246" s="45"/>
      <c r="AX246" s="45"/>
      <c r="AY246" s="45"/>
      <c r="AZ246" s="45"/>
      <c r="BA246" s="45"/>
      <c r="BB246" s="45"/>
      <c r="BC246" s="45"/>
      <c r="BD246" s="45"/>
      <c r="BE246" s="45"/>
      <c r="BF246" s="45"/>
      <c r="BG246" s="45"/>
      <c r="BH246" s="45"/>
      <c r="BI246" s="45"/>
    </row>
    <row r="247" spans="1:61" ht="15.75" customHeight="1">
      <c r="A247" s="45"/>
      <c r="B247" s="45"/>
      <c r="C247" s="45"/>
      <c r="D247" s="45"/>
      <c r="E247" s="45"/>
      <c r="F247" s="45"/>
      <c r="G247" s="45"/>
      <c r="H247" s="45"/>
      <c r="I247" s="45"/>
      <c r="J247" s="45"/>
      <c r="K247" s="45"/>
      <c r="L247" s="45"/>
      <c r="M247" s="45"/>
      <c r="N247" s="104"/>
      <c r="O247" s="104"/>
      <c r="P247" s="45"/>
      <c r="Q247" s="45"/>
      <c r="R247" s="45"/>
      <c r="S247" s="45"/>
      <c r="T247" s="104"/>
      <c r="U247" s="104"/>
      <c r="V247" s="45"/>
      <c r="W247" s="105"/>
      <c r="X247" s="45"/>
      <c r="Y247" s="45"/>
      <c r="Z247" s="45"/>
      <c r="AA247" s="45"/>
      <c r="AB247" s="45"/>
      <c r="AC247" s="45"/>
      <c r="AD247" s="45"/>
      <c r="AE247" s="45"/>
      <c r="AF247" s="45"/>
      <c r="AG247" s="45"/>
      <c r="AH247" s="45"/>
      <c r="AI247" s="104"/>
      <c r="AJ247" s="104"/>
      <c r="AK247" s="104"/>
      <c r="AL247" s="104"/>
      <c r="AM247" s="104"/>
      <c r="AN247" s="104"/>
      <c r="AO247" s="104"/>
      <c r="AP247" s="45"/>
      <c r="AQ247" s="45"/>
      <c r="AR247" s="45"/>
      <c r="AS247" s="45"/>
      <c r="AT247" s="45"/>
      <c r="AU247" s="45"/>
      <c r="AV247" s="45"/>
      <c r="AW247" s="45"/>
      <c r="AX247" s="45"/>
      <c r="AY247" s="45"/>
      <c r="AZ247" s="45"/>
      <c r="BA247" s="45"/>
      <c r="BB247" s="45"/>
      <c r="BC247" s="45"/>
      <c r="BD247" s="45"/>
      <c r="BE247" s="45"/>
      <c r="BF247" s="45"/>
      <c r="BG247" s="45"/>
      <c r="BH247" s="45"/>
      <c r="BI247" s="45"/>
    </row>
    <row r="248" spans="1:61" ht="15.75" customHeight="1">
      <c r="A248" s="45"/>
      <c r="B248" s="45"/>
      <c r="C248" s="45"/>
      <c r="D248" s="45"/>
      <c r="E248" s="45"/>
      <c r="F248" s="45"/>
      <c r="G248" s="45"/>
      <c r="H248" s="45"/>
      <c r="I248" s="45"/>
      <c r="J248" s="45"/>
      <c r="K248" s="45"/>
      <c r="L248" s="45"/>
      <c r="M248" s="45"/>
      <c r="N248" s="104"/>
      <c r="O248" s="104"/>
      <c r="P248" s="45"/>
      <c r="Q248" s="45"/>
      <c r="R248" s="45"/>
      <c r="S248" s="45"/>
      <c r="T248" s="104"/>
      <c r="U248" s="104"/>
      <c r="V248" s="45"/>
      <c r="W248" s="105"/>
      <c r="X248" s="45"/>
      <c r="Y248" s="45"/>
      <c r="Z248" s="45"/>
      <c r="AA248" s="45"/>
      <c r="AB248" s="45"/>
      <c r="AC248" s="45"/>
      <c r="AD248" s="45"/>
      <c r="AE248" s="45"/>
      <c r="AF248" s="45"/>
      <c r="AG248" s="45"/>
      <c r="AH248" s="45"/>
      <c r="AI248" s="104"/>
      <c r="AJ248" s="104"/>
      <c r="AK248" s="104"/>
      <c r="AL248" s="104"/>
      <c r="AM248" s="104"/>
      <c r="AN248" s="104"/>
      <c r="AO248" s="104"/>
      <c r="AP248" s="45"/>
      <c r="AQ248" s="45"/>
      <c r="AR248" s="45"/>
      <c r="AS248" s="45"/>
      <c r="AT248" s="45"/>
      <c r="AU248" s="45"/>
      <c r="AV248" s="45"/>
      <c r="AW248" s="45"/>
      <c r="AX248" s="45"/>
      <c r="AY248" s="45"/>
      <c r="AZ248" s="45"/>
      <c r="BA248" s="45"/>
      <c r="BB248" s="45"/>
      <c r="BC248" s="45"/>
      <c r="BD248" s="45"/>
      <c r="BE248" s="45"/>
      <c r="BF248" s="45"/>
      <c r="BG248" s="45"/>
      <c r="BH248" s="45"/>
      <c r="BI248" s="45"/>
    </row>
    <row r="249" spans="1:61" ht="15.75" customHeight="1">
      <c r="A249" s="45"/>
      <c r="B249" s="45"/>
      <c r="C249" s="45"/>
      <c r="D249" s="45"/>
      <c r="E249" s="45"/>
      <c r="F249" s="45"/>
      <c r="G249" s="45"/>
      <c r="H249" s="45"/>
      <c r="I249" s="45"/>
      <c r="J249" s="45"/>
      <c r="K249" s="45"/>
      <c r="L249" s="45"/>
      <c r="M249" s="45"/>
      <c r="N249" s="104"/>
      <c r="O249" s="104"/>
      <c r="P249" s="45"/>
      <c r="Q249" s="45"/>
      <c r="R249" s="45"/>
      <c r="S249" s="45"/>
      <c r="T249" s="104"/>
      <c r="U249" s="104"/>
      <c r="V249" s="45"/>
      <c r="W249" s="105"/>
      <c r="X249" s="45"/>
      <c r="Y249" s="45"/>
      <c r="Z249" s="45"/>
      <c r="AA249" s="45"/>
      <c r="AB249" s="45"/>
      <c r="AC249" s="45"/>
      <c r="AD249" s="45"/>
      <c r="AE249" s="45"/>
      <c r="AF249" s="45"/>
      <c r="AG249" s="45"/>
      <c r="AH249" s="45"/>
      <c r="AI249" s="104"/>
      <c r="AJ249" s="104"/>
      <c r="AK249" s="104"/>
      <c r="AL249" s="104"/>
      <c r="AM249" s="104"/>
      <c r="AN249" s="104"/>
      <c r="AO249" s="104"/>
      <c r="AP249" s="45"/>
      <c r="AQ249" s="45"/>
      <c r="AR249" s="45"/>
      <c r="AS249" s="45"/>
      <c r="AT249" s="45"/>
      <c r="AU249" s="45"/>
      <c r="AV249" s="45"/>
      <c r="AW249" s="45"/>
      <c r="AX249" s="45"/>
      <c r="AY249" s="45"/>
      <c r="AZ249" s="45"/>
      <c r="BA249" s="45"/>
      <c r="BB249" s="45"/>
      <c r="BC249" s="45"/>
      <c r="BD249" s="45"/>
      <c r="BE249" s="45"/>
      <c r="BF249" s="45"/>
      <c r="BG249" s="45"/>
      <c r="BH249" s="45"/>
      <c r="BI249" s="45"/>
    </row>
    <row r="250" spans="1:61" ht="15.75" customHeight="1">
      <c r="A250" s="45"/>
      <c r="B250" s="45"/>
      <c r="C250" s="45"/>
      <c r="D250" s="45"/>
      <c r="E250" s="45"/>
      <c r="F250" s="45"/>
      <c r="G250" s="45"/>
      <c r="H250" s="45"/>
      <c r="I250" s="45"/>
      <c r="J250" s="45"/>
      <c r="K250" s="45"/>
      <c r="L250" s="45"/>
      <c r="M250" s="45"/>
      <c r="N250" s="104"/>
      <c r="O250" s="104"/>
      <c r="P250" s="45"/>
      <c r="Q250" s="45"/>
      <c r="R250" s="45"/>
      <c r="S250" s="45"/>
      <c r="T250" s="104"/>
      <c r="U250" s="104"/>
      <c r="V250" s="45"/>
      <c r="W250" s="105"/>
      <c r="X250" s="45"/>
      <c r="Y250" s="45"/>
      <c r="Z250" s="45"/>
      <c r="AA250" s="45"/>
      <c r="AB250" s="45"/>
      <c r="AC250" s="45"/>
      <c r="AD250" s="45"/>
      <c r="AE250" s="45"/>
      <c r="AF250" s="45"/>
      <c r="AG250" s="45"/>
      <c r="AH250" s="45"/>
      <c r="AI250" s="104"/>
      <c r="AJ250" s="104"/>
      <c r="AK250" s="104"/>
      <c r="AL250" s="104"/>
      <c r="AM250" s="104"/>
      <c r="AN250" s="104"/>
      <c r="AO250" s="104"/>
      <c r="AP250" s="45"/>
      <c r="AQ250" s="45"/>
      <c r="AR250" s="45"/>
      <c r="AS250" s="45"/>
      <c r="AT250" s="45"/>
      <c r="AU250" s="45"/>
      <c r="AV250" s="45"/>
      <c r="AW250" s="45"/>
      <c r="AX250" s="45"/>
      <c r="AY250" s="45"/>
      <c r="AZ250" s="45"/>
      <c r="BA250" s="45"/>
      <c r="BB250" s="45"/>
      <c r="BC250" s="45"/>
      <c r="BD250" s="45"/>
      <c r="BE250" s="45"/>
      <c r="BF250" s="45"/>
      <c r="BG250" s="45"/>
      <c r="BH250" s="45"/>
      <c r="BI250" s="45"/>
    </row>
    <row r="251" spans="1:61" ht="15.75" customHeight="1">
      <c r="A251" s="45"/>
      <c r="B251" s="45"/>
      <c r="C251" s="45"/>
      <c r="D251" s="45"/>
      <c r="E251" s="45"/>
      <c r="F251" s="45"/>
      <c r="G251" s="45"/>
      <c r="H251" s="45"/>
      <c r="I251" s="45"/>
      <c r="J251" s="45"/>
      <c r="K251" s="45"/>
      <c r="L251" s="45"/>
      <c r="M251" s="45"/>
      <c r="N251" s="104"/>
      <c r="O251" s="104"/>
      <c r="P251" s="45"/>
      <c r="Q251" s="45"/>
      <c r="R251" s="45"/>
      <c r="S251" s="45"/>
      <c r="T251" s="104"/>
      <c r="U251" s="104"/>
      <c r="V251" s="45"/>
      <c r="W251" s="105"/>
      <c r="X251" s="45"/>
      <c r="Y251" s="45"/>
      <c r="Z251" s="45"/>
      <c r="AA251" s="45"/>
      <c r="AB251" s="45"/>
      <c r="AC251" s="45"/>
      <c r="AD251" s="45"/>
      <c r="AE251" s="45"/>
      <c r="AF251" s="45"/>
      <c r="AG251" s="45"/>
      <c r="AH251" s="45"/>
      <c r="AI251" s="104"/>
      <c r="AJ251" s="104"/>
      <c r="AK251" s="104"/>
      <c r="AL251" s="104"/>
      <c r="AM251" s="104"/>
      <c r="AN251" s="104"/>
      <c r="AO251" s="104"/>
      <c r="AP251" s="45"/>
      <c r="AQ251" s="45"/>
      <c r="AR251" s="45"/>
      <c r="AS251" s="45"/>
      <c r="AT251" s="45"/>
      <c r="AU251" s="45"/>
      <c r="AV251" s="45"/>
      <c r="AW251" s="45"/>
      <c r="AX251" s="45"/>
      <c r="AY251" s="45"/>
      <c r="AZ251" s="45"/>
      <c r="BA251" s="45"/>
      <c r="BB251" s="45"/>
      <c r="BC251" s="45"/>
      <c r="BD251" s="45"/>
      <c r="BE251" s="45"/>
      <c r="BF251" s="45"/>
      <c r="BG251" s="45"/>
      <c r="BH251" s="45"/>
      <c r="BI251" s="45"/>
    </row>
    <row r="252" spans="1:61" ht="15.75" customHeight="1">
      <c r="A252" s="45"/>
      <c r="B252" s="45"/>
      <c r="C252" s="45"/>
      <c r="D252" s="45"/>
      <c r="E252" s="45"/>
      <c r="F252" s="45"/>
      <c r="G252" s="45"/>
      <c r="H252" s="45"/>
      <c r="I252" s="45"/>
      <c r="J252" s="45"/>
      <c r="K252" s="45"/>
      <c r="L252" s="45"/>
      <c r="M252" s="45"/>
      <c r="N252" s="104"/>
      <c r="O252" s="104"/>
      <c r="P252" s="45"/>
      <c r="Q252" s="45"/>
      <c r="R252" s="45"/>
      <c r="S252" s="45"/>
      <c r="T252" s="104"/>
      <c r="U252" s="104"/>
      <c r="V252" s="45"/>
      <c r="W252" s="105"/>
      <c r="X252" s="45"/>
      <c r="Y252" s="45"/>
      <c r="Z252" s="45"/>
      <c r="AA252" s="45"/>
      <c r="AB252" s="45"/>
      <c r="AC252" s="45"/>
      <c r="AD252" s="45"/>
      <c r="AE252" s="45"/>
      <c r="AF252" s="45"/>
      <c r="AG252" s="45"/>
      <c r="AH252" s="45"/>
      <c r="AI252" s="104"/>
      <c r="AJ252" s="104"/>
      <c r="AK252" s="104"/>
      <c r="AL252" s="104"/>
      <c r="AM252" s="104"/>
      <c r="AN252" s="104"/>
      <c r="AO252" s="104"/>
      <c r="AP252" s="45"/>
      <c r="AQ252" s="45"/>
      <c r="AR252" s="45"/>
      <c r="AS252" s="45"/>
      <c r="AT252" s="45"/>
      <c r="AU252" s="45"/>
      <c r="AV252" s="45"/>
      <c r="AW252" s="45"/>
      <c r="AX252" s="45"/>
      <c r="AY252" s="45"/>
      <c r="AZ252" s="45"/>
      <c r="BA252" s="45"/>
      <c r="BB252" s="45"/>
      <c r="BC252" s="45"/>
      <c r="BD252" s="45"/>
      <c r="BE252" s="45"/>
      <c r="BF252" s="45"/>
      <c r="BG252" s="45"/>
      <c r="BH252" s="45"/>
      <c r="BI252" s="45"/>
    </row>
    <row r="253" spans="1:61" ht="15.75" customHeight="1">
      <c r="A253" s="45"/>
      <c r="B253" s="45"/>
      <c r="C253" s="45"/>
      <c r="D253" s="45"/>
      <c r="E253" s="45"/>
      <c r="F253" s="45"/>
      <c r="G253" s="45"/>
      <c r="H253" s="45"/>
      <c r="I253" s="45"/>
      <c r="J253" s="45"/>
      <c r="K253" s="45"/>
      <c r="L253" s="45"/>
      <c r="M253" s="45"/>
      <c r="N253" s="104"/>
      <c r="O253" s="104"/>
      <c r="P253" s="45"/>
      <c r="Q253" s="45"/>
      <c r="R253" s="45"/>
      <c r="S253" s="45"/>
      <c r="T253" s="104"/>
      <c r="U253" s="104"/>
      <c r="V253" s="45"/>
      <c r="W253" s="105"/>
      <c r="X253" s="45"/>
      <c r="Y253" s="45"/>
      <c r="Z253" s="45"/>
      <c r="AA253" s="45"/>
      <c r="AB253" s="45"/>
      <c r="AC253" s="45"/>
      <c r="AD253" s="45"/>
      <c r="AE253" s="45"/>
      <c r="AF253" s="45"/>
      <c r="AG253" s="45"/>
      <c r="AH253" s="45"/>
      <c r="AI253" s="104"/>
      <c r="AJ253" s="104"/>
      <c r="AK253" s="104"/>
      <c r="AL253" s="104"/>
      <c r="AM253" s="104"/>
      <c r="AN253" s="104"/>
      <c r="AO253" s="104"/>
      <c r="AP253" s="45"/>
      <c r="AQ253" s="45"/>
      <c r="AR253" s="45"/>
      <c r="AS253" s="45"/>
      <c r="AT253" s="45"/>
      <c r="AU253" s="45"/>
      <c r="AV253" s="45"/>
      <c r="AW253" s="45"/>
      <c r="AX253" s="45"/>
      <c r="AY253" s="45"/>
      <c r="AZ253" s="45"/>
      <c r="BA253" s="45"/>
      <c r="BB253" s="45"/>
      <c r="BC253" s="45"/>
      <c r="BD253" s="45"/>
      <c r="BE253" s="45"/>
      <c r="BF253" s="45"/>
      <c r="BG253" s="45"/>
      <c r="BH253" s="45"/>
      <c r="BI253" s="45"/>
    </row>
    <row r="254" spans="1:61" ht="15.75" customHeight="1">
      <c r="A254" s="45"/>
      <c r="B254" s="45"/>
      <c r="C254" s="45"/>
      <c r="D254" s="45"/>
      <c r="E254" s="45"/>
      <c r="F254" s="45"/>
      <c r="G254" s="45"/>
      <c r="H254" s="45"/>
      <c r="I254" s="45"/>
      <c r="J254" s="45"/>
      <c r="K254" s="45"/>
      <c r="L254" s="45"/>
      <c r="M254" s="45"/>
      <c r="N254" s="104"/>
      <c r="O254" s="104"/>
      <c r="P254" s="45"/>
      <c r="Q254" s="45"/>
      <c r="R254" s="45"/>
      <c r="S254" s="45"/>
      <c r="T254" s="104"/>
      <c r="U254" s="104"/>
      <c r="V254" s="45"/>
      <c r="W254" s="105"/>
      <c r="X254" s="45"/>
      <c r="Y254" s="45"/>
      <c r="Z254" s="45"/>
      <c r="AA254" s="45"/>
      <c r="AB254" s="45"/>
      <c r="AC254" s="45"/>
      <c r="AD254" s="45"/>
      <c r="AE254" s="45"/>
      <c r="AF254" s="45"/>
      <c r="AG254" s="45"/>
      <c r="AH254" s="45"/>
      <c r="AI254" s="104"/>
      <c r="AJ254" s="104"/>
      <c r="AK254" s="104"/>
      <c r="AL254" s="104"/>
      <c r="AM254" s="104"/>
      <c r="AN254" s="104"/>
      <c r="AO254" s="104"/>
      <c r="AP254" s="45"/>
      <c r="AQ254" s="45"/>
      <c r="AR254" s="45"/>
      <c r="AS254" s="45"/>
      <c r="AT254" s="45"/>
      <c r="AU254" s="45"/>
      <c r="AV254" s="45"/>
      <c r="AW254" s="45"/>
      <c r="AX254" s="45"/>
      <c r="AY254" s="45"/>
      <c r="AZ254" s="45"/>
      <c r="BA254" s="45"/>
      <c r="BB254" s="45"/>
      <c r="BC254" s="45"/>
      <c r="BD254" s="45"/>
      <c r="BE254" s="45"/>
      <c r="BF254" s="45"/>
      <c r="BG254" s="45"/>
      <c r="BH254" s="45"/>
      <c r="BI254" s="45"/>
    </row>
    <row r="255" spans="1:61" ht="15.75" customHeight="1">
      <c r="A255" s="45"/>
      <c r="B255" s="45"/>
      <c r="C255" s="45"/>
      <c r="D255" s="45"/>
      <c r="E255" s="45"/>
      <c r="F255" s="45"/>
      <c r="G255" s="45"/>
      <c r="H255" s="45"/>
      <c r="I255" s="45"/>
      <c r="J255" s="45"/>
      <c r="K255" s="45"/>
      <c r="L255" s="45"/>
      <c r="M255" s="45"/>
      <c r="N255" s="104"/>
      <c r="O255" s="104"/>
      <c r="P255" s="45"/>
      <c r="Q255" s="45"/>
      <c r="R255" s="45"/>
      <c r="S255" s="45"/>
      <c r="T255" s="104"/>
      <c r="U255" s="104"/>
      <c r="V255" s="45"/>
      <c r="W255" s="105"/>
      <c r="X255" s="45"/>
      <c r="Y255" s="45"/>
      <c r="Z255" s="45"/>
      <c r="AA255" s="45"/>
      <c r="AB255" s="45"/>
      <c r="AC255" s="45"/>
      <c r="AD255" s="45"/>
      <c r="AE255" s="45"/>
      <c r="AF255" s="45"/>
      <c r="AG255" s="45"/>
      <c r="AH255" s="45"/>
      <c r="AI255" s="104"/>
      <c r="AJ255" s="104"/>
      <c r="AK255" s="104"/>
      <c r="AL255" s="104"/>
      <c r="AM255" s="104"/>
      <c r="AN255" s="104"/>
      <c r="AO255" s="104"/>
      <c r="AP255" s="45"/>
      <c r="AQ255" s="45"/>
      <c r="AR255" s="45"/>
      <c r="AS255" s="45"/>
      <c r="AT255" s="45"/>
      <c r="AU255" s="45"/>
      <c r="AV255" s="45"/>
      <c r="AW255" s="45"/>
      <c r="AX255" s="45"/>
      <c r="AY255" s="45"/>
      <c r="AZ255" s="45"/>
      <c r="BA255" s="45"/>
      <c r="BB255" s="45"/>
      <c r="BC255" s="45"/>
      <c r="BD255" s="45"/>
      <c r="BE255" s="45"/>
      <c r="BF255" s="45"/>
      <c r="BG255" s="45"/>
      <c r="BH255" s="45"/>
      <c r="BI255" s="45"/>
    </row>
    <row r="256" spans="1:61" ht="15.75" customHeight="1">
      <c r="A256" s="45"/>
      <c r="B256" s="45"/>
      <c r="C256" s="45"/>
      <c r="D256" s="45"/>
      <c r="E256" s="45"/>
      <c r="F256" s="45"/>
      <c r="G256" s="45"/>
      <c r="H256" s="45"/>
      <c r="I256" s="45"/>
      <c r="J256" s="45"/>
      <c r="K256" s="45"/>
      <c r="L256" s="45"/>
      <c r="M256" s="45"/>
      <c r="N256" s="104"/>
      <c r="O256" s="104"/>
      <c r="P256" s="45"/>
      <c r="Q256" s="45"/>
      <c r="R256" s="45"/>
      <c r="S256" s="45"/>
      <c r="T256" s="104"/>
      <c r="U256" s="104"/>
      <c r="V256" s="45"/>
      <c r="W256" s="105"/>
      <c r="X256" s="45"/>
      <c r="Y256" s="45"/>
      <c r="Z256" s="45"/>
      <c r="AA256" s="45"/>
      <c r="AB256" s="45"/>
      <c r="AC256" s="45"/>
      <c r="AD256" s="45"/>
      <c r="AE256" s="45"/>
      <c r="AF256" s="45"/>
      <c r="AG256" s="45"/>
      <c r="AH256" s="45"/>
      <c r="AI256" s="104"/>
      <c r="AJ256" s="104"/>
      <c r="AK256" s="104"/>
      <c r="AL256" s="104"/>
      <c r="AM256" s="104"/>
      <c r="AN256" s="104"/>
      <c r="AO256" s="104"/>
      <c r="AP256" s="45"/>
      <c r="AQ256" s="45"/>
      <c r="AR256" s="45"/>
      <c r="AS256" s="45"/>
      <c r="AT256" s="45"/>
      <c r="AU256" s="45"/>
      <c r="AV256" s="45"/>
      <c r="AW256" s="45"/>
      <c r="AX256" s="45"/>
      <c r="AY256" s="45"/>
      <c r="AZ256" s="45"/>
      <c r="BA256" s="45"/>
      <c r="BB256" s="45"/>
      <c r="BC256" s="45"/>
      <c r="BD256" s="45"/>
      <c r="BE256" s="45"/>
      <c r="BF256" s="45"/>
      <c r="BG256" s="45"/>
      <c r="BH256" s="45"/>
      <c r="BI256" s="45"/>
    </row>
    <row r="257" spans="1:61" ht="15.75" customHeight="1">
      <c r="A257" s="45"/>
      <c r="B257" s="45"/>
      <c r="C257" s="45"/>
      <c r="D257" s="45"/>
      <c r="E257" s="45"/>
      <c r="F257" s="45"/>
      <c r="G257" s="45"/>
      <c r="H257" s="45"/>
      <c r="I257" s="45"/>
      <c r="J257" s="45"/>
      <c r="K257" s="45"/>
      <c r="L257" s="45"/>
      <c r="M257" s="45"/>
      <c r="N257" s="104"/>
      <c r="O257" s="104"/>
      <c r="P257" s="45"/>
      <c r="Q257" s="45"/>
      <c r="R257" s="45"/>
      <c r="S257" s="45"/>
      <c r="T257" s="104"/>
      <c r="U257" s="104"/>
      <c r="V257" s="45"/>
      <c r="W257" s="105"/>
      <c r="X257" s="45"/>
      <c r="Y257" s="45"/>
      <c r="Z257" s="45"/>
      <c r="AA257" s="45"/>
      <c r="AB257" s="45"/>
      <c r="AC257" s="45"/>
      <c r="AD257" s="45"/>
      <c r="AE257" s="45"/>
      <c r="AF257" s="45"/>
      <c r="AG257" s="45"/>
      <c r="AH257" s="45"/>
      <c r="AI257" s="104"/>
      <c r="AJ257" s="104"/>
      <c r="AK257" s="104"/>
      <c r="AL257" s="104"/>
      <c r="AM257" s="104"/>
      <c r="AN257" s="104"/>
      <c r="AO257" s="104"/>
      <c r="AP257" s="45"/>
      <c r="AQ257" s="45"/>
      <c r="AR257" s="45"/>
      <c r="AS257" s="45"/>
      <c r="AT257" s="45"/>
      <c r="AU257" s="45"/>
      <c r="AV257" s="45"/>
      <c r="AW257" s="45"/>
      <c r="AX257" s="45"/>
      <c r="AY257" s="45"/>
      <c r="AZ257" s="45"/>
      <c r="BA257" s="45"/>
      <c r="BB257" s="45"/>
      <c r="BC257" s="45"/>
      <c r="BD257" s="45"/>
      <c r="BE257" s="45"/>
      <c r="BF257" s="45"/>
      <c r="BG257" s="45"/>
      <c r="BH257" s="45"/>
      <c r="BI257" s="45"/>
    </row>
    <row r="258" spans="1:61" ht="15.75" customHeight="1">
      <c r="A258" s="45"/>
      <c r="B258" s="45"/>
      <c r="C258" s="45"/>
      <c r="D258" s="45"/>
      <c r="E258" s="45"/>
      <c r="F258" s="45"/>
      <c r="G258" s="45"/>
      <c r="H258" s="45"/>
      <c r="I258" s="45"/>
      <c r="J258" s="45"/>
      <c r="K258" s="45"/>
      <c r="L258" s="45"/>
      <c r="M258" s="45"/>
      <c r="N258" s="104"/>
      <c r="O258" s="104"/>
      <c r="P258" s="45"/>
      <c r="Q258" s="45"/>
      <c r="R258" s="45"/>
      <c r="S258" s="45"/>
      <c r="T258" s="104"/>
      <c r="U258" s="104"/>
      <c r="V258" s="45"/>
      <c r="W258" s="105"/>
      <c r="X258" s="45"/>
      <c r="Y258" s="45"/>
      <c r="Z258" s="45"/>
      <c r="AA258" s="45"/>
      <c r="AB258" s="45"/>
      <c r="AC258" s="45"/>
      <c r="AD258" s="45"/>
      <c r="AE258" s="45"/>
      <c r="AF258" s="45"/>
      <c r="AG258" s="45"/>
      <c r="AH258" s="45"/>
      <c r="AI258" s="104"/>
      <c r="AJ258" s="104"/>
      <c r="AK258" s="104"/>
      <c r="AL258" s="104"/>
      <c r="AM258" s="104"/>
      <c r="AN258" s="104"/>
      <c r="AO258" s="104"/>
      <c r="AP258" s="45"/>
      <c r="AQ258" s="45"/>
      <c r="AR258" s="45"/>
      <c r="AS258" s="45"/>
      <c r="AT258" s="45"/>
      <c r="AU258" s="45"/>
      <c r="AV258" s="45"/>
      <c r="AW258" s="45"/>
      <c r="AX258" s="45"/>
      <c r="AY258" s="45"/>
      <c r="AZ258" s="45"/>
      <c r="BA258" s="45"/>
      <c r="BB258" s="45"/>
      <c r="BC258" s="45"/>
      <c r="BD258" s="45"/>
      <c r="BE258" s="45"/>
      <c r="BF258" s="45"/>
      <c r="BG258" s="45"/>
      <c r="BH258" s="45"/>
      <c r="BI258" s="45"/>
    </row>
    <row r="259" spans="1:61" ht="15.75" customHeight="1">
      <c r="A259" s="45"/>
      <c r="B259" s="45"/>
      <c r="C259" s="45"/>
      <c r="D259" s="45"/>
      <c r="E259" s="45"/>
      <c r="F259" s="45"/>
      <c r="G259" s="45"/>
      <c r="H259" s="45"/>
      <c r="I259" s="45"/>
      <c r="J259" s="45"/>
      <c r="K259" s="45"/>
      <c r="L259" s="45"/>
      <c r="M259" s="45"/>
      <c r="N259" s="104"/>
      <c r="O259" s="104"/>
      <c r="P259" s="45"/>
      <c r="Q259" s="45"/>
      <c r="R259" s="45"/>
      <c r="S259" s="45"/>
      <c r="T259" s="104"/>
      <c r="U259" s="104"/>
      <c r="V259" s="45"/>
      <c r="W259" s="105"/>
      <c r="X259" s="45"/>
      <c r="Y259" s="45"/>
      <c r="Z259" s="45"/>
      <c r="AA259" s="45"/>
      <c r="AB259" s="45"/>
      <c r="AC259" s="45"/>
      <c r="AD259" s="45"/>
      <c r="AE259" s="45"/>
      <c r="AF259" s="45"/>
      <c r="AG259" s="45"/>
      <c r="AH259" s="45"/>
      <c r="AI259" s="104"/>
      <c r="AJ259" s="104"/>
      <c r="AK259" s="104"/>
      <c r="AL259" s="104"/>
      <c r="AM259" s="104"/>
      <c r="AN259" s="104"/>
      <c r="AO259" s="104"/>
      <c r="AP259" s="45"/>
      <c r="AQ259" s="45"/>
      <c r="AR259" s="45"/>
      <c r="AS259" s="45"/>
      <c r="AT259" s="45"/>
      <c r="AU259" s="45"/>
      <c r="AV259" s="45"/>
      <c r="AW259" s="45"/>
      <c r="AX259" s="45"/>
      <c r="AY259" s="45"/>
      <c r="AZ259" s="45"/>
      <c r="BA259" s="45"/>
      <c r="BB259" s="45"/>
      <c r="BC259" s="45"/>
      <c r="BD259" s="45"/>
      <c r="BE259" s="45"/>
      <c r="BF259" s="45"/>
      <c r="BG259" s="45"/>
      <c r="BH259" s="45"/>
      <c r="BI259" s="45"/>
    </row>
    <row r="260" spans="1:61" ht="15.75" customHeight="1">
      <c r="A260" s="45"/>
      <c r="B260" s="45"/>
      <c r="C260" s="45"/>
      <c r="D260" s="45"/>
      <c r="E260" s="45"/>
      <c r="F260" s="45"/>
      <c r="G260" s="45"/>
      <c r="H260" s="45"/>
      <c r="I260" s="45"/>
      <c r="J260" s="45"/>
      <c r="K260" s="45"/>
      <c r="L260" s="45"/>
      <c r="M260" s="45"/>
      <c r="N260" s="104"/>
      <c r="O260" s="104"/>
      <c r="P260" s="45"/>
      <c r="Q260" s="45"/>
      <c r="R260" s="45"/>
      <c r="S260" s="45"/>
      <c r="T260" s="104"/>
      <c r="U260" s="104"/>
      <c r="V260" s="45"/>
      <c r="W260" s="105"/>
      <c r="X260" s="45"/>
      <c r="Y260" s="45"/>
      <c r="Z260" s="45"/>
      <c r="AA260" s="45"/>
      <c r="AB260" s="45"/>
      <c r="AC260" s="45"/>
      <c r="AD260" s="45"/>
      <c r="AE260" s="45"/>
      <c r="AF260" s="45"/>
      <c r="AG260" s="45"/>
      <c r="AH260" s="45"/>
      <c r="AI260" s="104"/>
      <c r="AJ260" s="104"/>
      <c r="AK260" s="104"/>
      <c r="AL260" s="104"/>
      <c r="AM260" s="104"/>
      <c r="AN260" s="104"/>
      <c r="AO260" s="104"/>
      <c r="AP260" s="45"/>
      <c r="AQ260" s="45"/>
      <c r="AR260" s="45"/>
      <c r="AS260" s="45"/>
      <c r="AT260" s="45"/>
      <c r="AU260" s="45"/>
      <c r="AV260" s="45"/>
      <c r="AW260" s="45"/>
      <c r="AX260" s="45"/>
      <c r="AY260" s="45"/>
      <c r="AZ260" s="45"/>
      <c r="BA260" s="45"/>
      <c r="BB260" s="45"/>
      <c r="BC260" s="45"/>
      <c r="BD260" s="45"/>
      <c r="BE260" s="45"/>
      <c r="BF260" s="45"/>
      <c r="BG260" s="45"/>
      <c r="BH260" s="45"/>
      <c r="BI260" s="45"/>
    </row>
    <row r="261" spans="1:61" ht="15.75" customHeight="1">
      <c r="A261" s="45"/>
      <c r="B261" s="45"/>
      <c r="C261" s="45"/>
      <c r="D261" s="45"/>
      <c r="E261" s="45"/>
      <c r="F261" s="45"/>
      <c r="G261" s="45"/>
      <c r="H261" s="45"/>
      <c r="I261" s="45"/>
      <c r="J261" s="45"/>
      <c r="K261" s="45"/>
      <c r="L261" s="45"/>
      <c r="M261" s="45"/>
      <c r="N261" s="104"/>
      <c r="O261" s="104"/>
      <c r="P261" s="45"/>
      <c r="Q261" s="45"/>
      <c r="R261" s="45"/>
      <c r="S261" s="45"/>
      <c r="T261" s="104"/>
      <c r="U261" s="104"/>
      <c r="V261" s="45"/>
      <c r="W261" s="105"/>
      <c r="X261" s="45"/>
      <c r="Y261" s="45"/>
      <c r="Z261" s="45"/>
      <c r="AA261" s="45"/>
      <c r="AB261" s="45"/>
      <c r="AC261" s="45"/>
      <c r="AD261" s="45"/>
      <c r="AE261" s="45"/>
      <c r="AF261" s="45"/>
      <c r="AG261" s="45"/>
      <c r="AH261" s="45"/>
      <c r="AI261" s="104"/>
      <c r="AJ261" s="104"/>
      <c r="AK261" s="104"/>
      <c r="AL261" s="104"/>
      <c r="AM261" s="104"/>
      <c r="AN261" s="104"/>
      <c r="AO261" s="104"/>
      <c r="AP261" s="45"/>
      <c r="AQ261" s="45"/>
      <c r="AR261" s="45"/>
      <c r="AS261" s="45"/>
      <c r="AT261" s="45"/>
      <c r="AU261" s="45"/>
      <c r="AV261" s="45"/>
      <c r="AW261" s="45"/>
      <c r="AX261" s="45"/>
      <c r="AY261" s="45"/>
      <c r="AZ261" s="45"/>
      <c r="BA261" s="45"/>
      <c r="BB261" s="45"/>
      <c r="BC261" s="45"/>
      <c r="BD261" s="45"/>
      <c r="BE261" s="45"/>
      <c r="BF261" s="45"/>
      <c r="BG261" s="45"/>
      <c r="BH261" s="45"/>
      <c r="BI261" s="45"/>
    </row>
    <row r="262" spans="1:61" ht="15.75" customHeight="1">
      <c r="A262" s="45"/>
      <c r="B262" s="45"/>
      <c r="C262" s="45"/>
      <c r="D262" s="45"/>
      <c r="E262" s="45"/>
      <c r="F262" s="45"/>
      <c r="G262" s="45"/>
      <c r="H262" s="45"/>
      <c r="I262" s="45"/>
      <c r="J262" s="45"/>
      <c r="K262" s="45"/>
      <c r="L262" s="45"/>
      <c r="M262" s="45"/>
      <c r="N262" s="104"/>
      <c r="O262" s="104"/>
      <c r="P262" s="45"/>
      <c r="Q262" s="45"/>
      <c r="R262" s="45"/>
      <c r="S262" s="45"/>
      <c r="T262" s="104"/>
      <c r="U262" s="104"/>
      <c r="V262" s="45"/>
      <c r="W262" s="105"/>
      <c r="X262" s="45"/>
      <c r="Y262" s="45"/>
      <c r="Z262" s="45"/>
      <c r="AA262" s="45"/>
      <c r="AB262" s="45"/>
      <c r="AC262" s="45"/>
      <c r="AD262" s="45"/>
      <c r="AE262" s="45"/>
      <c r="AF262" s="45"/>
      <c r="AG262" s="45"/>
      <c r="AH262" s="45"/>
      <c r="AI262" s="104"/>
      <c r="AJ262" s="104"/>
      <c r="AK262" s="104"/>
      <c r="AL262" s="104"/>
      <c r="AM262" s="104"/>
      <c r="AN262" s="104"/>
      <c r="AO262" s="104"/>
      <c r="AP262" s="45"/>
      <c r="AQ262" s="45"/>
      <c r="AR262" s="45"/>
      <c r="AS262" s="45"/>
      <c r="AT262" s="45"/>
      <c r="AU262" s="45"/>
      <c r="AV262" s="45"/>
      <c r="AW262" s="45"/>
      <c r="AX262" s="45"/>
      <c r="AY262" s="45"/>
      <c r="AZ262" s="45"/>
      <c r="BA262" s="45"/>
      <c r="BB262" s="45"/>
      <c r="BC262" s="45"/>
      <c r="BD262" s="45"/>
      <c r="BE262" s="45"/>
      <c r="BF262" s="45"/>
      <c r="BG262" s="45"/>
      <c r="BH262" s="45"/>
      <c r="BI262" s="45"/>
    </row>
    <row r="263" spans="1:61" ht="15.75" customHeight="1">
      <c r="A263" s="45"/>
      <c r="B263" s="45"/>
      <c r="C263" s="45"/>
      <c r="D263" s="45"/>
      <c r="E263" s="45"/>
      <c r="F263" s="45"/>
      <c r="G263" s="45"/>
      <c r="H263" s="45"/>
      <c r="I263" s="45"/>
      <c r="J263" s="45"/>
      <c r="K263" s="45"/>
      <c r="L263" s="45"/>
      <c r="M263" s="45"/>
      <c r="N263" s="104"/>
      <c r="O263" s="104"/>
      <c r="P263" s="45"/>
      <c r="Q263" s="45"/>
      <c r="R263" s="45"/>
      <c r="S263" s="45"/>
      <c r="T263" s="104"/>
      <c r="U263" s="104"/>
      <c r="V263" s="45"/>
      <c r="W263" s="105"/>
      <c r="X263" s="45"/>
      <c r="Y263" s="45"/>
      <c r="Z263" s="45"/>
      <c r="AA263" s="45"/>
      <c r="AB263" s="45"/>
      <c r="AC263" s="45"/>
      <c r="AD263" s="45"/>
      <c r="AE263" s="45"/>
      <c r="AF263" s="45"/>
      <c r="AG263" s="45"/>
      <c r="AH263" s="45"/>
      <c r="AI263" s="104"/>
      <c r="AJ263" s="104"/>
      <c r="AK263" s="104"/>
      <c r="AL263" s="104"/>
      <c r="AM263" s="104"/>
      <c r="AN263" s="104"/>
      <c r="AO263" s="104"/>
      <c r="AP263" s="45"/>
      <c r="AQ263" s="45"/>
      <c r="AR263" s="45"/>
      <c r="AS263" s="45"/>
      <c r="AT263" s="45"/>
      <c r="AU263" s="45"/>
      <c r="AV263" s="45"/>
      <c r="AW263" s="45"/>
      <c r="AX263" s="45"/>
      <c r="AY263" s="45"/>
      <c r="AZ263" s="45"/>
      <c r="BA263" s="45"/>
      <c r="BB263" s="45"/>
      <c r="BC263" s="45"/>
      <c r="BD263" s="45"/>
      <c r="BE263" s="45"/>
      <c r="BF263" s="45"/>
      <c r="BG263" s="45"/>
      <c r="BH263" s="45"/>
      <c r="BI263" s="45"/>
    </row>
    <row r="264" spans="1:61" ht="15.75" customHeight="1">
      <c r="A264" s="45"/>
      <c r="B264" s="45"/>
      <c r="C264" s="45"/>
      <c r="D264" s="45"/>
      <c r="E264" s="45"/>
      <c r="F264" s="45"/>
      <c r="G264" s="45"/>
      <c r="H264" s="45"/>
      <c r="I264" s="45"/>
      <c r="J264" s="45"/>
      <c r="K264" s="45"/>
      <c r="L264" s="45"/>
      <c r="M264" s="45"/>
      <c r="N264" s="104"/>
      <c r="O264" s="104"/>
      <c r="P264" s="45"/>
      <c r="Q264" s="45"/>
      <c r="R264" s="45"/>
      <c r="S264" s="45"/>
      <c r="T264" s="104"/>
      <c r="U264" s="104"/>
      <c r="V264" s="45"/>
      <c r="W264" s="105"/>
      <c r="X264" s="45"/>
      <c r="Y264" s="45"/>
      <c r="Z264" s="45"/>
      <c r="AA264" s="45"/>
      <c r="AB264" s="45"/>
      <c r="AC264" s="45"/>
      <c r="AD264" s="45"/>
      <c r="AE264" s="45"/>
      <c r="AF264" s="45"/>
      <c r="AG264" s="45"/>
      <c r="AH264" s="45"/>
      <c r="AI264" s="104"/>
      <c r="AJ264" s="104"/>
      <c r="AK264" s="104"/>
      <c r="AL264" s="104"/>
      <c r="AM264" s="104"/>
      <c r="AN264" s="104"/>
      <c r="AO264" s="104"/>
      <c r="AP264" s="45"/>
      <c r="AQ264" s="45"/>
      <c r="AR264" s="45"/>
      <c r="AS264" s="45"/>
      <c r="AT264" s="45"/>
      <c r="AU264" s="45"/>
      <c r="AV264" s="45"/>
      <c r="AW264" s="45"/>
      <c r="AX264" s="45"/>
      <c r="AY264" s="45"/>
      <c r="AZ264" s="45"/>
      <c r="BA264" s="45"/>
      <c r="BB264" s="45"/>
      <c r="BC264" s="45"/>
      <c r="BD264" s="45"/>
      <c r="BE264" s="45"/>
      <c r="BF264" s="45"/>
      <c r="BG264" s="45"/>
      <c r="BH264" s="45"/>
      <c r="BI264" s="45"/>
    </row>
    <row r="265" spans="1:61" ht="15.75" customHeight="1">
      <c r="A265" s="45"/>
      <c r="B265" s="45"/>
      <c r="C265" s="45"/>
      <c r="D265" s="45"/>
      <c r="E265" s="45"/>
      <c r="F265" s="45"/>
      <c r="G265" s="45"/>
      <c r="H265" s="45"/>
      <c r="I265" s="45"/>
      <c r="J265" s="45"/>
      <c r="K265" s="45"/>
      <c r="L265" s="45"/>
      <c r="M265" s="45"/>
      <c r="N265" s="104"/>
      <c r="O265" s="104"/>
      <c r="P265" s="45"/>
      <c r="Q265" s="45"/>
      <c r="R265" s="45"/>
      <c r="S265" s="45"/>
      <c r="T265" s="104"/>
      <c r="U265" s="104"/>
      <c r="V265" s="45"/>
      <c r="W265" s="105"/>
      <c r="X265" s="45"/>
      <c r="Y265" s="45"/>
      <c r="Z265" s="45"/>
      <c r="AA265" s="45"/>
      <c r="AB265" s="45"/>
      <c r="AC265" s="45"/>
      <c r="AD265" s="45"/>
      <c r="AE265" s="45"/>
      <c r="AF265" s="45"/>
      <c r="AG265" s="45"/>
      <c r="AH265" s="45"/>
      <c r="AI265" s="104"/>
      <c r="AJ265" s="104"/>
      <c r="AK265" s="104"/>
      <c r="AL265" s="104"/>
      <c r="AM265" s="104"/>
      <c r="AN265" s="104"/>
      <c r="AO265" s="104"/>
      <c r="AP265" s="45"/>
      <c r="AQ265" s="45"/>
      <c r="AR265" s="45"/>
      <c r="AS265" s="45"/>
      <c r="AT265" s="45"/>
      <c r="AU265" s="45"/>
      <c r="AV265" s="45"/>
      <c r="AW265" s="45"/>
      <c r="AX265" s="45"/>
      <c r="AY265" s="45"/>
      <c r="AZ265" s="45"/>
      <c r="BA265" s="45"/>
      <c r="BB265" s="45"/>
      <c r="BC265" s="45"/>
      <c r="BD265" s="45"/>
      <c r="BE265" s="45"/>
      <c r="BF265" s="45"/>
      <c r="BG265" s="45"/>
      <c r="BH265" s="45"/>
      <c r="BI265" s="45"/>
    </row>
    <row r="266" spans="1:61" ht="15.75" customHeight="1">
      <c r="A266" s="45"/>
      <c r="B266" s="45"/>
      <c r="C266" s="45"/>
      <c r="D266" s="45"/>
      <c r="E266" s="45"/>
      <c r="F266" s="45"/>
      <c r="G266" s="45"/>
      <c r="H266" s="45"/>
      <c r="I266" s="45"/>
      <c r="J266" s="45"/>
      <c r="K266" s="45"/>
      <c r="L266" s="45"/>
      <c r="M266" s="45"/>
      <c r="N266" s="104"/>
      <c r="O266" s="104"/>
      <c r="P266" s="45"/>
      <c r="Q266" s="45"/>
      <c r="R266" s="45"/>
      <c r="S266" s="45"/>
      <c r="T266" s="104"/>
      <c r="U266" s="104"/>
      <c r="V266" s="45"/>
      <c r="W266" s="105"/>
      <c r="X266" s="45"/>
      <c r="Y266" s="45"/>
      <c r="Z266" s="45"/>
      <c r="AA266" s="45"/>
      <c r="AB266" s="45"/>
      <c r="AC266" s="45"/>
      <c r="AD266" s="45"/>
      <c r="AE266" s="45"/>
      <c r="AF266" s="45"/>
      <c r="AG266" s="45"/>
      <c r="AH266" s="45"/>
      <c r="AI266" s="104"/>
      <c r="AJ266" s="104"/>
      <c r="AK266" s="104"/>
      <c r="AL266" s="104"/>
      <c r="AM266" s="104"/>
      <c r="AN266" s="104"/>
      <c r="AO266" s="104"/>
      <c r="AP266" s="45"/>
      <c r="AQ266" s="45"/>
      <c r="AR266" s="45"/>
      <c r="AS266" s="45"/>
      <c r="AT266" s="45"/>
      <c r="AU266" s="45"/>
      <c r="AV266" s="45"/>
      <c r="AW266" s="45"/>
      <c r="AX266" s="45"/>
      <c r="AY266" s="45"/>
      <c r="AZ266" s="45"/>
      <c r="BA266" s="45"/>
      <c r="BB266" s="45"/>
      <c r="BC266" s="45"/>
      <c r="BD266" s="45"/>
      <c r="BE266" s="45"/>
      <c r="BF266" s="45"/>
      <c r="BG266" s="45"/>
      <c r="BH266" s="45"/>
      <c r="BI266" s="45"/>
    </row>
    <row r="267" spans="1:61" ht="15.75" customHeight="1">
      <c r="A267" s="45"/>
      <c r="B267" s="45"/>
      <c r="C267" s="45"/>
      <c r="D267" s="45"/>
      <c r="E267" s="45"/>
      <c r="F267" s="45"/>
      <c r="G267" s="45"/>
      <c r="H267" s="45"/>
      <c r="I267" s="45"/>
      <c r="J267" s="45"/>
      <c r="K267" s="45"/>
      <c r="L267" s="45"/>
      <c r="M267" s="45"/>
      <c r="N267" s="104"/>
      <c r="O267" s="104"/>
      <c r="P267" s="45"/>
      <c r="Q267" s="45"/>
      <c r="R267" s="45"/>
      <c r="S267" s="45"/>
      <c r="T267" s="104"/>
      <c r="U267" s="104"/>
      <c r="V267" s="45"/>
      <c r="W267" s="105"/>
      <c r="X267" s="45"/>
      <c r="Y267" s="45"/>
      <c r="Z267" s="45"/>
      <c r="AA267" s="45"/>
      <c r="AB267" s="45"/>
      <c r="AC267" s="45"/>
      <c r="AD267" s="45"/>
      <c r="AE267" s="45"/>
      <c r="AF267" s="45"/>
      <c r="AG267" s="45"/>
      <c r="AH267" s="45"/>
      <c r="AI267" s="104"/>
      <c r="AJ267" s="104"/>
      <c r="AK267" s="104"/>
      <c r="AL267" s="104"/>
      <c r="AM267" s="104"/>
      <c r="AN267" s="104"/>
      <c r="AO267" s="104"/>
      <c r="AP267" s="45"/>
      <c r="AQ267" s="45"/>
      <c r="AR267" s="45"/>
      <c r="AS267" s="45"/>
      <c r="AT267" s="45"/>
      <c r="AU267" s="45"/>
      <c r="AV267" s="45"/>
      <c r="AW267" s="45"/>
      <c r="AX267" s="45"/>
      <c r="AY267" s="45"/>
      <c r="AZ267" s="45"/>
      <c r="BA267" s="45"/>
      <c r="BB267" s="45"/>
      <c r="BC267" s="45"/>
      <c r="BD267" s="45"/>
      <c r="BE267" s="45"/>
      <c r="BF267" s="45"/>
      <c r="BG267" s="45"/>
      <c r="BH267" s="45"/>
      <c r="BI267" s="45"/>
    </row>
    <row r="268" spans="1:61" ht="15.75" customHeight="1">
      <c r="A268" s="45"/>
      <c r="B268" s="45"/>
      <c r="C268" s="45"/>
      <c r="D268" s="45"/>
      <c r="E268" s="45"/>
      <c r="F268" s="45"/>
      <c r="G268" s="45"/>
      <c r="H268" s="45"/>
      <c r="I268" s="45"/>
      <c r="J268" s="45"/>
      <c r="K268" s="45"/>
      <c r="L268" s="45"/>
      <c r="M268" s="45"/>
      <c r="N268" s="104"/>
      <c r="O268" s="104"/>
      <c r="P268" s="45"/>
      <c r="Q268" s="45"/>
      <c r="R268" s="45"/>
      <c r="S268" s="45"/>
      <c r="T268" s="104"/>
      <c r="U268" s="104"/>
      <c r="V268" s="45"/>
      <c r="W268" s="105"/>
      <c r="X268" s="45"/>
      <c r="Y268" s="45"/>
      <c r="Z268" s="45"/>
      <c r="AA268" s="45"/>
      <c r="AB268" s="45"/>
      <c r="AC268" s="45"/>
      <c r="AD268" s="45"/>
      <c r="AE268" s="45"/>
      <c r="AF268" s="45"/>
      <c r="AG268" s="45"/>
      <c r="AH268" s="45"/>
      <c r="AI268" s="104"/>
      <c r="AJ268" s="104"/>
      <c r="AK268" s="104"/>
      <c r="AL268" s="104"/>
      <c r="AM268" s="104"/>
      <c r="AN268" s="104"/>
      <c r="AO268" s="104"/>
      <c r="AP268" s="45"/>
      <c r="AQ268" s="45"/>
      <c r="AR268" s="45"/>
      <c r="AS268" s="45"/>
      <c r="AT268" s="45"/>
      <c r="AU268" s="45"/>
      <c r="AV268" s="45"/>
      <c r="AW268" s="45"/>
      <c r="AX268" s="45"/>
      <c r="AY268" s="45"/>
      <c r="AZ268" s="45"/>
      <c r="BA268" s="45"/>
      <c r="BB268" s="45"/>
      <c r="BC268" s="45"/>
      <c r="BD268" s="45"/>
      <c r="BE268" s="45"/>
      <c r="BF268" s="45"/>
      <c r="BG268" s="45"/>
      <c r="BH268" s="45"/>
      <c r="BI268" s="45"/>
    </row>
    <row r="269" spans="1:61" ht="15.75" customHeight="1">
      <c r="A269" s="45"/>
      <c r="B269" s="45"/>
      <c r="C269" s="45"/>
      <c r="D269" s="45"/>
      <c r="E269" s="45"/>
      <c r="F269" s="45"/>
      <c r="G269" s="45"/>
      <c r="H269" s="45"/>
      <c r="I269" s="45"/>
      <c r="J269" s="45"/>
      <c r="K269" s="45"/>
      <c r="L269" s="45"/>
      <c r="M269" s="45"/>
      <c r="N269" s="104"/>
      <c r="O269" s="104"/>
      <c r="P269" s="45"/>
      <c r="Q269" s="45"/>
      <c r="R269" s="45"/>
      <c r="S269" s="45"/>
      <c r="T269" s="104"/>
      <c r="U269" s="104"/>
      <c r="V269" s="45"/>
      <c r="W269" s="105"/>
      <c r="X269" s="45"/>
      <c r="Y269" s="45"/>
      <c r="Z269" s="45"/>
      <c r="AA269" s="45"/>
      <c r="AB269" s="45"/>
      <c r="AC269" s="45"/>
      <c r="AD269" s="45"/>
      <c r="AE269" s="45"/>
      <c r="AF269" s="45"/>
      <c r="AG269" s="45"/>
      <c r="AH269" s="45"/>
      <c r="AI269" s="104"/>
      <c r="AJ269" s="104"/>
      <c r="AK269" s="104"/>
      <c r="AL269" s="104"/>
      <c r="AM269" s="104"/>
      <c r="AN269" s="104"/>
      <c r="AO269" s="104"/>
      <c r="AP269" s="45"/>
      <c r="AQ269" s="45"/>
      <c r="AR269" s="45"/>
      <c r="AS269" s="45"/>
      <c r="AT269" s="45"/>
      <c r="AU269" s="45"/>
      <c r="AV269" s="45"/>
      <c r="AW269" s="45"/>
      <c r="AX269" s="45"/>
      <c r="AY269" s="45"/>
      <c r="AZ269" s="45"/>
      <c r="BA269" s="45"/>
      <c r="BB269" s="45"/>
      <c r="BC269" s="45"/>
      <c r="BD269" s="45"/>
      <c r="BE269" s="45"/>
      <c r="BF269" s="45"/>
      <c r="BG269" s="45"/>
      <c r="BH269" s="45"/>
      <c r="BI269" s="45"/>
    </row>
    <row r="270" spans="1:61" ht="15.75" customHeight="1">
      <c r="A270" s="45"/>
      <c r="B270" s="45"/>
      <c r="C270" s="45"/>
      <c r="D270" s="45"/>
      <c r="E270" s="45"/>
      <c r="F270" s="45"/>
      <c r="G270" s="45"/>
      <c r="H270" s="45"/>
      <c r="I270" s="45"/>
      <c r="J270" s="45"/>
      <c r="K270" s="45"/>
      <c r="L270" s="45"/>
      <c r="M270" s="45"/>
      <c r="N270" s="104"/>
      <c r="O270" s="104"/>
      <c r="P270" s="45"/>
      <c r="Q270" s="45"/>
      <c r="R270" s="45"/>
      <c r="S270" s="45"/>
      <c r="T270" s="104"/>
      <c r="U270" s="104"/>
      <c r="V270" s="45"/>
      <c r="W270" s="105"/>
      <c r="X270" s="45"/>
      <c r="Y270" s="45"/>
      <c r="Z270" s="45"/>
      <c r="AA270" s="45"/>
      <c r="AB270" s="45"/>
      <c r="AC270" s="45"/>
      <c r="AD270" s="45"/>
      <c r="AE270" s="45"/>
      <c r="AF270" s="45"/>
      <c r="AG270" s="45"/>
      <c r="AH270" s="45"/>
      <c r="AI270" s="104"/>
      <c r="AJ270" s="104"/>
      <c r="AK270" s="104"/>
      <c r="AL270" s="104"/>
      <c r="AM270" s="104"/>
      <c r="AN270" s="104"/>
      <c r="AO270" s="104"/>
      <c r="AP270" s="45"/>
      <c r="AQ270" s="45"/>
      <c r="AR270" s="45"/>
      <c r="AS270" s="45"/>
      <c r="AT270" s="45"/>
      <c r="AU270" s="45"/>
      <c r="AV270" s="45"/>
      <c r="AW270" s="45"/>
      <c r="AX270" s="45"/>
      <c r="AY270" s="45"/>
      <c r="AZ270" s="45"/>
      <c r="BA270" s="45"/>
      <c r="BB270" s="45"/>
      <c r="BC270" s="45"/>
      <c r="BD270" s="45"/>
      <c r="BE270" s="45"/>
      <c r="BF270" s="45"/>
      <c r="BG270" s="45"/>
      <c r="BH270" s="45"/>
      <c r="BI270" s="45"/>
    </row>
    <row r="271" spans="1:61" ht="15.75" customHeight="1">
      <c r="A271" s="45"/>
      <c r="B271" s="45"/>
      <c r="C271" s="45"/>
      <c r="D271" s="45"/>
      <c r="E271" s="45"/>
      <c r="F271" s="45"/>
      <c r="G271" s="45"/>
      <c r="H271" s="45"/>
      <c r="I271" s="45"/>
      <c r="J271" s="45"/>
      <c r="K271" s="45"/>
      <c r="L271" s="45"/>
      <c r="M271" s="45"/>
      <c r="N271" s="104"/>
      <c r="O271" s="104"/>
      <c r="P271" s="45"/>
      <c r="Q271" s="45"/>
      <c r="R271" s="45"/>
      <c r="S271" s="45"/>
      <c r="T271" s="104"/>
      <c r="U271" s="104"/>
      <c r="V271" s="45"/>
      <c r="W271" s="105"/>
      <c r="X271" s="45"/>
      <c r="Y271" s="45"/>
      <c r="Z271" s="45"/>
      <c r="AA271" s="45"/>
      <c r="AB271" s="45"/>
      <c r="AC271" s="45"/>
      <c r="AD271" s="45"/>
      <c r="AE271" s="45"/>
      <c r="AF271" s="45"/>
      <c r="AG271" s="45"/>
      <c r="AH271" s="45"/>
      <c r="AI271" s="104"/>
      <c r="AJ271" s="104"/>
      <c r="AK271" s="104"/>
      <c r="AL271" s="104"/>
      <c r="AM271" s="104"/>
      <c r="AN271" s="104"/>
      <c r="AO271" s="104"/>
      <c r="AP271" s="45"/>
      <c r="AQ271" s="45"/>
      <c r="AR271" s="45"/>
      <c r="AS271" s="45"/>
      <c r="AT271" s="45"/>
      <c r="AU271" s="45"/>
      <c r="AV271" s="45"/>
      <c r="AW271" s="45"/>
      <c r="AX271" s="45"/>
      <c r="AY271" s="45"/>
      <c r="AZ271" s="45"/>
      <c r="BA271" s="45"/>
      <c r="BB271" s="45"/>
      <c r="BC271" s="45"/>
      <c r="BD271" s="45"/>
      <c r="BE271" s="45"/>
      <c r="BF271" s="45"/>
      <c r="BG271" s="45"/>
      <c r="BH271" s="45"/>
      <c r="BI271" s="45"/>
    </row>
    <row r="272" spans="1:61" ht="15.75" customHeight="1">
      <c r="A272" s="45"/>
      <c r="B272" s="45"/>
      <c r="C272" s="45"/>
      <c r="D272" s="45"/>
      <c r="E272" s="45"/>
      <c r="F272" s="45"/>
      <c r="G272" s="45"/>
      <c r="H272" s="45"/>
      <c r="I272" s="45"/>
      <c r="J272" s="45"/>
      <c r="K272" s="45"/>
      <c r="L272" s="45"/>
      <c r="M272" s="45"/>
      <c r="N272" s="104"/>
      <c r="O272" s="104"/>
      <c r="P272" s="45"/>
      <c r="Q272" s="45"/>
      <c r="R272" s="45"/>
      <c r="S272" s="45"/>
      <c r="T272" s="104"/>
      <c r="U272" s="104"/>
      <c r="V272" s="45"/>
      <c r="W272" s="105"/>
      <c r="X272" s="45"/>
      <c r="Y272" s="45"/>
      <c r="Z272" s="45"/>
      <c r="AA272" s="45"/>
      <c r="AB272" s="45"/>
      <c r="AC272" s="45"/>
      <c r="AD272" s="45"/>
      <c r="AE272" s="45"/>
      <c r="AF272" s="45"/>
      <c r="AG272" s="45"/>
      <c r="AH272" s="45"/>
      <c r="AI272" s="104"/>
      <c r="AJ272" s="104"/>
      <c r="AK272" s="104"/>
      <c r="AL272" s="104"/>
      <c r="AM272" s="104"/>
      <c r="AN272" s="104"/>
      <c r="AO272" s="104"/>
      <c r="AP272" s="45"/>
      <c r="AQ272" s="45"/>
      <c r="AR272" s="45"/>
      <c r="AS272" s="45"/>
      <c r="AT272" s="45"/>
      <c r="AU272" s="45"/>
      <c r="AV272" s="45"/>
      <c r="AW272" s="45"/>
      <c r="AX272" s="45"/>
      <c r="AY272" s="45"/>
      <c r="AZ272" s="45"/>
      <c r="BA272" s="45"/>
      <c r="BB272" s="45"/>
      <c r="BC272" s="45"/>
      <c r="BD272" s="45"/>
      <c r="BE272" s="45"/>
      <c r="BF272" s="45"/>
      <c r="BG272" s="45"/>
      <c r="BH272" s="45"/>
      <c r="BI272" s="45"/>
    </row>
    <row r="273" spans="1:61" ht="15.75" customHeight="1">
      <c r="A273" s="45"/>
      <c r="B273" s="45"/>
      <c r="C273" s="45"/>
      <c r="D273" s="45"/>
      <c r="E273" s="45"/>
      <c r="F273" s="45"/>
      <c r="G273" s="45"/>
      <c r="H273" s="45"/>
      <c r="I273" s="45"/>
      <c r="J273" s="45"/>
      <c r="K273" s="45"/>
      <c r="L273" s="45"/>
      <c r="M273" s="45"/>
      <c r="N273" s="104"/>
      <c r="O273" s="104"/>
      <c r="P273" s="45"/>
      <c r="Q273" s="45"/>
      <c r="R273" s="45"/>
      <c r="S273" s="45"/>
      <c r="T273" s="104"/>
      <c r="U273" s="104"/>
      <c r="V273" s="45"/>
      <c r="W273" s="105"/>
      <c r="X273" s="45"/>
      <c r="Y273" s="45"/>
      <c r="Z273" s="45"/>
      <c r="AA273" s="45"/>
      <c r="AB273" s="45"/>
      <c r="AC273" s="45"/>
      <c r="AD273" s="45"/>
      <c r="AE273" s="45"/>
      <c r="AF273" s="45"/>
      <c r="AG273" s="45"/>
      <c r="AH273" s="45"/>
      <c r="AI273" s="104"/>
      <c r="AJ273" s="104"/>
      <c r="AK273" s="104"/>
      <c r="AL273" s="104"/>
      <c r="AM273" s="104"/>
      <c r="AN273" s="104"/>
      <c r="AO273" s="104"/>
      <c r="AP273" s="45"/>
      <c r="AQ273" s="45"/>
      <c r="AR273" s="45"/>
      <c r="AS273" s="45"/>
      <c r="AT273" s="45"/>
      <c r="AU273" s="45"/>
      <c r="AV273" s="45"/>
      <c r="AW273" s="45"/>
      <c r="AX273" s="45"/>
      <c r="AY273" s="45"/>
      <c r="AZ273" s="45"/>
      <c r="BA273" s="45"/>
      <c r="BB273" s="45"/>
      <c r="BC273" s="45"/>
      <c r="BD273" s="45"/>
      <c r="BE273" s="45"/>
      <c r="BF273" s="45"/>
      <c r="BG273" s="45"/>
      <c r="BH273" s="45"/>
      <c r="BI273" s="45"/>
    </row>
    <row r="274" spans="1:61" ht="15.75" customHeight="1">
      <c r="A274" s="45"/>
      <c r="B274" s="45"/>
      <c r="C274" s="45"/>
      <c r="D274" s="45"/>
      <c r="E274" s="45"/>
      <c r="F274" s="45"/>
      <c r="G274" s="45"/>
      <c r="H274" s="45"/>
      <c r="I274" s="45"/>
      <c r="J274" s="45"/>
      <c r="K274" s="45"/>
      <c r="L274" s="45"/>
      <c r="M274" s="45"/>
      <c r="N274" s="104"/>
      <c r="O274" s="104"/>
      <c r="P274" s="45"/>
      <c r="Q274" s="45"/>
      <c r="R274" s="45"/>
      <c r="S274" s="45"/>
      <c r="T274" s="104"/>
      <c r="U274" s="104"/>
      <c r="V274" s="45"/>
      <c r="W274" s="105"/>
      <c r="X274" s="45"/>
      <c r="Y274" s="45"/>
      <c r="Z274" s="45"/>
      <c r="AA274" s="45"/>
      <c r="AB274" s="45"/>
      <c r="AC274" s="45"/>
      <c r="AD274" s="45"/>
      <c r="AE274" s="45"/>
      <c r="AF274" s="45"/>
      <c r="AG274" s="45"/>
      <c r="AH274" s="45"/>
      <c r="AI274" s="104"/>
      <c r="AJ274" s="104"/>
      <c r="AK274" s="104"/>
      <c r="AL274" s="104"/>
      <c r="AM274" s="104"/>
      <c r="AN274" s="104"/>
      <c r="AO274" s="104"/>
      <c r="AP274" s="45"/>
      <c r="AQ274" s="45"/>
      <c r="AR274" s="45"/>
      <c r="AS274" s="45"/>
      <c r="AT274" s="45"/>
      <c r="AU274" s="45"/>
      <c r="AV274" s="45"/>
      <c r="AW274" s="45"/>
      <c r="AX274" s="45"/>
      <c r="AY274" s="45"/>
      <c r="AZ274" s="45"/>
      <c r="BA274" s="45"/>
      <c r="BB274" s="45"/>
      <c r="BC274" s="45"/>
      <c r="BD274" s="45"/>
      <c r="BE274" s="45"/>
      <c r="BF274" s="45"/>
      <c r="BG274" s="45"/>
      <c r="BH274" s="45"/>
      <c r="BI274" s="45"/>
    </row>
    <row r="275" spans="1:61" ht="15.75" customHeight="1">
      <c r="A275" s="45"/>
      <c r="B275" s="45"/>
      <c r="C275" s="45"/>
      <c r="D275" s="45"/>
      <c r="E275" s="45"/>
      <c r="F275" s="45"/>
      <c r="G275" s="45"/>
      <c r="H275" s="45"/>
      <c r="I275" s="45"/>
      <c r="J275" s="45"/>
      <c r="K275" s="45"/>
      <c r="L275" s="45"/>
      <c r="M275" s="45"/>
      <c r="N275" s="104"/>
      <c r="O275" s="104"/>
      <c r="P275" s="45"/>
      <c r="Q275" s="45"/>
      <c r="R275" s="45"/>
      <c r="S275" s="45"/>
      <c r="T275" s="104"/>
      <c r="U275" s="104"/>
      <c r="V275" s="45"/>
      <c r="W275" s="105"/>
      <c r="X275" s="45"/>
      <c r="Y275" s="45"/>
      <c r="Z275" s="45"/>
      <c r="AA275" s="45"/>
      <c r="AB275" s="45"/>
      <c r="AC275" s="45"/>
      <c r="AD275" s="45"/>
      <c r="AE275" s="45"/>
      <c r="AF275" s="45"/>
      <c r="AG275" s="45"/>
      <c r="AH275" s="45"/>
      <c r="AI275" s="104"/>
      <c r="AJ275" s="104"/>
      <c r="AK275" s="104"/>
      <c r="AL275" s="104"/>
      <c r="AM275" s="104"/>
      <c r="AN275" s="104"/>
      <c r="AO275" s="104"/>
      <c r="AP275" s="45"/>
      <c r="AQ275" s="45"/>
      <c r="AR275" s="45"/>
      <c r="AS275" s="45"/>
      <c r="AT275" s="45"/>
      <c r="AU275" s="45"/>
      <c r="AV275" s="45"/>
      <c r="AW275" s="45"/>
      <c r="AX275" s="45"/>
      <c r="AY275" s="45"/>
      <c r="AZ275" s="45"/>
      <c r="BA275" s="45"/>
      <c r="BB275" s="45"/>
      <c r="BC275" s="45"/>
      <c r="BD275" s="45"/>
      <c r="BE275" s="45"/>
      <c r="BF275" s="45"/>
      <c r="BG275" s="45"/>
      <c r="BH275" s="45"/>
      <c r="BI275" s="45"/>
    </row>
    <row r="276" spans="1:61" ht="15.75" customHeight="1">
      <c r="A276" s="45"/>
      <c r="B276" s="45"/>
      <c r="C276" s="45"/>
      <c r="D276" s="45"/>
      <c r="E276" s="45"/>
      <c r="F276" s="45"/>
      <c r="G276" s="45"/>
      <c r="H276" s="45"/>
      <c r="I276" s="45"/>
      <c r="J276" s="45"/>
      <c r="K276" s="45"/>
      <c r="L276" s="45"/>
      <c r="M276" s="45"/>
      <c r="N276" s="104"/>
      <c r="O276" s="104"/>
      <c r="P276" s="45"/>
      <c r="Q276" s="45"/>
      <c r="R276" s="45"/>
      <c r="S276" s="45"/>
      <c r="T276" s="104"/>
      <c r="U276" s="104"/>
      <c r="V276" s="45"/>
      <c r="W276" s="105"/>
      <c r="X276" s="45"/>
      <c r="Y276" s="45"/>
      <c r="Z276" s="45"/>
      <c r="AA276" s="45"/>
      <c r="AB276" s="45"/>
      <c r="AC276" s="45"/>
      <c r="AD276" s="45"/>
      <c r="AE276" s="45"/>
      <c r="AF276" s="45"/>
      <c r="AG276" s="45"/>
      <c r="AH276" s="45"/>
      <c r="AI276" s="104"/>
      <c r="AJ276" s="104"/>
      <c r="AK276" s="104"/>
      <c r="AL276" s="104"/>
      <c r="AM276" s="104"/>
      <c r="AN276" s="104"/>
      <c r="AO276" s="104"/>
      <c r="AP276" s="45"/>
      <c r="AQ276" s="45"/>
      <c r="AR276" s="45"/>
      <c r="AS276" s="45"/>
      <c r="AT276" s="45"/>
      <c r="AU276" s="45"/>
      <c r="AV276" s="45"/>
      <c r="AW276" s="45"/>
      <c r="AX276" s="45"/>
      <c r="AY276" s="45"/>
      <c r="AZ276" s="45"/>
      <c r="BA276" s="45"/>
      <c r="BB276" s="45"/>
      <c r="BC276" s="45"/>
      <c r="BD276" s="45"/>
      <c r="BE276" s="45"/>
      <c r="BF276" s="45"/>
      <c r="BG276" s="45"/>
      <c r="BH276" s="45"/>
      <c r="BI276" s="45"/>
    </row>
    <row r="277" spans="1:61" ht="15.75" customHeight="1">
      <c r="A277" s="45"/>
      <c r="B277" s="45"/>
      <c r="C277" s="45"/>
      <c r="D277" s="45"/>
      <c r="E277" s="45"/>
      <c r="F277" s="45"/>
      <c r="G277" s="45"/>
      <c r="H277" s="45"/>
      <c r="I277" s="45"/>
      <c r="J277" s="45"/>
      <c r="K277" s="45"/>
      <c r="L277" s="45"/>
      <c r="M277" s="45"/>
      <c r="N277" s="104"/>
      <c r="O277" s="104"/>
      <c r="P277" s="45"/>
      <c r="Q277" s="45"/>
      <c r="R277" s="45"/>
      <c r="S277" s="45"/>
      <c r="T277" s="104"/>
      <c r="U277" s="104"/>
      <c r="V277" s="45"/>
      <c r="W277" s="105"/>
      <c r="X277" s="45"/>
      <c r="Y277" s="45"/>
      <c r="Z277" s="45"/>
      <c r="AA277" s="45"/>
      <c r="AB277" s="45"/>
      <c r="AC277" s="45"/>
      <c r="AD277" s="45"/>
      <c r="AE277" s="45"/>
      <c r="AF277" s="45"/>
      <c r="AG277" s="45"/>
      <c r="AH277" s="45"/>
      <c r="AI277" s="104"/>
      <c r="AJ277" s="104"/>
      <c r="AK277" s="104"/>
      <c r="AL277" s="104"/>
      <c r="AM277" s="104"/>
      <c r="AN277" s="104"/>
      <c r="AO277" s="104"/>
      <c r="AP277" s="45"/>
      <c r="AQ277" s="45"/>
      <c r="AR277" s="45"/>
      <c r="AS277" s="45"/>
      <c r="AT277" s="45"/>
      <c r="AU277" s="45"/>
      <c r="AV277" s="45"/>
      <c r="AW277" s="45"/>
      <c r="AX277" s="45"/>
      <c r="AY277" s="45"/>
      <c r="AZ277" s="45"/>
      <c r="BA277" s="45"/>
      <c r="BB277" s="45"/>
      <c r="BC277" s="45"/>
      <c r="BD277" s="45"/>
      <c r="BE277" s="45"/>
      <c r="BF277" s="45"/>
      <c r="BG277" s="45"/>
      <c r="BH277" s="45"/>
      <c r="BI277" s="45"/>
    </row>
    <row r="278" spans="1:61" ht="15.75" customHeight="1">
      <c r="A278" s="45"/>
      <c r="B278" s="45"/>
      <c r="C278" s="45"/>
      <c r="D278" s="45"/>
      <c r="E278" s="45"/>
      <c r="F278" s="45"/>
      <c r="G278" s="45"/>
      <c r="H278" s="45"/>
      <c r="I278" s="45"/>
      <c r="J278" s="45"/>
      <c r="K278" s="45"/>
      <c r="L278" s="45"/>
      <c r="M278" s="45"/>
      <c r="N278" s="104"/>
      <c r="O278" s="104"/>
      <c r="P278" s="45"/>
      <c r="Q278" s="45"/>
      <c r="R278" s="45"/>
      <c r="S278" s="45"/>
      <c r="T278" s="104"/>
      <c r="U278" s="104"/>
      <c r="V278" s="45"/>
      <c r="W278" s="105"/>
      <c r="X278" s="45"/>
      <c r="Y278" s="45"/>
      <c r="Z278" s="45"/>
      <c r="AA278" s="45"/>
      <c r="AB278" s="45"/>
      <c r="AC278" s="45"/>
      <c r="AD278" s="45"/>
      <c r="AE278" s="45"/>
      <c r="AF278" s="45"/>
      <c r="AG278" s="45"/>
      <c r="AH278" s="45"/>
      <c r="AI278" s="104"/>
      <c r="AJ278" s="104"/>
      <c r="AK278" s="104"/>
      <c r="AL278" s="104"/>
      <c r="AM278" s="104"/>
      <c r="AN278" s="104"/>
      <c r="AO278" s="104"/>
      <c r="AP278" s="45"/>
      <c r="AQ278" s="45"/>
      <c r="AR278" s="45"/>
      <c r="AS278" s="45"/>
      <c r="AT278" s="45"/>
      <c r="AU278" s="45"/>
      <c r="AV278" s="45"/>
      <c r="AW278" s="45"/>
      <c r="AX278" s="45"/>
      <c r="AY278" s="45"/>
      <c r="AZ278" s="45"/>
      <c r="BA278" s="45"/>
      <c r="BB278" s="45"/>
      <c r="BC278" s="45"/>
      <c r="BD278" s="45"/>
      <c r="BE278" s="45"/>
      <c r="BF278" s="45"/>
      <c r="BG278" s="45"/>
      <c r="BH278" s="45"/>
      <c r="BI278" s="45"/>
    </row>
    <row r="279" spans="1:61" ht="15.75" customHeight="1">
      <c r="A279" s="45"/>
      <c r="B279" s="45"/>
      <c r="C279" s="45"/>
      <c r="D279" s="45"/>
      <c r="E279" s="45"/>
      <c r="F279" s="45"/>
      <c r="G279" s="45"/>
      <c r="H279" s="45"/>
      <c r="I279" s="45"/>
      <c r="J279" s="45"/>
      <c r="K279" s="45"/>
      <c r="L279" s="45"/>
      <c r="M279" s="45"/>
      <c r="N279" s="104"/>
      <c r="O279" s="104"/>
      <c r="P279" s="45"/>
      <c r="Q279" s="45"/>
      <c r="R279" s="45"/>
      <c r="S279" s="45"/>
      <c r="T279" s="104"/>
      <c r="U279" s="104"/>
      <c r="V279" s="45"/>
      <c r="W279" s="105"/>
      <c r="X279" s="45"/>
      <c r="Y279" s="45"/>
      <c r="Z279" s="45"/>
      <c r="AA279" s="45"/>
      <c r="AB279" s="45"/>
      <c r="AC279" s="45"/>
      <c r="AD279" s="45"/>
      <c r="AE279" s="45"/>
      <c r="AF279" s="45"/>
      <c r="AG279" s="45"/>
      <c r="AH279" s="45"/>
      <c r="AI279" s="104"/>
      <c r="AJ279" s="104"/>
      <c r="AK279" s="104"/>
      <c r="AL279" s="104"/>
      <c r="AM279" s="104"/>
      <c r="AN279" s="104"/>
      <c r="AO279" s="104"/>
      <c r="AP279" s="45"/>
      <c r="AQ279" s="45"/>
      <c r="AR279" s="45"/>
      <c r="AS279" s="45"/>
      <c r="AT279" s="45"/>
      <c r="AU279" s="45"/>
      <c r="AV279" s="45"/>
      <c r="AW279" s="45"/>
      <c r="AX279" s="45"/>
      <c r="AY279" s="45"/>
      <c r="AZ279" s="45"/>
      <c r="BA279" s="45"/>
      <c r="BB279" s="45"/>
      <c r="BC279" s="45"/>
      <c r="BD279" s="45"/>
      <c r="BE279" s="45"/>
      <c r="BF279" s="45"/>
      <c r="BG279" s="45"/>
      <c r="BH279" s="45"/>
      <c r="BI279" s="45"/>
    </row>
    <row r="280" spans="1:61" ht="15.75" customHeight="1">
      <c r="A280" s="45"/>
      <c r="B280" s="45"/>
      <c r="C280" s="45"/>
      <c r="D280" s="45"/>
      <c r="E280" s="45"/>
      <c r="F280" s="45"/>
      <c r="G280" s="45"/>
      <c r="H280" s="45"/>
      <c r="I280" s="45"/>
      <c r="J280" s="45"/>
      <c r="K280" s="45"/>
      <c r="L280" s="45"/>
      <c r="M280" s="45"/>
      <c r="N280" s="104"/>
      <c r="O280" s="104"/>
      <c r="P280" s="45"/>
      <c r="Q280" s="45"/>
      <c r="R280" s="45"/>
      <c r="S280" s="45"/>
      <c r="T280" s="104"/>
      <c r="U280" s="104"/>
      <c r="V280" s="45"/>
      <c r="W280" s="105"/>
      <c r="X280" s="45"/>
      <c r="Y280" s="45"/>
      <c r="Z280" s="45"/>
      <c r="AA280" s="45"/>
      <c r="AB280" s="45"/>
      <c r="AC280" s="45"/>
      <c r="AD280" s="45"/>
      <c r="AE280" s="45"/>
      <c r="AF280" s="45"/>
      <c r="AG280" s="45"/>
      <c r="AH280" s="45"/>
      <c r="AI280" s="104"/>
      <c r="AJ280" s="104"/>
      <c r="AK280" s="104"/>
      <c r="AL280" s="104"/>
      <c r="AM280" s="104"/>
      <c r="AN280" s="104"/>
      <c r="AO280" s="104"/>
      <c r="AP280" s="45"/>
      <c r="AQ280" s="45"/>
      <c r="AR280" s="45"/>
      <c r="AS280" s="45"/>
      <c r="AT280" s="45"/>
      <c r="AU280" s="45"/>
      <c r="AV280" s="45"/>
      <c r="AW280" s="45"/>
      <c r="AX280" s="45"/>
      <c r="AY280" s="45"/>
      <c r="AZ280" s="45"/>
      <c r="BA280" s="45"/>
      <c r="BB280" s="45"/>
      <c r="BC280" s="45"/>
      <c r="BD280" s="45"/>
      <c r="BE280" s="45"/>
      <c r="BF280" s="45"/>
      <c r="BG280" s="45"/>
      <c r="BH280" s="45"/>
      <c r="BI280" s="45"/>
    </row>
    <row r="281" spans="1:61" ht="15.75" customHeight="1">
      <c r="A281" s="45"/>
      <c r="B281" s="45"/>
      <c r="C281" s="45"/>
      <c r="D281" s="45"/>
      <c r="E281" s="45"/>
      <c r="F281" s="45"/>
      <c r="G281" s="45"/>
      <c r="H281" s="45"/>
      <c r="I281" s="45"/>
      <c r="J281" s="45"/>
      <c r="K281" s="45"/>
      <c r="L281" s="45"/>
      <c r="M281" s="45"/>
      <c r="N281" s="104"/>
      <c r="O281" s="104"/>
      <c r="P281" s="45"/>
      <c r="Q281" s="45"/>
      <c r="R281" s="45"/>
      <c r="S281" s="45"/>
      <c r="T281" s="104"/>
      <c r="U281" s="104"/>
      <c r="V281" s="45"/>
      <c r="W281" s="105"/>
      <c r="X281" s="45"/>
      <c r="Y281" s="45"/>
      <c r="Z281" s="45"/>
      <c r="AA281" s="45"/>
      <c r="AB281" s="45"/>
      <c r="AC281" s="45"/>
      <c r="AD281" s="45"/>
      <c r="AE281" s="45"/>
      <c r="AF281" s="45"/>
      <c r="AG281" s="45"/>
      <c r="AH281" s="45"/>
      <c r="AI281" s="104"/>
      <c r="AJ281" s="104"/>
      <c r="AK281" s="104"/>
      <c r="AL281" s="104"/>
      <c r="AM281" s="104"/>
      <c r="AN281" s="104"/>
      <c r="AO281" s="104"/>
      <c r="AP281" s="45"/>
      <c r="AQ281" s="45"/>
      <c r="AR281" s="45"/>
      <c r="AS281" s="45"/>
      <c r="AT281" s="45"/>
      <c r="AU281" s="45"/>
      <c r="AV281" s="45"/>
      <c r="AW281" s="45"/>
      <c r="AX281" s="45"/>
      <c r="AY281" s="45"/>
      <c r="AZ281" s="45"/>
      <c r="BA281" s="45"/>
      <c r="BB281" s="45"/>
      <c r="BC281" s="45"/>
      <c r="BD281" s="45"/>
      <c r="BE281" s="45"/>
      <c r="BF281" s="45"/>
      <c r="BG281" s="45"/>
      <c r="BH281" s="45"/>
      <c r="BI281" s="45"/>
    </row>
    <row r="282" spans="1:61" ht="15.75" customHeight="1">
      <c r="A282" s="45"/>
      <c r="B282" s="45"/>
      <c r="C282" s="45"/>
      <c r="D282" s="45"/>
      <c r="E282" s="45"/>
      <c r="F282" s="45"/>
      <c r="G282" s="45"/>
      <c r="H282" s="45"/>
      <c r="I282" s="45"/>
      <c r="J282" s="45"/>
      <c r="K282" s="45"/>
      <c r="L282" s="45"/>
      <c r="M282" s="45"/>
      <c r="N282" s="104"/>
      <c r="O282" s="104"/>
      <c r="P282" s="45"/>
      <c r="Q282" s="45"/>
      <c r="R282" s="45"/>
      <c r="S282" s="45"/>
      <c r="T282" s="104"/>
      <c r="U282" s="104"/>
      <c r="V282" s="45"/>
      <c r="W282" s="105"/>
      <c r="X282" s="45"/>
      <c r="Y282" s="45"/>
      <c r="Z282" s="45"/>
      <c r="AA282" s="45"/>
      <c r="AB282" s="45"/>
      <c r="AC282" s="45"/>
      <c r="AD282" s="45"/>
      <c r="AE282" s="45"/>
      <c r="AF282" s="45"/>
      <c r="AG282" s="45"/>
      <c r="AH282" s="45"/>
      <c r="AI282" s="104"/>
      <c r="AJ282" s="104"/>
      <c r="AK282" s="104"/>
      <c r="AL282" s="104"/>
      <c r="AM282" s="104"/>
      <c r="AN282" s="104"/>
      <c r="AO282" s="104"/>
      <c r="AP282" s="45"/>
      <c r="AQ282" s="45"/>
      <c r="AR282" s="45"/>
      <c r="AS282" s="45"/>
      <c r="AT282" s="45"/>
      <c r="AU282" s="45"/>
      <c r="AV282" s="45"/>
      <c r="AW282" s="45"/>
      <c r="AX282" s="45"/>
      <c r="AY282" s="45"/>
      <c r="AZ282" s="45"/>
      <c r="BA282" s="45"/>
      <c r="BB282" s="45"/>
      <c r="BC282" s="45"/>
      <c r="BD282" s="45"/>
      <c r="BE282" s="45"/>
      <c r="BF282" s="45"/>
      <c r="BG282" s="45"/>
      <c r="BH282" s="45"/>
      <c r="BI282" s="45"/>
    </row>
    <row r="283" spans="1:61" ht="15.75" customHeight="1">
      <c r="A283" s="45"/>
      <c r="B283" s="45"/>
      <c r="C283" s="45"/>
      <c r="D283" s="45"/>
      <c r="E283" s="45"/>
      <c r="F283" s="45"/>
      <c r="G283" s="45"/>
      <c r="H283" s="45"/>
      <c r="I283" s="45"/>
      <c r="J283" s="45"/>
      <c r="K283" s="45"/>
      <c r="L283" s="45"/>
      <c r="M283" s="45"/>
      <c r="N283" s="104"/>
      <c r="O283" s="104"/>
      <c r="P283" s="45"/>
      <c r="Q283" s="45"/>
      <c r="R283" s="45"/>
      <c r="S283" s="45"/>
      <c r="T283" s="104"/>
      <c r="U283" s="104"/>
      <c r="V283" s="45"/>
      <c r="W283" s="105"/>
      <c r="X283" s="45"/>
      <c r="Y283" s="45"/>
      <c r="Z283" s="45"/>
      <c r="AA283" s="45"/>
      <c r="AB283" s="45"/>
      <c r="AC283" s="45"/>
      <c r="AD283" s="45"/>
      <c r="AE283" s="45"/>
      <c r="AF283" s="45"/>
      <c r="AG283" s="45"/>
      <c r="AH283" s="45"/>
      <c r="AI283" s="104"/>
      <c r="AJ283" s="104"/>
      <c r="AK283" s="104"/>
      <c r="AL283" s="104"/>
      <c r="AM283" s="104"/>
      <c r="AN283" s="104"/>
      <c r="AO283" s="104"/>
      <c r="AP283" s="45"/>
      <c r="AQ283" s="45"/>
      <c r="AR283" s="45"/>
      <c r="AS283" s="45"/>
      <c r="AT283" s="45"/>
      <c r="AU283" s="45"/>
      <c r="AV283" s="45"/>
      <c r="AW283" s="45"/>
      <c r="AX283" s="45"/>
      <c r="AY283" s="45"/>
      <c r="AZ283" s="45"/>
      <c r="BA283" s="45"/>
      <c r="BB283" s="45"/>
      <c r="BC283" s="45"/>
      <c r="BD283" s="45"/>
      <c r="BE283" s="45"/>
      <c r="BF283" s="45"/>
      <c r="BG283" s="45"/>
      <c r="BH283" s="45"/>
      <c r="BI283" s="45"/>
    </row>
    <row r="284" spans="1:61" ht="15.75" customHeight="1">
      <c r="A284" s="45"/>
      <c r="B284" s="45"/>
      <c r="C284" s="45"/>
      <c r="D284" s="45"/>
      <c r="E284" s="45"/>
      <c r="F284" s="45"/>
      <c r="G284" s="45"/>
      <c r="H284" s="45"/>
      <c r="I284" s="45"/>
      <c r="J284" s="45"/>
      <c r="K284" s="45"/>
      <c r="L284" s="45"/>
      <c r="M284" s="45"/>
      <c r="N284" s="104"/>
      <c r="O284" s="104"/>
      <c r="P284" s="45"/>
      <c r="Q284" s="45"/>
      <c r="R284" s="45"/>
      <c r="S284" s="45"/>
      <c r="T284" s="104"/>
      <c r="U284" s="104"/>
      <c r="V284" s="45"/>
      <c r="W284" s="105"/>
      <c r="X284" s="45"/>
      <c r="Y284" s="45"/>
      <c r="Z284" s="45"/>
      <c r="AA284" s="45"/>
      <c r="AB284" s="45"/>
      <c r="AC284" s="45"/>
      <c r="AD284" s="45"/>
      <c r="AE284" s="45"/>
      <c r="AF284" s="45"/>
      <c r="AG284" s="45"/>
      <c r="AH284" s="45"/>
      <c r="AI284" s="104"/>
      <c r="AJ284" s="104"/>
      <c r="AK284" s="104"/>
      <c r="AL284" s="104"/>
      <c r="AM284" s="104"/>
      <c r="AN284" s="104"/>
      <c r="AO284" s="104"/>
      <c r="AP284" s="45"/>
      <c r="AQ284" s="45"/>
      <c r="AR284" s="45"/>
      <c r="AS284" s="45"/>
      <c r="AT284" s="45"/>
      <c r="AU284" s="45"/>
      <c r="AV284" s="45"/>
      <c r="AW284" s="45"/>
      <c r="AX284" s="45"/>
      <c r="AY284" s="45"/>
      <c r="AZ284" s="45"/>
      <c r="BA284" s="45"/>
      <c r="BB284" s="45"/>
      <c r="BC284" s="45"/>
      <c r="BD284" s="45"/>
      <c r="BE284" s="45"/>
      <c r="BF284" s="45"/>
      <c r="BG284" s="45"/>
      <c r="BH284" s="45"/>
      <c r="BI284" s="45"/>
    </row>
    <row r="285" spans="1:61" ht="15.75" customHeight="1">
      <c r="A285" s="45"/>
      <c r="B285" s="45"/>
      <c r="C285" s="45"/>
      <c r="D285" s="45"/>
      <c r="E285" s="45"/>
      <c r="F285" s="45"/>
      <c r="G285" s="45"/>
      <c r="H285" s="45"/>
      <c r="I285" s="45"/>
      <c r="J285" s="45"/>
      <c r="K285" s="45"/>
      <c r="L285" s="45"/>
      <c r="M285" s="45"/>
      <c r="N285" s="104"/>
      <c r="O285" s="104"/>
      <c r="P285" s="45"/>
      <c r="Q285" s="45"/>
      <c r="R285" s="45"/>
      <c r="S285" s="45"/>
      <c r="T285" s="104"/>
      <c r="U285" s="104"/>
      <c r="V285" s="45"/>
      <c r="W285" s="105"/>
      <c r="X285" s="45"/>
      <c r="Y285" s="45"/>
      <c r="Z285" s="45"/>
      <c r="AA285" s="45"/>
      <c r="AB285" s="45"/>
      <c r="AC285" s="45"/>
      <c r="AD285" s="45"/>
      <c r="AE285" s="45"/>
      <c r="AF285" s="45"/>
      <c r="AG285" s="45"/>
      <c r="AH285" s="45"/>
      <c r="AI285" s="104"/>
      <c r="AJ285" s="104"/>
      <c r="AK285" s="104"/>
      <c r="AL285" s="104"/>
      <c r="AM285" s="104"/>
      <c r="AN285" s="104"/>
      <c r="AO285" s="104"/>
      <c r="AP285" s="45"/>
      <c r="AQ285" s="45"/>
      <c r="AR285" s="45"/>
      <c r="AS285" s="45"/>
      <c r="AT285" s="45"/>
      <c r="AU285" s="45"/>
      <c r="AV285" s="45"/>
      <c r="AW285" s="45"/>
      <c r="AX285" s="45"/>
      <c r="AY285" s="45"/>
      <c r="AZ285" s="45"/>
      <c r="BA285" s="45"/>
      <c r="BB285" s="45"/>
      <c r="BC285" s="45"/>
      <c r="BD285" s="45"/>
      <c r="BE285" s="45"/>
      <c r="BF285" s="45"/>
      <c r="BG285" s="45"/>
      <c r="BH285" s="45"/>
      <c r="BI285" s="45"/>
    </row>
    <row r="286" spans="1:61" ht="15.75" customHeight="1">
      <c r="A286" s="45"/>
      <c r="B286" s="45"/>
      <c r="C286" s="45"/>
      <c r="D286" s="45"/>
      <c r="E286" s="45"/>
      <c r="F286" s="45"/>
      <c r="G286" s="45"/>
      <c r="H286" s="45"/>
      <c r="I286" s="45"/>
      <c r="J286" s="45"/>
      <c r="K286" s="45"/>
      <c r="L286" s="45"/>
      <c r="M286" s="45"/>
      <c r="N286" s="104"/>
      <c r="O286" s="104"/>
      <c r="P286" s="45"/>
      <c r="Q286" s="45"/>
      <c r="R286" s="45"/>
      <c r="S286" s="45"/>
      <c r="T286" s="104"/>
      <c r="U286" s="104"/>
      <c r="V286" s="45"/>
      <c r="W286" s="105"/>
      <c r="X286" s="45"/>
      <c r="Y286" s="45"/>
      <c r="Z286" s="45"/>
      <c r="AA286" s="45"/>
      <c r="AB286" s="45"/>
      <c r="AC286" s="45"/>
      <c r="AD286" s="45"/>
      <c r="AE286" s="45"/>
      <c r="AF286" s="45"/>
      <c r="AG286" s="45"/>
      <c r="AH286" s="45"/>
      <c r="AI286" s="104"/>
      <c r="AJ286" s="104"/>
      <c r="AK286" s="104"/>
      <c r="AL286" s="104"/>
      <c r="AM286" s="104"/>
      <c r="AN286" s="104"/>
      <c r="AO286" s="104"/>
      <c r="AP286" s="45"/>
      <c r="AQ286" s="45"/>
      <c r="AR286" s="45"/>
      <c r="AS286" s="45"/>
      <c r="AT286" s="45"/>
      <c r="AU286" s="45"/>
      <c r="AV286" s="45"/>
      <c r="AW286" s="45"/>
      <c r="AX286" s="45"/>
      <c r="AY286" s="45"/>
      <c r="AZ286" s="45"/>
      <c r="BA286" s="45"/>
      <c r="BB286" s="45"/>
      <c r="BC286" s="45"/>
      <c r="BD286" s="45"/>
      <c r="BE286" s="45"/>
      <c r="BF286" s="45"/>
      <c r="BG286" s="45"/>
      <c r="BH286" s="45"/>
      <c r="BI286" s="45"/>
    </row>
    <row r="287" spans="1:61" ht="15.75" customHeight="1">
      <c r="A287" s="45"/>
      <c r="B287" s="45"/>
      <c r="C287" s="45"/>
      <c r="D287" s="45"/>
      <c r="E287" s="45"/>
      <c r="F287" s="45"/>
      <c r="G287" s="45"/>
      <c r="H287" s="45"/>
      <c r="I287" s="45"/>
      <c r="J287" s="45"/>
      <c r="K287" s="45"/>
      <c r="L287" s="45"/>
      <c r="M287" s="45"/>
      <c r="N287" s="104"/>
      <c r="O287" s="104"/>
      <c r="P287" s="45"/>
      <c r="Q287" s="45"/>
      <c r="R287" s="45"/>
      <c r="S287" s="45"/>
      <c r="T287" s="104"/>
      <c r="U287" s="104"/>
      <c r="V287" s="45"/>
      <c r="W287" s="105"/>
      <c r="X287" s="45"/>
      <c r="Y287" s="45"/>
      <c r="Z287" s="45"/>
      <c r="AA287" s="45"/>
      <c r="AB287" s="45"/>
      <c r="AC287" s="45"/>
      <c r="AD287" s="45"/>
      <c r="AE287" s="45"/>
      <c r="AF287" s="45"/>
      <c r="AG287" s="45"/>
      <c r="AH287" s="45"/>
      <c r="AI287" s="104"/>
      <c r="AJ287" s="104"/>
      <c r="AK287" s="104"/>
      <c r="AL287" s="104"/>
      <c r="AM287" s="104"/>
      <c r="AN287" s="104"/>
      <c r="AO287" s="104"/>
      <c r="AP287" s="45"/>
      <c r="AQ287" s="45"/>
      <c r="AR287" s="45"/>
      <c r="AS287" s="45"/>
      <c r="AT287" s="45"/>
      <c r="AU287" s="45"/>
      <c r="AV287" s="45"/>
      <c r="AW287" s="45"/>
      <c r="AX287" s="45"/>
      <c r="AY287" s="45"/>
      <c r="AZ287" s="45"/>
      <c r="BA287" s="45"/>
      <c r="BB287" s="45"/>
      <c r="BC287" s="45"/>
      <c r="BD287" s="45"/>
      <c r="BE287" s="45"/>
      <c r="BF287" s="45"/>
      <c r="BG287" s="45"/>
      <c r="BH287" s="45"/>
      <c r="BI287" s="45"/>
    </row>
    <row r="288" spans="1:61" ht="15.75" customHeight="1">
      <c r="A288" s="45"/>
      <c r="B288" s="45"/>
      <c r="C288" s="45"/>
      <c r="D288" s="45"/>
      <c r="E288" s="45"/>
      <c r="F288" s="45"/>
      <c r="G288" s="45"/>
      <c r="H288" s="45"/>
      <c r="I288" s="45"/>
      <c r="J288" s="45"/>
      <c r="K288" s="45"/>
      <c r="L288" s="45"/>
      <c r="M288" s="45"/>
      <c r="N288" s="104"/>
      <c r="O288" s="104"/>
      <c r="P288" s="45"/>
      <c r="Q288" s="45"/>
      <c r="R288" s="45"/>
      <c r="S288" s="45"/>
      <c r="T288" s="104"/>
      <c r="U288" s="104"/>
      <c r="V288" s="45"/>
      <c r="W288" s="105"/>
      <c r="X288" s="45"/>
      <c r="Y288" s="45"/>
      <c r="Z288" s="45"/>
      <c r="AA288" s="45"/>
      <c r="AB288" s="45"/>
      <c r="AC288" s="45"/>
      <c r="AD288" s="45"/>
      <c r="AE288" s="45"/>
      <c r="AF288" s="45"/>
      <c r="AG288" s="45"/>
      <c r="AH288" s="45"/>
      <c r="AI288" s="104"/>
      <c r="AJ288" s="104"/>
      <c r="AK288" s="104"/>
      <c r="AL288" s="104"/>
      <c r="AM288" s="104"/>
      <c r="AN288" s="104"/>
      <c r="AO288" s="104"/>
      <c r="AP288" s="45"/>
      <c r="AQ288" s="45"/>
      <c r="AR288" s="45"/>
      <c r="AS288" s="45"/>
      <c r="AT288" s="45"/>
      <c r="AU288" s="45"/>
      <c r="AV288" s="45"/>
      <c r="AW288" s="45"/>
      <c r="AX288" s="45"/>
      <c r="AY288" s="45"/>
      <c r="AZ288" s="45"/>
      <c r="BA288" s="45"/>
      <c r="BB288" s="45"/>
      <c r="BC288" s="45"/>
      <c r="BD288" s="45"/>
      <c r="BE288" s="45"/>
      <c r="BF288" s="45"/>
      <c r="BG288" s="45"/>
      <c r="BH288" s="45"/>
      <c r="BI288" s="45"/>
    </row>
    <row r="289" spans="1:61" ht="15.75" customHeight="1">
      <c r="A289" s="45"/>
      <c r="B289" s="45"/>
      <c r="C289" s="45"/>
      <c r="D289" s="45"/>
      <c r="E289" s="45"/>
      <c r="F289" s="45"/>
      <c r="G289" s="45"/>
      <c r="H289" s="45"/>
      <c r="I289" s="45"/>
      <c r="J289" s="45"/>
      <c r="K289" s="45"/>
      <c r="L289" s="45"/>
      <c r="M289" s="45"/>
      <c r="N289" s="104"/>
      <c r="O289" s="104"/>
      <c r="P289" s="45"/>
      <c r="Q289" s="45"/>
      <c r="R289" s="45"/>
      <c r="S289" s="45"/>
      <c r="T289" s="104"/>
      <c r="U289" s="104"/>
      <c r="V289" s="45"/>
      <c r="W289" s="105"/>
      <c r="X289" s="45"/>
      <c r="Y289" s="45"/>
      <c r="Z289" s="45"/>
      <c r="AA289" s="45"/>
      <c r="AB289" s="45"/>
      <c r="AC289" s="45"/>
      <c r="AD289" s="45"/>
      <c r="AE289" s="45"/>
      <c r="AF289" s="45"/>
      <c r="AG289" s="45"/>
      <c r="AH289" s="45"/>
      <c r="AI289" s="104"/>
      <c r="AJ289" s="104"/>
      <c r="AK289" s="104"/>
      <c r="AL289" s="104"/>
      <c r="AM289" s="104"/>
      <c r="AN289" s="104"/>
      <c r="AO289" s="104"/>
      <c r="AP289" s="45"/>
      <c r="AQ289" s="45"/>
      <c r="AR289" s="45"/>
      <c r="AS289" s="45"/>
      <c r="AT289" s="45"/>
      <c r="AU289" s="45"/>
      <c r="AV289" s="45"/>
      <c r="AW289" s="45"/>
      <c r="AX289" s="45"/>
      <c r="AY289" s="45"/>
      <c r="AZ289" s="45"/>
      <c r="BA289" s="45"/>
      <c r="BB289" s="45"/>
      <c r="BC289" s="45"/>
      <c r="BD289" s="45"/>
      <c r="BE289" s="45"/>
      <c r="BF289" s="45"/>
      <c r="BG289" s="45"/>
      <c r="BH289" s="45"/>
      <c r="BI289" s="45"/>
    </row>
    <row r="290" spans="1:61" ht="15.75" customHeight="1">
      <c r="A290" s="45"/>
      <c r="B290" s="45"/>
      <c r="C290" s="45"/>
      <c r="D290" s="45"/>
      <c r="E290" s="45"/>
      <c r="F290" s="45"/>
      <c r="G290" s="45"/>
      <c r="H290" s="45"/>
      <c r="I290" s="45"/>
      <c r="J290" s="45"/>
      <c r="K290" s="45"/>
      <c r="L290" s="45"/>
      <c r="M290" s="45"/>
      <c r="N290" s="104"/>
      <c r="O290" s="104"/>
      <c r="P290" s="45"/>
      <c r="Q290" s="45"/>
      <c r="R290" s="45"/>
      <c r="S290" s="45"/>
      <c r="T290" s="104"/>
      <c r="U290" s="104"/>
      <c r="V290" s="45"/>
      <c r="W290" s="105"/>
      <c r="X290" s="45"/>
      <c r="Y290" s="45"/>
      <c r="Z290" s="45"/>
      <c r="AA290" s="45"/>
      <c r="AB290" s="45"/>
      <c r="AC290" s="45"/>
      <c r="AD290" s="45"/>
      <c r="AE290" s="45"/>
      <c r="AF290" s="45"/>
      <c r="AG290" s="45"/>
      <c r="AH290" s="45"/>
      <c r="AI290" s="104"/>
      <c r="AJ290" s="104"/>
      <c r="AK290" s="104"/>
      <c r="AL290" s="104"/>
      <c r="AM290" s="104"/>
      <c r="AN290" s="104"/>
      <c r="AO290" s="104"/>
      <c r="AP290" s="45"/>
      <c r="AQ290" s="45"/>
      <c r="AR290" s="45"/>
      <c r="AS290" s="45"/>
      <c r="AT290" s="45"/>
      <c r="AU290" s="45"/>
      <c r="AV290" s="45"/>
      <c r="AW290" s="45"/>
      <c r="AX290" s="45"/>
      <c r="AY290" s="45"/>
      <c r="AZ290" s="45"/>
      <c r="BA290" s="45"/>
      <c r="BB290" s="45"/>
      <c r="BC290" s="45"/>
      <c r="BD290" s="45"/>
      <c r="BE290" s="45"/>
      <c r="BF290" s="45"/>
      <c r="BG290" s="45"/>
      <c r="BH290" s="45"/>
      <c r="BI290" s="45"/>
    </row>
    <row r="291" spans="1:61" ht="15.75" customHeight="1">
      <c r="A291" s="45"/>
      <c r="B291" s="45"/>
      <c r="C291" s="45"/>
      <c r="D291" s="45"/>
      <c r="E291" s="45"/>
      <c r="F291" s="45"/>
      <c r="G291" s="45"/>
      <c r="H291" s="45"/>
      <c r="I291" s="45"/>
      <c r="J291" s="45"/>
      <c r="K291" s="45"/>
      <c r="L291" s="45"/>
      <c r="M291" s="45"/>
      <c r="N291" s="104"/>
      <c r="O291" s="104"/>
      <c r="P291" s="45"/>
      <c r="Q291" s="45"/>
      <c r="R291" s="45"/>
      <c r="S291" s="45"/>
      <c r="T291" s="104"/>
      <c r="U291" s="104"/>
      <c r="V291" s="45"/>
      <c r="W291" s="105"/>
      <c r="X291" s="45"/>
      <c r="Y291" s="45"/>
      <c r="Z291" s="45"/>
      <c r="AA291" s="45"/>
      <c r="AB291" s="45"/>
      <c r="AC291" s="45"/>
      <c r="AD291" s="45"/>
      <c r="AE291" s="45"/>
      <c r="AF291" s="45"/>
      <c r="AG291" s="45"/>
      <c r="AH291" s="45"/>
      <c r="AI291" s="104"/>
      <c r="AJ291" s="104"/>
      <c r="AK291" s="104"/>
      <c r="AL291" s="104"/>
      <c r="AM291" s="104"/>
      <c r="AN291" s="104"/>
      <c r="AO291" s="104"/>
      <c r="AP291" s="45"/>
      <c r="AQ291" s="45"/>
      <c r="AR291" s="45"/>
      <c r="AS291" s="45"/>
      <c r="AT291" s="45"/>
      <c r="AU291" s="45"/>
      <c r="AV291" s="45"/>
      <c r="AW291" s="45"/>
      <c r="AX291" s="45"/>
      <c r="AY291" s="45"/>
      <c r="AZ291" s="45"/>
      <c r="BA291" s="45"/>
      <c r="BB291" s="45"/>
      <c r="BC291" s="45"/>
      <c r="BD291" s="45"/>
      <c r="BE291" s="45"/>
      <c r="BF291" s="45"/>
      <c r="BG291" s="45"/>
      <c r="BH291" s="45"/>
      <c r="BI291" s="45"/>
    </row>
    <row r="292" spans="1:61" ht="15.75" customHeight="1">
      <c r="A292" s="45"/>
      <c r="B292" s="45"/>
      <c r="C292" s="45"/>
      <c r="D292" s="45"/>
      <c r="E292" s="45"/>
      <c r="F292" s="45"/>
      <c r="G292" s="45"/>
      <c r="H292" s="45"/>
      <c r="I292" s="45"/>
      <c r="J292" s="45"/>
      <c r="K292" s="45"/>
      <c r="L292" s="45"/>
      <c r="M292" s="45"/>
      <c r="N292" s="104"/>
      <c r="O292" s="104"/>
      <c r="P292" s="45"/>
      <c r="Q292" s="45"/>
      <c r="R292" s="45"/>
      <c r="S292" s="45"/>
      <c r="T292" s="104"/>
      <c r="U292" s="104"/>
      <c r="V292" s="45"/>
      <c r="W292" s="105"/>
      <c r="X292" s="45"/>
      <c r="Y292" s="45"/>
      <c r="Z292" s="45"/>
      <c r="AA292" s="45"/>
      <c r="AB292" s="45"/>
      <c r="AC292" s="45"/>
      <c r="AD292" s="45"/>
      <c r="AE292" s="45"/>
      <c r="AF292" s="45"/>
      <c r="AG292" s="45"/>
      <c r="AH292" s="45"/>
      <c r="AI292" s="104"/>
      <c r="AJ292" s="104"/>
      <c r="AK292" s="104"/>
      <c r="AL292" s="104"/>
      <c r="AM292" s="104"/>
      <c r="AN292" s="104"/>
      <c r="AO292" s="104"/>
      <c r="AP292" s="45"/>
      <c r="AQ292" s="45"/>
      <c r="AR292" s="45"/>
      <c r="AS292" s="45"/>
      <c r="AT292" s="45"/>
      <c r="AU292" s="45"/>
      <c r="AV292" s="45"/>
      <c r="AW292" s="45"/>
      <c r="AX292" s="45"/>
      <c r="AY292" s="45"/>
      <c r="AZ292" s="45"/>
      <c r="BA292" s="45"/>
      <c r="BB292" s="45"/>
      <c r="BC292" s="45"/>
      <c r="BD292" s="45"/>
      <c r="BE292" s="45"/>
      <c r="BF292" s="45"/>
      <c r="BG292" s="45"/>
      <c r="BH292" s="45"/>
      <c r="BI292" s="45"/>
    </row>
    <row r="293" spans="1:61" ht="15.75" customHeight="1">
      <c r="A293" s="45"/>
      <c r="B293" s="45"/>
      <c r="C293" s="45"/>
      <c r="D293" s="45"/>
      <c r="E293" s="45"/>
      <c r="F293" s="45"/>
      <c r="G293" s="45"/>
      <c r="H293" s="45"/>
      <c r="I293" s="45"/>
      <c r="J293" s="45"/>
      <c r="K293" s="45"/>
      <c r="L293" s="45"/>
      <c r="M293" s="45"/>
      <c r="N293" s="104"/>
      <c r="O293" s="104"/>
      <c r="P293" s="45"/>
      <c r="Q293" s="45"/>
      <c r="R293" s="45"/>
      <c r="S293" s="45"/>
      <c r="T293" s="104"/>
      <c r="U293" s="104"/>
      <c r="V293" s="45"/>
      <c r="W293" s="105"/>
      <c r="X293" s="45"/>
      <c r="Y293" s="45"/>
      <c r="Z293" s="45"/>
      <c r="AA293" s="45"/>
      <c r="AB293" s="45"/>
      <c r="AC293" s="45"/>
      <c r="AD293" s="45"/>
      <c r="AE293" s="45"/>
      <c r="AF293" s="45"/>
      <c r="AG293" s="45"/>
      <c r="AH293" s="45"/>
      <c r="AI293" s="104"/>
      <c r="AJ293" s="104"/>
      <c r="AK293" s="104"/>
      <c r="AL293" s="104"/>
      <c r="AM293" s="104"/>
      <c r="AN293" s="104"/>
      <c r="AO293" s="104"/>
      <c r="AP293" s="45"/>
      <c r="AQ293" s="45"/>
      <c r="AR293" s="45"/>
      <c r="AS293" s="45"/>
      <c r="AT293" s="45"/>
      <c r="AU293" s="45"/>
      <c r="AV293" s="45"/>
      <c r="AW293" s="45"/>
      <c r="AX293" s="45"/>
      <c r="AY293" s="45"/>
      <c r="AZ293" s="45"/>
      <c r="BA293" s="45"/>
      <c r="BB293" s="45"/>
      <c r="BC293" s="45"/>
      <c r="BD293" s="45"/>
      <c r="BE293" s="45"/>
      <c r="BF293" s="45"/>
      <c r="BG293" s="45"/>
      <c r="BH293" s="45"/>
      <c r="BI293" s="45"/>
    </row>
    <row r="294" spans="1:61" ht="15.75" customHeight="1">
      <c r="A294" s="45"/>
      <c r="B294" s="45"/>
      <c r="C294" s="45"/>
      <c r="D294" s="45"/>
      <c r="E294" s="45"/>
      <c r="F294" s="45"/>
      <c r="G294" s="45"/>
      <c r="H294" s="45"/>
      <c r="I294" s="45"/>
      <c r="J294" s="45"/>
      <c r="K294" s="45"/>
      <c r="L294" s="45"/>
      <c r="M294" s="45"/>
      <c r="N294" s="104"/>
      <c r="O294" s="104"/>
      <c r="P294" s="45"/>
      <c r="Q294" s="45"/>
      <c r="R294" s="45"/>
      <c r="S294" s="45"/>
      <c r="T294" s="104"/>
      <c r="U294" s="104"/>
      <c r="V294" s="45"/>
      <c r="W294" s="105"/>
      <c r="X294" s="45"/>
      <c r="Y294" s="45"/>
      <c r="Z294" s="45"/>
      <c r="AA294" s="45"/>
      <c r="AB294" s="45"/>
      <c r="AC294" s="45"/>
      <c r="AD294" s="45"/>
      <c r="AE294" s="45"/>
      <c r="AF294" s="45"/>
      <c r="AG294" s="45"/>
      <c r="AH294" s="45"/>
      <c r="AI294" s="104"/>
      <c r="AJ294" s="104"/>
      <c r="AK294" s="104"/>
      <c r="AL294" s="104"/>
      <c r="AM294" s="104"/>
      <c r="AN294" s="104"/>
      <c r="AO294" s="104"/>
      <c r="AP294" s="45"/>
      <c r="AQ294" s="45"/>
      <c r="AR294" s="45"/>
      <c r="AS294" s="45"/>
      <c r="AT294" s="45"/>
      <c r="AU294" s="45"/>
      <c r="AV294" s="45"/>
      <c r="AW294" s="45"/>
      <c r="AX294" s="45"/>
      <c r="AY294" s="45"/>
      <c r="AZ294" s="45"/>
      <c r="BA294" s="45"/>
      <c r="BB294" s="45"/>
      <c r="BC294" s="45"/>
      <c r="BD294" s="45"/>
      <c r="BE294" s="45"/>
      <c r="BF294" s="45"/>
      <c r="BG294" s="45"/>
      <c r="BH294" s="45"/>
      <c r="BI294" s="45"/>
    </row>
    <row r="295" spans="1:61" ht="15.75" customHeight="1">
      <c r="A295" s="45"/>
      <c r="B295" s="45"/>
      <c r="C295" s="45"/>
      <c r="D295" s="45"/>
      <c r="E295" s="45"/>
      <c r="F295" s="45"/>
      <c r="G295" s="45"/>
      <c r="H295" s="45"/>
      <c r="I295" s="45"/>
      <c r="J295" s="45"/>
      <c r="K295" s="45"/>
      <c r="L295" s="45"/>
      <c r="M295" s="45"/>
      <c r="N295" s="104"/>
      <c r="O295" s="104"/>
      <c r="P295" s="45"/>
      <c r="Q295" s="45"/>
      <c r="R295" s="45"/>
      <c r="S295" s="45"/>
      <c r="T295" s="104"/>
      <c r="U295" s="104"/>
      <c r="V295" s="45"/>
      <c r="W295" s="105"/>
      <c r="X295" s="45"/>
      <c r="Y295" s="45"/>
      <c r="Z295" s="45"/>
      <c r="AA295" s="45"/>
      <c r="AB295" s="45"/>
      <c r="AC295" s="45"/>
      <c r="AD295" s="45"/>
      <c r="AE295" s="45"/>
      <c r="AF295" s="45"/>
      <c r="AG295" s="45"/>
      <c r="AH295" s="45"/>
      <c r="AI295" s="104"/>
      <c r="AJ295" s="104"/>
      <c r="AK295" s="104"/>
      <c r="AL295" s="104"/>
      <c r="AM295" s="104"/>
      <c r="AN295" s="104"/>
      <c r="AO295" s="104"/>
      <c r="AP295" s="45"/>
      <c r="AQ295" s="45"/>
      <c r="AR295" s="45"/>
      <c r="AS295" s="45"/>
      <c r="AT295" s="45"/>
      <c r="AU295" s="45"/>
      <c r="AV295" s="45"/>
      <c r="AW295" s="45"/>
      <c r="AX295" s="45"/>
      <c r="AY295" s="45"/>
      <c r="AZ295" s="45"/>
      <c r="BA295" s="45"/>
      <c r="BB295" s="45"/>
      <c r="BC295" s="45"/>
      <c r="BD295" s="45"/>
      <c r="BE295" s="45"/>
      <c r="BF295" s="45"/>
      <c r="BG295" s="45"/>
      <c r="BH295" s="45"/>
      <c r="BI295" s="45"/>
    </row>
    <row r="296" spans="1:61" ht="15.75" customHeight="1">
      <c r="A296" s="45"/>
      <c r="B296" s="45"/>
      <c r="C296" s="45"/>
      <c r="D296" s="45"/>
      <c r="E296" s="45"/>
      <c r="F296" s="45"/>
      <c r="G296" s="45"/>
      <c r="H296" s="45"/>
      <c r="I296" s="45"/>
      <c r="J296" s="45"/>
      <c r="K296" s="45"/>
      <c r="L296" s="45"/>
      <c r="M296" s="45"/>
      <c r="N296" s="104"/>
      <c r="O296" s="104"/>
      <c r="P296" s="45"/>
      <c r="Q296" s="45"/>
      <c r="R296" s="45"/>
      <c r="S296" s="45"/>
      <c r="T296" s="104"/>
      <c r="U296" s="104"/>
      <c r="V296" s="45"/>
      <c r="W296" s="105"/>
      <c r="X296" s="45"/>
      <c r="Y296" s="45"/>
      <c r="Z296" s="45"/>
      <c r="AA296" s="45"/>
      <c r="AB296" s="45"/>
      <c r="AC296" s="45"/>
      <c r="AD296" s="45"/>
      <c r="AE296" s="45"/>
      <c r="AF296" s="45"/>
      <c r="AG296" s="45"/>
      <c r="AH296" s="45"/>
      <c r="AI296" s="104"/>
      <c r="AJ296" s="104"/>
      <c r="AK296" s="104"/>
      <c r="AL296" s="104"/>
      <c r="AM296" s="104"/>
      <c r="AN296" s="104"/>
      <c r="AO296" s="104"/>
      <c r="AP296" s="45"/>
      <c r="AQ296" s="45"/>
      <c r="AR296" s="45"/>
      <c r="AS296" s="45"/>
      <c r="AT296" s="45"/>
      <c r="AU296" s="45"/>
      <c r="AV296" s="45"/>
      <c r="AW296" s="45"/>
      <c r="AX296" s="45"/>
      <c r="AY296" s="45"/>
      <c r="AZ296" s="45"/>
      <c r="BA296" s="45"/>
      <c r="BB296" s="45"/>
      <c r="BC296" s="45"/>
      <c r="BD296" s="45"/>
      <c r="BE296" s="45"/>
      <c r="BF296" s="45"/>
      <c r="BG296" s="45"/>
      <c r="BH296" s="45"/>
      <c r="BI296" s="45"/>
    </row>
    <row r="297" spans="1:61" ht="15.75" customHeight="1">
      <c r="A297" s="45"/>
      <c r="B297" s="45"/>
      <c r="C297" s="45"/>
      <c r="D297" s="45"/>
      <c r="E297" s="45"/>
      <c r="F297" s="45"/>
      <c r="G297" s="45"/>
      <c r="H297" s="45"/>
      <c r="I297" s="45"/>
      <c r="J297" s="45"/>
      <c r="K297" s="45"/>
      <c r="L297" s="45"/>
      <c r="M297" s="45"/>
      <c r="N297" s="104"/>
      <c r="O297" s="104"/>
      <c r="P297" s="45"/>
      <c r="Q297" s="45"/>
      <c r="R297" s="45"/>
      <c r="S297" s="45"/>
      <c r="T297" s="104"/>
      <c r="U297" s="104"/>
      <c r="V297" s="45"/>
      <c r="W297" s="105"/>
      <c r="X297" s="45"/>
      <c r="Y297" s="45"/>
      <c r="Z297" s="45"/>
      <c r="AA297" s="45"/>
      <c r="AB297" s="45"/>
      <c r="AC297" s="45"/>
      <c r="AD297" s="45"/>
      <c r="AE297" s="45"/>
      <c r="AF297" s="45"/>
      <c r="AG297" s="45"/>
      <c r="AH297" s="45"/>
      <c r="AI297" s="104"/>
      <c r="AJ297" s="104"/>
      <c r="AK297" s="104"/>
      <c r="AL297" s="104"/>
      <c r="AM297" s="104"/>
      <c r="AN297" s="104"/>
      <c r="AO297" s="104"/>
      <c r="AP297" s="45"/>
      <c r="AQ297" s="45"/>
      <c r="AR297" s="45"/>
      <c r="AS297" s="45"/>
      <c r="AT297" s="45"/>
      <c r="AU297" s="45"/>
      <c r="AV297" s="45"/>
      <c r="AW297" s="45"/>
      <c r="AX297" s="45"/>
      <c r="AY297" s="45"/>
      <c r="AZ297" s="45"/>
      <c r="BA297" s="45"/>
      <c r="BB297" s="45"/>
      <c r="BC297" s="45"/>
      <c r="BD297" s="45"/>
      <c r="BE297" s="45"/>
      <c r="BF297" s="45"/>
      <c r="BG297" s="45"/>
      <c r="BH297" s="45"/>
      <c r="BI297" s="45"/>
    </row>
    <row r="298" spans="1:61" ht="15.75" customHeight="1">
      <c r="A298" s="45"/>
      <c r="B298" s="45"/>
      <c r="C298" s="45"/>
      <c r="D298" s="45"/>
      <c r="E298" s="45"/>
      <c r="F298" s="45"/>
      <c r="G298" s="45"/>
      <c r="H298" s="45"/>
      <c r="I298" s="45"/>
      <c r="J298" s="45"/>
      <c r="K298" s="45"/>
      <c r="L298" s="45"/>
      <c r="M298" s="45"/>
      <c r="N298" s="104"/>
      <c r="O298" s="104"/>
      <c r="P298" s="45"/>
      <c r="Q298" s="45"/>
      <c r="R298" s="45"/>
      <c r="S298" s="45"/>
      <c r="T298" s="104"/>
      <c r="U298" s="104"/>
      <c r="V298" s="45"/>
      <c r="W298" s="105"/>
      <c r="X298" s="45"/>
      <c r="Y298" s="45"/>
      <c r="Z298" s="45"/>
      <c r="AA298" s="45"/>
      <c r="AB298" s="45"/>
      <c r="AC298" s="45"/>
      <c r="AD298" s="45"/>
      <c r="AE298" s="45"/>
      <c r="AF298" s="45"/>
      <c r="AG298" s="45"/>
      <c r="AH298" s="45"/>
      <c r="AI298" s="104"/>
      <c r="AJ298" s="104"/>
      <c r="AK298" s="104"/>
      <c r="AL298" s="104"/>
      <c r="AM298" s="104"/>
      <c r="AN298" s="104"/>
      <c r="AO298" s="104"/>
      <c r="AP298" s="45"/>
      <c r="AQ298" s="45"/>
      <c r="AR298" s="45"/>
      <c r="AS298" s="45"/>
      <c r="AT298" s="45"/>
      <c r="AU298" s="45"/>
      <c r="AV298" s="45"/>
      <c r="AW298" s="45"/>
      <c r="AX298" s="45"/>
      <c r="AY298" s="45"/>
      <c r="AZ298" s="45"/>
      <c r="BA298" s="45"/>
      <c r="BB298" s="45"/>
      <c r="BC298" s="45"/>
      <c r="BD298" s="45"/>
      <c r="BE298" s="45"/>
      <c r="BF298" s="45"/>
      <c r="BG298" s="45"/>
      <c r="BH298" s="45"/>
      <c r="BI298" s="45"/>
    </row>
    <row r="299" spans="1:61" ht="15.75" customHeight="1">
      <c r="A299" s="45"/>
      <c r="B299" s="45"/>
      <c r="C299" s="45"/>
      <c r="D299" s="45"/>
      <c r="E299" s="45"/>
      <c r="F299" s="45"/>
      <c r="G299" s="45"/>
      <c r="H299" s="45"/>
      <c r="I299" s="45"/>
      <c r="J299" s="45"/>
      <c r="K299" s="45"/>
      <c r="L299" s="45"/>
      <c r="M299" s="45"/>
      <c r="N299" s="104"/>
      <c r="O299" s="104"/>
      <c r="P299" s="45"/>
      <c r="Q299" s="45"/>
      <c r="R299" s="45"/>
      <c r="S299" s="45"/>
      <c r="T299" s="104"/>
      <c r="U299" s="104"/>
      <c r="V299" s="45"/>
      <c r="W299" s="105"/>
      <c r="X299" s="45"/>
      <c r="Y299" s="45"/>
      <c r="Z299" s="45"/>
      <c r="AA299" s="45"/>
      <c r="AB299" s="45"/>
      <c r="AC299" s="45"/>
      <c r="AD299" s="45"/>
      <c r="AE299" s="45"/>
      <c r="AF299" s="45"/>
      <c r="AG299" s="45"/>
      <c r="AH299" s="45"/>
      <c r="AI299" s="104"/>
      <c r="AJ299" s="104"/>
      <c r="AK299" s="104"/>
      <c r="AL299" s="104"/>
      <c r="AM299" s="104"/>
      <c r="AN299" s="104"/>
      <c r="AO299" s="104"/>
      <c r="AP299" s="45"/>
      <c r="AQ299" s="45"/>
      <c r="AR299" s="45"/>
      <c r="AS299" s="45"/>
      <c r="AT299" s="45"/>
      <c r="AU299" s="45"/>
      <c r="AV299" s="45"/>
      <c r="AW299" s="45"/>
      <c r="AX299" s="45"/>
      <c r="AY299" s="45"/>
      <c r="AZ299" s="45"/>
      <c r="BA299" s="45"/>
      <c r="BB299" s="45"/>
      <c r="BC299" s="45"/>
      <c r="BD299" s="45"/>
      <c r="BE299" s="45"/>
      <c r="BF299" s="45"/>
      <c r="BG299" s="45"/>
      <c r="BH299" s="45"/>
      <c r="BI299" s="45"/>
    </row>
    <row r="300" spans="1:61" ht="15.75" customHeight="1">
      <c r="A300" s="45"/>
      <c r="B300" s="45"/>
      <c r="C300" s="45"/>
      <c r="D300" s="45"/>
      <c r="E300" s="45"/>
      <c r="F300" s="45"/>
      <c r="G300" s="45"/>
      <c r="H300" s="45"/>
      <c r="I300" s="45"/>
      <c r="J300" s="45"/>
      <c r="K300" s="45"/>
      <c r="L300" s="45"/>
      <c r="M300" s="45"/>
      <c r="N300" s="104"/>
      <c r="O300" s="104"/>
      <c r="P300" s="45"/>
      <c r="Q300" s="45"/>
      <c r="R300" s="45"/>
      <c r="S300" s="45"/>
      <c r="T300" s="104"/>
      <c r="U300" s="104"/>
      <c r="V300" s="45"/>
      <c r="W300" s="105"/>
      <c r="X300" s="45"/>
      <c r="Y300" s="45"/>
      <c r="Z300" s="45"/>
      <c r="AA300" s="45"/>
      <c r="AB300" s="45"/>
      <c r="AC300" s="45"/>
      <c r="AD300" s="45"/>
      <c r="AE300" s="45"/>
      <c r="AF300" s="45"/>
      <c r="AG300" s="45"/>
      <c r="AH300" s="45"/>
      <c r="AI300" s="104"/>
      <c r="AJ300" s="104"/>
      <c r="AK300" s="104"/>
      <c r="AL300" s="104"/>
      <c r="AM300" s="104"/>
      <c r="AN300" s="104"/>
      <c r="AO300" s="104"/>
      <c r="AP300" s="45"/>
      <c r="AQ300" s="45"/>
      <c r="AR300" s="45"/>
      <c r="AS300" s="45"/>
      <c r="AT300" s="45"/>
      <c r="AU300" s="45"/>
      <c r="AV300" s="45"/>
      <c r="AW300" s="45"/>
      <c r="AX300" s="45"/>
      <c r="AY300" s="45"/>
      <c r="AZ300" s="45"/>
      <c r="BA300" s="45"/>
      <c r="BB300" s="45"/>
      <c r="BC300" s="45"/>
      <c r="BD300" s="45"/>
      <c r="BE300" s="45"/>
      <c r="BF300" s="45"/>
      <c r="BG300" s="45"/>
      <c r="BH300" s="45"/>
      <c r="BI300" s="45"/>
    </row>
    <row r="301" spans="1:61" ht="15.75" customHeight="1">
      <c r="A301" s="45"/>
      <c r="B301" s="45"/>
      <c r="C301" s="45"/>
      <c r="D301" s="45"/>
      <c r="E301" s="45"/>
      <c r="F301" s="45"/>
      <c r="G301" s="45"/>
      <c r="H301" s="45"/>
      <c r="I301" s="45"/>
      <c r="J301" s="45"/>
      <c r="K301" s="45"/>
      <c r="L301" s="45"/>
      <c r="M301" s="45"/>
      <c r="N301" s="104"/>
      <c r="O301" s="104"/>
      <c r="P301" s="45"/>
      <c r="Q301" s="45"/>
      <c r="R301" s="45"/>
      <c r="S301" s="45"/>
      <c r="T301" s="104"/>
      <c r="U301" s="104"/>
      <c r="V301" s="45"/>
      <c r="W301" s="105"/>
      <c r="X301" s="45"/>
      <c r="Y301" s="45"/>
      <c r="Z301" s="45"/>
      <c r="AA301" s="45"/>
      <c r="AB301" s="45"/>
      <c r="AC301" s="45"/>
      <c r="AD301" s="45"/>
      <c r="AE301" s="45"/>
      <c r="AF301" s="45"/>
      <c r="AG301" s="45"/>
      <c r="AH301" s="45"/>
      <c r="AI301" s="104"/>
      <c r="AJ301" s="104"/>
      <c r="AK301" s="104"/>
      <c r="AL301" s="104"/>
      <c r="AM301" s="104"/>
      <c r="AN301" s="104"/>
      <c r="AO301" s="104"/>
      <c r="AP301" s="45"/>
      <c r="AQ301" s="45"/>
      <c r="AR301" s="45"/>
      <c r="AS301" s="45"/>
      <c r="AT301" s="45"/>
      <c r="AU301" s="45"/>
      <c r="AV301" s="45"/>
      <c r="AW301" s="45"/>
      <c r="AX301" s="45"/>
      <c r="AY301" s="45"/>
      <c r="AZ301" s="45"/>
      <c r="BA301" s="45"/>
      <c r="BB301" s="45"/>
      <c r="BC301" s="45"/>
      <c r="BD301" s="45"/>
      <c r="BE301" s="45"/>
      <c r="BF301" s="45"/>
      <c r="BG301" s="45"/>
      <c r="BH301" s="45"/>
      <c r="BI301" s="45"/>
    </row>
    <row r="302" spans="1:61" ht="15.75" customHeight="1">
      <c r="A302" s="45"/>
      <c r="B302" s="45"/>
      <c r="C302" s="45"/>
      <c r="D302" s="45"/>
      <c r="E302" s="45"/>
      <c r="F302" s="45"/>
      <c r="G302" s="45"/>
      <c r="H302" s="45"/>
      <c r="I302" s="45"/>
      <c r="J302" s="45"/>
      <c r="K302" s="45"/>
      <c r="L302" s="45"/>
      <c r="M302" s="45"/>
      <c r="N302" s="104"/>
      <c r="O302" s="104"/>
      <c r="P302" s="45"/>
      <c r="Q302" s="45"/>
      <c r="R302" s="45"/>
      <c r="S302" s="45"/>
      <c r="T302" s="104"/>
      <c r="U302" s="104"/>
      <c r="V302" s="45"/>
      <c r="W302" s="105"/>
      <c r="X302" s="45"/>
      <c r="Y302" s="45"/>
      <c r="Z302" s="45"/>
      <c r="AA302" s="45"/>
      <c r="AB302" s="45"/>
      <c r="AC302" s="45"/>
      <c r="AD302" s="45"/>
      <c r="AE302" s="45"/>
      <c r="AF302" s="45"/>
      <c r="AG302" s="45"/>
      <c r="AH302" s="45"/>
      <c r="AI302" s="104"/>
      <c r="AJ302" s="104"/>
      <c r="AK302" s="104"/>
      <c r="AL302" s="104"/>
      <c r="AM302" s="104"/>
      <c r="AN302" s="104"/>
      <c r="AO302" s="104"/>
      <c r="AP302" s="45"/>
      <c r="AQ302" s="45"/>
      <c r="AR302" s="45"/>
      <c r="AS302" s="45"/>
      <c r="AT302" s="45"/>
      <c r="AU302" s="45"/>
      <c r="AV302" s="45"/>
      <c r="AW302" s="45"/>
      <c r="AX302" s="45"/>
      <c r="AY302" s="45"/>
      <c r="AZ302" s="45"/>
      <c r="BA302" s="45"/>
      <c r="BB302" s="45"/>
      <c r="BC302" s="45"/>
      <c r="BD302" s="45"/>
      <c r="BE302" s="45"/>
      <c r="BF302" s="45"/>
      <c r="BG302" s="45"/>
      <c r="BH302" s="45"/>
      <c r="BI302" s="45"/>
    </row>
    <row r="303" spans="1:61" ht="15.75" customHeight="1">
      <c r="A303" s="45"/>
      <c r="B303" s="45"/>
      <c r="C303" s="45"/>
      <c r="D303" s="45"/>
      <c r="E303" s="45"/>
      <c r="F303" s="45"/>
      <c r="G303" s="45"/>
      <c r="H303" s="45"/>
      <c r="I303" s="45"/>
      <c r="J303" s="45"/>
      <c r="K303" s="45"/>
      <c r="L303" s="45"/>
      <c r="M303" s="45"/>
      <c r="N303" s="104"/>
      <c r="O303" s="104"/>
      <c r="P303" s="45"/>
      <c r="Q303" s="45"/>
      <c r="R303" s="45"/>
      <c r="S303" s="45"/>
      <c r="T303" s="104"/>
      <c r="U303" s="104"/>
      <c r="V303" s="45"/>
      <c r="W303" s="105"/>
      <c r="X303" s="45"/>
      <c r="Y303" s="45"/>
      <c r="Z303" s="45"/>
      <c r="AA303" s="45"/>
      <c r="AB303" s="45"/>
      <c r="AC303" s="45"/>
      <c r="AD303" s="45"/>
      <c r="AE303" s="45"/>
      <c r="AF303" s="45"/>
      <c r="AG303" s="45"/>
      <c r="AH303" s="45"/>
      <c r="AI303" s="104"/>
      <c r="AJ303" s="104"/>
      <c r="AK303" s="104"/>
      <c r="AL303" s="104"/>
      <c r="AM303" s="104"/>
      <c r="AN303" s="104"/>
      <c r="AO303" s="104"/>
      <c r="AP303" s="45"/>
      <c r="AQ303" s="45"/>
      <c r="AR303" s="45"/>
      <c r="AS303" s="45"/>
      <c r="AT303" s="45"/>
      <c r="AU303" s="45"/>
      <c r="AV303" s="45"/>
      <c r="AW303" s="45"/>
      <c r="AX303" s="45"/>
      <c r="AY303" s="45"/>
      <c r="AZ303" s="45"/>
      <c r="BA303" s="45"/>
      <c r="BB303" s="45"/>
      <c r="BC303" s="45"/>
      <c r="BD303" s="45"/>
      <c r="BE303" s="45"/>
      <c r="BF303" s="45"/>
      <c r="BG303" s="45"/>
      <c r="BH303" s="45"/>
      <c r="BI303" s="45"/>
    </row>
    <row r="304" spans="1:61" ht="15.75" customHeight="1">
      <c r="A304" s="45"/>
      <c r="B304" s="45"/>
      <c r="C304" s="45"/>
      <c r="D304" s="45"/>
      <c r="E304" s="45"/>
      <c r="F304" s="45"/>
      <c r="G304" s="45"/>
      <c r="H304" s="45"/>
      <c r="I304" s="45"/>
      <c r="J304" s="45"/>
      <c r="K304" s="45"/>
      <c r="L304" s="45"/>
      <c r="M304" s="45"/>
      <c r="N304" s="104"/>
      <c r="O304" s="104"/>
      <c r="P304" s="45"/>
      <c r="Q304" s="45"/>
      <c r="R304" s="45"/>
      <c r="S304" s="45"/>
      <c r="T304" s="104"/>
      <c r="U304" s="104"/>
      <c r="V304" s="45"/>
      <c r="W304" s="105"/>
      <c r="X304" s="45"/>
      <c r="Y304" s="45"/>
      <c r="Z304" s="45"/>
      <c r="AA304" s="45"/>
      <c r="AB304" s="45"/>
      <c r="AC304" s="45"/>
      <c r="AD304" s="45"/>
      <c r="AE304" s="45"/>
      <c r="AF304" s="45"/>
      <c r="AG304" s="45"/>
      <c r="AH304" s="45"/>
      <c r="AI304" s="104"/>
      <c r="AJ304" s="104"/>
      <c r="AK304" s="104"/>
      <c r="AL304" s="104"/>
      <c r="AM304" s="104"/>
      <c r="AN304" s="104"/>
      <c r="AO304" s="104"/>
      <c r="AP304" s="45"/>
      <c r="AQ304" s="45"/>
      <c r="AR304" s="45"/>
      <c r="AS304" s="45"/>
      <c r="AT304" s="45"/>
      <c r="AU304" s="45"/>
      <c r="AV304" s="45"/>
      <c r="AW304" s="45"/>
      <c r="AX304" s="45"/>
      <c r="AY304" s="45"/>
      <c r="AZ304" s="45"/>
      <c r="BA304" s="45"/>
      <c r="BB304" s="45"/>
      <c r="BC304" s="45"/>
      <c r="BD304" s="45"/>
      <c r="BE304" s="45"/>
      <c r="BF304" s="45"/>
      <c r="BG304" s="45"/>
      <c r="BH304" s="45"/>
      <c r="BI304" s="45"/>
    </row>
    <row r="305" spans="1:61" ht="15.75" customHeight="1">
      <c r="A305" s="45"/>
      <c r="B305" s="45"/>
      <c r="C305" s="45"/>
      <c r="D305" s="45"/>
      <c r="E305" s="45"/>
      <c r="F305" s="45"/>
      <c r="G305" s="45"/>
      <c r="H305" s="45"/>
      <c r="I305" s="45"/>
      <c r="J305" s="45"/>
      <c r="K305" s="45"/>
      <c r="L305" s="45"/>
      <c r="M305" s="45"/>
      <c r="N305" s="104"/>
      <c r="O305" s="104"/>
      <c r="P305" s="45"/>
      <c r="Q305" s="45"/>
      <c r="R305" s="45"/>
      <c r="S305" s="45"/>
      <c r="T305" s="104"/>
      <c r="U305" s="104"/>
      <c r="V305" s="45"/>
      <c r="W305" s="105"/>
      <c r="X305" s="45"/>
      <c r="Y305" s="45"/>
      <c r="Z305" s="45"/>
      <c r="AA305" s="45"/>
      <c r="AB305" s="45"/>
      <c r="AC305" s="45"/>
      <c r="AD305" s="45"/>
      <c r="AE305" s="45"/>
      <c r="AF305" s="45"/>
      <c r="AG305" s="45"/>
      <c r="AH305" s="45"/>
      <c r="AI305" s="104"/>
      <c r="AJ305" s="104"/>
      <c r="AK305" s="104"/>
      <c r="AL305" s="104"/>
      <c r="AM305" s="104"/>
      <c r="AN305" s="104"/>
      <c r="AO305" s="104"/>
      <c r="AP305" s="45"/>
      <c r="AQ305" s="45"/>
      <c r="AR305" s="45"/>
      <c r="AS305" s="45"/>
      <c r="AT305" s="45"/>
      <c r="AU305" s="45"/>
      <c r="AV305" s="45"/>
      <c r="AW305" s="45"/>
      <c r="AX305" s="45"/>
      <c r="AY305" s="45"/>
      <c r="AZ305" s="45"/>
      <c r="BA305" s="45"/>
      <c r="BB305" s="45"/>
      <c r="BC305" s="45"/>
      <c r="BD305" s="45"/>
      <c r="BE305" s="45"/>
      <c r="BF305" s="45"/>
      <c r="BG305" s="45"/>
      <c r="BH305" s="45"/>
      <c r="BI305" s="45"/>
    </row>
    <row r="306" spans="1:61" ht="15.75" customHeight="1">
      <c r="A306" s="45"/>
      <c r="B306" s="45"/>
      <c r="C306" s="45"/>
      <c r="D306" s="45"/>
      <c r="E306" s="45"/>
      <c r="F306" s="45"/>
      <c r="G306" s="45"/>
      <c r="H306" s="45"/>
      <c r="I306" s="45"/>
      <c r="J306" s="45"/>
      <c r="K306" s="45"/>
      <c r="L306" s="45"/>
      <c r="M306" s="45"/>
      <c r="N306" s="104"/>
      <c r="O306" s="104"/>
      <c r="P306" s="45"/>
      <c r="Q306" s="45"/>
      <c r="R306" s="45"/>
      <c r="S306" s="45"/>
      <c r="T306" s="104"/>
      <c r="U306" s="104"/>
      <c r="V306" s="45"/>
      <c r="W306" s="105"/>
      <c r="X306" s="45"/>
      <c r="Y306" s="45"/>
      <c r="Z306" s="45"/>
      <c r="AA306" s="45"/>
      <c r="AB306" s="45"/>
      <c r="AC306" s="45"/>
      <c r="AD306" s="45"/>
      <c r="AE306" s="45"/>
      <c r="AF306" s="45"/>
      <c r="AG306" s="45"/>
      <c r="AH306" s="45"/>
      <c r="AI306" s="104"/>
      <c r="AJ306" s="104"/>
      <c r="AK306" s="104"/>
      <c r="AL306" s="104"/>
      <c r="AM306" s="104"/>
      <c r="AN306" s="104"/>
      <c r="AO306" s="104"/>
      <c r="AP306" s="45"/>
      <c r="AQ306" s="45"/>
      <c r="AR306" s="45"/>
      <c r="AS306" s="45"/>
      <c r="AT306" s="45"/>
      <c r="AU306" s="45"/>
      <c r="AV306" s="45"/>
      <c r="AW306" s="45"/>
      <c r="AX306" s="45"/>
      <c r="AY306" s="45"/>
      <c r="AZ306" s="45"/>
      <c r="BA306" s="45"/>
      <c r="BB306" s="45"/>
      <c r="BC306" s="45"/>
      <c r="BD306" s="45"/>
      <c r="BE306" s="45"/>
      <c r="BF306" s="45"/>
      <c r="BG306" s="45"/>
      <c r="BH306" s="45"/>
      <c r="BI306" s="45"/>
    </row>
    <row r="307" spans="1:61" ht="15.75" customHeight="1">
      <c r="A307" s="45"/>
      <c r="B307" s="45"/>
      <c r="C307" s="45"/>
      <c r="D307" s="45"/>
      <c r="E307" s="45"/>
      <c r="F307" s="45"/>
      <c r="G307" s="45"/>
      <c r="H307" s="45"/>
      <c r="I307" s="45"/>
      <c r="J307" s="45"/>
      <c r="K307" s="45"/>
      <c r="L307" s="45"/>
      <c r="M307" s="45"/>
      <c r="N307" s="104"/>
      <c r="O307" s="104"/>
      <c r="P307" s="45"/>
      <c r="Q307" s="45"/>
      <c r="R307" s="45"/>
      <c r="S307" s="45"/>
      <c r="T307" s="104"/>
      <c r="U307" s="104"/>
      <c r="V307" s="45"/>
      <c r="W307" s="105"/>
      <c r="X307" s="45"/>
      <c r="Y307" s="45"/>
      <c r="Z307" s="45"/>
      <c r="AA307" s="45"/>
      <c r="AB307" s="45"/>
      <c r="AC307" s="45"/>
      <c r="AD307" s="45"/>
      <c r="AE307" s="45"/>
      <c r="AF307" s="45"/>
      <c r="AG307" s="45"/>
      <c r="AH307" s="45"/>
      <c r="AI307" s="104"/>
      <c r="AJ307" s="104"/>
      <c r="AK307" s="104"/>
      <c r="AL307" s="104"/>
      <c r="AM307" s="104"/>
      <c r="AN307" s="104"/>
      <c r="AO307" s="104"/>
      <c r="AP307" s="45"/>
      <c r="AQ307" s="45"/>
      <c r="AR307" s="45"/>
      <c r="AS307" s="45"/>
      <c r="AT307" s="45"/>
      <c r="AU307" s="45"/>
      <c r="AV307" s="45"/>
      <c r="AW307" s="45"/>
      <c r="AX307" s="45"/>
      <c r="AY307" s="45"/>
      <c r="AZ307" s="45"/>
      <c r="BA307" s="45"/>
      <c r="BB307" s="45"/>
      <c r="BC307" s="45"/>
      <c r="BD307" s="45"/>
      <c r="BE307" s="45"/>
      <c r="BF307" s="45"/>
      <c r="BG307" s="45"/>
      <c r="BH307" s="45"/>
      <c r="BI307" s="45"/>
    </row>
    <row r="308" spans="1:61" ht="15.75" customHeight="1">
      <c r="A308" s="45"/>
      <c r="B308" s="45"/>
      <c r="C308" s="45"/>
      <c r="D308" s="45"/>
      <c r="E308" s="45"/>
      <c r="F308" s="45"/>
      <c r="G308" s="45"/>
      <c r="H308" s="45"/>
      <c r="I308" s="45"/>
      <c r="J308" s="45"/>
      <c r="K308" s="45"/>
      <c r="L308" s="45"/>
      <c r="M308" s="45"/>
      <c r="N308" s="104"/>
      <c r="O308" s="104"/>
      <c r="P308" s="45"/>
      <c r="Q308" s="45"/>
      <c r="R308" s="45"/>
      <c r="S308" s="45"/>
      <c r="T308" s="104"/>
      <c r="U308" s="104"/>
      <c r="V308" s="45"/>
      <c r="W308" s="105"/>
      <c r="X308" s="45"/>
      <c r="Y308" s="45"/>
      <c r="Z308" s="45"/>
      <c r="AA308" s="45"/>
      <c r="AB308" s="45"/>
      <c r="AC308" s="45"/>
      <c r="AD308" s="45"/>
      <c r="AE308" s="45"/>
      <c r="AF308" s="45"/>
      <c r="AG308" s="45"/>
      <c r="AH308" s="45"/>
      <c r="AI308" s="104"/>
      <c r="AJ308" s="104"/>
      <c r="AK308" s="104"/>
      <c r="AL308" s="104"/>
      <c r="AM308" s="104"/>
      <c r="AN308" s="104"/>
      <c r="AO308" s="104"/>
      <c r="AP308" s="45"/>
      <c r="AQ308" s="45"/>
      <c r="AR308" s="45"/>
      <c r="AS308" s="45"/>
      <c r="AT308" s="45"/>
      <c r="AU308" s="45"/>
      <c r="AV308" s="45"/>
      <c r="AW308" s="45"/>
      <c r="AX308" s="45"/>
      <c r="AY308" s="45"/>
      <c r="AZ308" s="45"/>
      <c r="BA308" s="45"/>
      <c r="BB308" s="45"/>
      <c r="BC308" s="45"/>
      <c r="BD308" s="45"/>
      <c r="BE308" s="45"/>
      <c r="BF308" s="45"/>
      <c r="BG308" s="45"/>
      <c r="BH308" s="45"/>
      <c r="BI308" s="45"/>
    </row>
    <row r="309" spans="1:61" ht="15.75" customHeight="1">
      <c r="A309" s="45"/>
      <c r="B309" s="45"/>
      <c r="C309" s="45"/>
      <c r="D309" s="45"/>
      <c r="E309" s="45"/>
      <c r="F309" s="45"/>
      <c r="G309" s="45"/>
      <c r="H309" s="45"/>
      <c r="I309" s="45"/>
      <c r="J309" s="45"/>
      <c r="K309" s="45"/>
      <c r="L309" s="45"/>
      <c r="M309" s="45"/>
      <c r="N309" s="104"/>
      <c r="O309" s="104"/>
      <c r="P309" s="45"/>
      <c r="Q309" s="45"/>
      <c r="R309" s="45"/>
      <c r="S309" s="45"/>
      <c r="T309" s="104"/>
      <c r="U309" s="104"/>
      <c r="V309" s="45"/>
      <c r="W309" s="105"/>
      <c r="X309" s="45"/>
      <c r="Y309" s="45"/>
      <c r="Z309" s="45"/>
      <c r="AA309" s="45"/>
      <c r="AB309" s="45"/>
      <c r="AC309" s="45"/>
      <c r="AD309" s="45"/>
      <c r="AE309" s="45"/>
      <c r="AF309" s="45"/>
      <c r="AG309" s="45"/>
      <c r="AH309" s="45"/>
      <c r="AI309" s="104"/>
      <c r="AJ309" s="104"/>
      <c r="AK309" s="104"/>
      <c r="AL309" s="104"/>
      <c r="AM309" s="104"/>
      <c r="AN309" s="104"/>
      <c r="AO309" s="104"/>
      <c r="AP309" s="45"/>
      <c r="AQ309" s="45"/>
      <c r="AR309" s="45"/>
      <c r="AS309" s="45"/>
      <c r="AT309" s="45"/>
      <c r="AU309" s="45"/>
      <c r="AV309" s="45"/>
      <c r="AW309" s="45"/>
      <c r="AX309" s="45"/>
      <c r="AY309" s="45"/>
      <c r="AZ309" s="45"/>
      <c r="BA309" s="45"/>
      <c r="BB309" s="45"/>
      <c r="BC309" s="45"/>
      <c r="BD309" s="45"/>
      <c r="BE309" s="45"/>
      <c r="BF309" s="45"/>
      <c r="BG309" s="45"/>
      <c r="BH309" s="45"/>
      <c r="BI309" s="45"/>
    </row>
    <row r="310" spans="1:61" ht="15.75" customHeight="1">
      <c r="A310" s="45"/>
      <c r="B310" s="45"/>
      <c r="C310" s="45"/>
      <c r="D310" s="45"/>
      <c r="E310" s="45"/>
      <c r="F310" s="45"/>
      <c r="G310" s="45"/>
      <c r="H310" s="45"/>
      <c r="I310" s="45"/>
      <c r="J310" s="45"/>
      <c r="K310" s="45"/>
      <c r="L310" s="45"/>
      <c r="M310" s="45"/>
      <c r="N310" s="104"/>
      <c r="O310" s="104"/>
      <c r="P310" s="45"/>
      <c r="Q310" s="45"/>
      <c r="R310" s="45"/>
      <c r="S310" s="45"/>
      <c r="T310" s="104"/>
      <c r="U310" s="104"/>
      <c r="V310" s="45"/>
      <c r="W310" s="105"/>
      <c r="X310" s="45"/>
      <c r="Y310" s="45"/>
      <c r="Z310" s="45"/>
      <c r="AA310" s="45"/>
      <c r="AB310" s="45"/>
      <c r="AC310" s="45"/>
      <c r="AD310" s="45"/>
      <c r="AE310" s="45"/>
      <c r="AF310" s="45"/>
      <c r="AG310" s="45"/>
      <c r="AH310" s="45"/>
      <c r="AI310" s="104"/>
      <c r="AJ310" s="104"/>
      <c r="AK310" s="104"/>
      <c r="AL310" s="104"/>
      <c r="AM310" s="104"/>
      <c r="AN310" s="104"/>
      <c r="AO310" s="104"/>
      <c r="AP310" s="45"/>
      <c r="AQ310" s="45"/>
      <c r="AR310" s="45"/>
      <c r="AS310" s="45"/>
      <c r="AT310" s="45"/>
      <c r="AU310" s="45"/>
      <c r="AV310" s="45"/>
      <c r="AW310" s="45"/>
      <c r="AX310" s="45"/>
      <c r="AY310" s="45"/>
      <c r="AZ310" s="45"/>
      <c r="BA310" s="45"/>
      <c r="BB310" s="45"/>
      <c r="BC310" s="45"/>
      <c r="BD310" s="45"/>
      <c r="BE310" s="45"/>
      <c r="BF310" s="45"/>
      <c r="BG310" s="45"/>
      <c r="BH310" s="45"/>
      <c r="BI310" s="45"/>
    </row>
    <row r="311" spans="1:61" ht="15.75" customHeight="1">
      <c r="A311" s="45"/>
      <c r="B311" s="45"/>
      <c r="C311" s="45"/>
      <c r="D311" s="45"/>
      <c r="E311" s="45"/>
      <c r="F311" s="45"/>
      <c r="G311" s="45"/>
      <c r="H311" s="45"/>
      <c r="I311" s="45"/>
      <c r="J311" s="45"/>
      <c r="K311" s="45"/>
      <c r="L311" s="45"/>
      <c r="M311" s="45"/>
      <c r="N311" s="104"/>
      <c r="O311" s="104"/>
      <c r="P311" s="45"/>
      <c r="Q311" s="45"/>
      <c r="R311" s="45"/>
      <c r="S311" s="45"/>
      <c r="T311" s="104"/>
      <c r="U311" s="104"/>
      <c r="V311" s="45"/>
      <c r="W311" s="105"/>
      <c r="X311" s="45"/>
      <c r="Y311" s="45"/>
      <c r="Z311" s="45"/>
      <c r="AA311" s="45"/>
      <c r="AB311" s="45"/>
      <c r="AC311" s="45"/>
      <c r="AD311" s="45"/>
      <c r="AE311" s="45"/>
      <c r="AF311" s="45"/>
      <c r="AG311" s="45"/>
      <c r="AH311" s="45"/>
      <c r="AI311" s="104"/>
      <c r="AJ311" s="104"/>
      <c r="AK311" s="104"/>
      <c r="AL311" s="104"/>
      <c r="AM311" s="104"/>
      <c r="AN311" s="104"/>
      <c r="AO311" s="104"/>
      <c r="AP311" s="45"/>
      <c r="AQ311" s="45"/>
      <c r="AR311" s="45"/>
      <c r="AS311" s="45"/>
      <c r="AT311" s="45"/>
      <c r="AU311" s="45"/>
      <c r="AV311" s="45"/>
      <c r="AW311" s="45"/>
      <c r="AX311" s="45"/>
      <c r="AY311" s="45"/>
      <c r="AZ311" s="45"/>
      <c r="BA311" s="45"/>
      <c r="BB311" s="45"/>
      <c r="BC311" s="45"/>
      <c r="BD311" s="45"/>
      <c r="BE311" s="45"/>
      <c r="BF311" s="45"/>
      <c r="BG311" s="45"/>
      <c r="BH311" s="45"/>
      <c r="BI311" s="45"/>
    </row>
    <row r="312" spans="1:61" ht="15.75" customHeight="1">
      <c r="A312" s="45"/>
      <c r="B312" s="45"/>
      <c r="C312" s="45"/>
      <c r="D312" s="45"/>
      <c r="E312" s="45"/>
      <c r="F312" s="45"/>
      <c r="G312" s="45"/>
      <c r="H312" s="45"/>
      <c r="I312" s="45"/>
      <c r="J312" s="45"/>
      <c r="K312" s="45"/>
      <c r="L312" s="45"/>
      <c r="M312" s="45"/>
      <c r="N312" s="104"/>
      <c r="O312" s="104"/>
      <c r="P312" s="45"/>
      <c r="Q312" s="45"/>
      <c r="R312" s="45"/>
      <c r="S312" s="45"/>
      <c r="T312" s="104"/>
      <c r="U312" s="104"/>
      <c r="V312" s="45"/>
      <c r="W312" s="105"/>
      <c r="X312" s="45"/>
      <c r="Y312" s="45"/>
      <c r="Z312" s="45"/>
      <c r="AA312" s="45"/>
      <c r="AB312" s="45"/>
      <c r="AC312" s="45"/>
      <c r="AD312" s="45"/>
      <c r="AE312" s="45"/>
      <c r="AF312" s="45"/>
      <c r="AG312" s="45"/>
      <c r="AH312" s="45"/>
      <c r="AI312" s="104"/>
      <c r="AJ312" s="104"/>
      <c r="AK312" s="104"/>
      <c r="AL312" s="104"/>
      <c r="AM312" s="104"/>
      <c r="AN312" s="104"/>
      <c r="AO312" s="104"/>
      <c r="AP312" s="45"/>
      <c r="AQ312" s="45"/>
      <c r="AR312" s="45"/>
      <c r="AS312" s="45"/>
      <c r="AT312" s="45"/>
      <c r="AU312" s="45"/>
      <c r="AV312" s="45"/>
      <c r="AW312" s="45"/>
      <c r="AX312" s="45"/>
      <c r="AY312" s="45"/>
      <c r="AZ312" s="45"/>
      <c r="BA312" s="45"/>
      <c r="BB312" s="45"/>
      <c r="BC312" s="45"/>
      <c r="BD312" s="45"/>
      <c r="BE312" s="45"/>
      <c r="BF312" s="45"/>
      <c r="BG312" s="45"/>
      <c r="BH312" s="45"/>
      <c r="BI312" s="45"/>
    </row>
    <row r="313" spans="1:61" ht="15.75" customHeight="1">
      <c r="A313" s="45"/>
      <c r="B313" s="45"/>
      <c r="C313" s="45"/>
      <c r="D313" s="45"/>
      <c r="E313" s="45"/>
      <c r="F313" s="45"/>
      <c r="G313" s="45"/>
      <c r="H313" s="45"/>
      <c r="I313" s="45"/>
      <c r="J313" s="45"/>
      <c r="K313" s="45"/>
      <c r="L313" s="45"/>
      <c r="M313" s="45"/>
      <c r="N313" s="104"/>
      <c r="O313" s="104"/>
      <c r="P313" s="45"/>
      <c r="Q313" s="45"/>
      <c r="R313" s="45"/>
      <c r="S313" s="45"/>
      <c r="T313" s="104"/>
      <c r="U313" s="104"/>
      <c r="V313" s="45"/>
      <c r="W313" s="105"/>
      <c r="X313" s="45"/>
      <c r="Y313" s="45"/>
      <c r="Z313" s="45"/>
      <c r="AA313" s="45"/>
      <c r="AB313" s="45"/>
      <c r="AC313" s="45"/>
      <c r="AD313" s="45"/>
      <c r="AE313" s="45"/>
      <c r="AF313" s="45"/>
      <c r="AG313" s="45"/>
      <c r="AH313" s="45"/>
      <c r="AI313" s="104"/>
      <c r="AJ313" s="104"/>
      <c r="AK313" s="104"/>
      <c r="AL313" s="104"/>
      <c r="AM313" s="104"/>
      <c r="AN313" s="104"/>
      <c r="AO313" s="104"/>
      <c r="AP313" s="45"/>
      <c r="AQ313" s="45"/>
      <c r="AR313" s="45"/>
      <c r="AS313" s="45"/>
      <c r="AT313" s="45"/>
      <c r="AU313" s="45"/>
      <c r="AV313" s="45"/>
      <c r="AW313" s="45"/>
      <c r="AX313" s="45"/>
      <c r="AY313" s="45"/>
      <c r="AZ313" s="45"/>
      <c r="BA313" s="45"/>
      <c r="BB313" s="45"/>
      <c r="BC313" s="45"/>
      <c r="BD313" s="45"/>
      <c r="BE313" s="45"/>
      <c r="BF313" s="45"/>
      <c r="BG313" s="45"/>
      <c r="BH313" s="45"/>
      <c r="BI313" s="45"/>
    </row>
    <row r="314" spans="1:61" ht="15.75" customHeight="1">
      <c r="A314" s="45"/>
      <c r="B314" s="45"/>
      <c r="C314" s="45"/>
      <c r="D314" s="45"/>
      <c r="E314" s="45"/>
      <c r="F314" s="45"/>
      <c r="G314" s="45"/>
      <c r="H314" s="45"/>
      <c r="I314" s="45"/>
      <c r="J314" s="45"/>
      <c r="K314" s="45"/>
      <c r="L314" s="45"/>
      <c r="M314" s="45"/>
      <c r="N314" s="104"/>
      <c r="O314" s="104"/>
      <c r="P314" s="45"/>
      <c r="Q314" s="45"/>
      <c r="R314" s="45"/>
      <c r="S314" s="45"/>
      <c r="T314" s="104"/>
      <c r="U314" s="104"/>
      <c r="V314" s="45"/>
      <c r="W314" s="105"/>
      <c r="X314" s="45"/>
      <c r="Y314" s="45"/>
      <c r="Z314" s="45"/>
      <c r="AA314" s="45"/>
      <c r="AB314" s="45"/>
      <c r="AC314" s="45"/>
      <c r="AD314" s="45"/>
      <c r="AE314" s="45"/>
      <c r="AF314" s="45"/>
      <c r="AG314" s="45"/>
      <c r="AH314" s="45"/>
      <c r="AI314" s="104"/>
      <c r="AJ314" s="104"/>
      <c r="AK314" s="104"/>
      <c r="AL314" s="104"/>
      <c r="AM314" s="104"/>
      <c r="AN314" s="104"/>
      <c r="AO314" s="104"/>
      <c r="AP314" s="45"/>
      <c r="AQ314" s="45"/>
      <c r="AR314" s="45"/>
      <c r="AS314" s="45"/>
      <c r="AT314" s="45"/>
      <c r="AU314" s="45"/>
      <c r="AV314" s="45"/>
      <c r="AW314" s="45"/>
      <c r="AX314" s="45"/>
      <c r="AY314" s="45"/>
      <c r="AZ314" s="45"/>
      <c r="BA314" s="45"/>
      <c r="BB314" s="45"/>
      <c r="BC314" s="45"/>
      <c r="BD314" s="45"/>
      <c r="BE314" s="45"/>
      <c r="BF314" s="45"/>
      <c r="BG314" s="45"/>
      <c r="BH314" s="45"/>
      <c r="BI314" s="45"/>
    </row>
    <row r="315" spans="1:61" ht="15.75" customHeight="1">
      <c r="A315" s="45"/>
      <c r="B315" s="45"/>
      <c r="C315" s="45"/>
      <c r="D315" s="45"/>
      <c r="E315" s="45"/>
      <c r="F315" s="45"/>
      <c r="G315" s="45"/>
      <c r="H315" s="45"/>
      <c r="I315" s="45"/>
      <c r="J315" s="45"/>
      <c r="K315" s="45"/>
      <c r="L315" s="45"/>
      <c r="M315" s="45"/>
      <c r="N315" s="104"/>
      <c r="O315" s="104"/>
      <c r="P315" s="45"/>
      <c r="Q315" s="45"/>
      <c r="R315" s="45"/>
      <c r="S315" s="45"/>
      <c r="T315" s="104"/>
      <c r="U315" s="104"/>
      <c r="V315" s="45"/>
      <c r="W315" s="105"/>
      <c r="X315" s="45"/>
      <c r="Y315" s="45"/>
      <c r="Z315" s="45"/>
      <c r="AA315" s="45"/>
      <c r="AB315" s="45"/>
      <c r="AC315" s="45"/>
      <c r="AD315" s="45"/>
      <c r="AE315" s="45"/>
      <c r="AF315" s="45"/>
      <c r="AG315" s="45"/>
      <c r="AH315" s="45"/>
      <c r="AI315" s="104"/>
      <c r="AJ315" s="104"/>
      <c r="AK315" s="104"/>
      <c r="AL315" s="104"/>
      <c r="AM315" s="104"/>
      <c r="AN315" s="104"/>
      <c r="AO315" s="104"/>
      <c r="AP315" s="45"/>
      <c r="AQ315" s="45"/>
      <c r="AR315" s="45"/>
      <c r="AS315" s="45"/>
      <c r="AT315" s="45"/>
      <c r="AU315" s="45"/>
      <c r="AV315" s="45"/>
      <c r="AW315" s="45"/>
      <c r="AX315" s="45"/>
      <c r="AY315" s="45"/>
      <c r="AZ315" s="45"/>
      <c r="BA315" s="45"/>
      <c r="BB315" s="45"/>
      <c r="BC315" s="45"/>
      <c r="BD315" s="45"/>
      <c r="BE315" s="45"/>
      <c r="BF315" s="45"/>
      <c r="BG315" s="45"/>
      <c r="BH315" s="45"/>
      <c r="BI315" s="45"/>
    </row>
    <row r="316" spans="1:61" ht="15.75" customHeight="1">
      <c r="A316" s="45"/>
      <c r="B316" s="45"/>
      <c r="C316" s="45"/>
      <c r="D316" s="45"/>
      <c r="E316" s="45"/>
      <c r="F316" s="45"/>
      <c r="G316" s="45"/>
      <c r="H316" s="45"/>
      <c r="I316" s="45"/>
      <c r="J316" s="45"/>
      <c r="K316" s="45"/>
      <c r="L316" s="45"/>
      <c r="M316" s="45"/>
      <c r="N316" s="104"/>
      <c r="O316" s="104"/>
      <c r="P316" s="45"/>
      <c r="Q316" s="45"/>
      <c r="R316" s="45"/>
      <c r="S316" s="45"/>
      <c r="T316" s="104"/>
      <c r="U316" s="104"/>
      <c r="V316" s="45"/>
      <c r="W316" s="105"/>
      <c r="X316" s="45"/>
      <c r="Y316" s="45"/>
      <c r="Z316" s="45"/>
      <c r="AA316" s="45"/>
      <c r="AB316" s="45"/>
      <c r="AC316" s="45"/>
      <c r="AD316" s="45"/>
      <c r="AE316" s="45"/>
      <c r="AF316" s="45"/>
      <c r="AG316" s="45"/>
      <c r="AH316" s="45"/>
      <c r="AI316" s="104"/>
      <c r="AJ316" s="104"/>
      <c r="AK316" s="104"/>
      <c r="AL316" s="104"/>
      <c r="AM316" s="104"/>
      <c r="AN316" s="104"/>
      <c r="AO316" s="104"/>
      <c r="AP316" s="45"/>
      <c r="AQ316" s="45"/>
      <c r="AR316" s="45"/>
      <c r="AS316" s="45"/>
      <c r="AT316" s="45"/>
      <c r="AU316" s="45"/>
      <c r="AV316" s="45"/>
      <c r="AW316" s="45"/>
      <c r="AX316" s="45"/>
      <c r="AY316" s="45"/>
      <c r="AZ316" s="45"/>
      <c r="BA316" s="45"/>
      <c r="BB316" s="45"/>
      <c r="BC316" s="45"/>
      <c r="BD316" s="45"/>
      <c r="BE316" s="45"/>
      <c r="BF316" s="45"/>
      <c r="BG316" s="45"/>
      <c r="BH316" s="45"/>
      <c r="BI316" s="45"/>
    </row>
    <row r="317" spans="1:61" ht="15.75" customHeight="1">
      <c r="A317" s="45"/>
      <c r="B317" s="45"/>
      <c r="C317" s="45"/>
      <c r="D317" s="45"/>
      <c r="E317" s="45"/>
      <c r="F317" s="45"/>
      <c r="G317" s="45"/>
      <c r="H317" s="45"/>
      <c r="I317" s="45"/>
      <c r="J317" s="45"/>
      <c r="K317" s="45"/>
      <c r="L317" s="45"/>
      <c r="M317" s="45"/>
      <c r="N317" s="104"/>
      <c r="O317" s="104"/>
      <c r="P317" s="45"/>
      <c r="Q317" s="45"/>
      <c r="R317" s="45"/>
      <c r="S317" s="45"/>
      <c r="T317" s="104"/>
      <c r="U317" s="104"/>
      <c r="V317" s="45"/>
      <c r="W317" s="105"/>
      <c r="X317" s="45"/>
      <c r="Y317" s="45"/>
      <c r="Z317" s="45"/>
      <c r="AA317" s="45"/>
      <c r="AB317" s="45"/>
      <c r="AC317" s="45"/>
      <c r="AD317" s="45"/>
      <c r="AE317" s="45"/>
      <c r="AF317" s="45"/>
      <c r="AG317" s="45"/>
      <c r="AH317" s="45"/>
      <c r="AI317" s="104"/>
      <c r="AJ317" s="104"/>
      <c r="AK317" s="104"/>
      <c r="AL317" s="104"/>
      <c r="AM317" s="104"/>
      <c r="AN317" s="104"/>
      <c r="AO317" s="104"/>
      <c r="AP317" s="45"/>
      <c r="AQ317" s="45"/>
      <c r="AR317" s="45"/>
      <c r="AS317" s="45"/>
      <c r="AT317" s="45"/>
      <c r="AU317" s="45"/>
      <c r="AV317" s="45"/>
      <c r="AW317" s="45"/>
      <c r="AX317" s="45"/>
      <c r="AY317" s="45"/>
      <c r="AZ317" s="45"/>
      <c r="BA317" s="45"/>
      <c r="BB317" s="45"/>
      <c r="BC317" s="45"/>
      <c r="BD317" s="45"/>
      <c r="BE317" s="45"/>
      <c r="BF317" s="45"/>
      <c r="BG317" s="45"/>
      <c r="BH317" s="45"/>
      <c r="BI317" s="45"/>
    </row>
    <row r="318" spans="1:61" ht="15.75" customHeight="1">
      <c r="A318" s="45"/>
      <c r="B318" s="45"/>
      <c r="C318" s="45"/>
      <c r="D318" s="45"/>
      <c r="E318" s="45"/>
      <c r="F318" s="45"/>
      <c r="G318" s="45"/>
      <c r="H318" s="45"/>
      <c r="I318" s="45"/>
      <c r="J318" s="45"/>
      <c r="K318" s="45"/>
      <c r="L318" s="45"/>
      <c r="M318" s="45"/>
      <c r="N318" s="104"/>
      <c r="O318" s="104"/>
      <c r="P318" s="45"/>
      <c r="Q318" s="45"/>
      <c r="R318" s="45"/>
      <c r="S318" s="45"/>
      <c r="T318" s="104"/>
      <c r="U318" s="104"/>
      <c r="V318" s="45"/>
      <c r="W318" s="105"/>
      <c r="X318" s="45"/>
      <c r="Y318" s="45"/>
      <c r="Z318" s="45"/>
      <c r="AA318" s="45"/>
      <c r="AB318" s="45"/>
      <c r="AC318" s="45"/>
      <c r="AD318" s="45"/>
      <c r="AE318" s="45"/>
      <c r="AF318" s="45"/>
      <c r="AG318" s="45"/>
      <c r="AH318" s="45"/>
      <c r="AI318" s="104"/>
      <c r="AJ318" s="104"/>
      <c r="AK318" s="104"/>
      <c r="AL318" s="104"/>
      <c r="AM318" s="104"/>
      <c r="AN318" s="104"/>
      <c r="AO318" s="104"/>
      <c r="AP318" s="45"/>
      <c r="AQ318" s="45"/>
      <c r="AR318" s="45"/>
      <c r="AS318" s="45"/>
      <c r="AT318" s="45"/>
      <c r="AU318" s="45"/>
      <c r="AV318" s="45"/>
      <c r="AW318" s="45"/>
      <c r="AX318" s="45"/>
      <c r="AY318" s="45"/>
      <c r="AZ318" s="45"/>
      <c r="BA318" s="45"/>
      <c r="BB318" s="45"/>
      <c r="BC318" s="45"/>
      <c r="BD318" s="45"/>
      <c r="BE318" s="45"/>
      <c r="BF318" s="45"/>
      <c r="BG318" s="45"/>
      <c r="BH318" s="45"/>
      <c r="BI318" s="45"/>
    </row>
    <row r="319" spans="1:61" ht="15.75" customHeight="1">
      <c r="A319" s="45"/>
      <c r="B319" s="45"/>
      <c r="C319" s="45"/>
      <c r="D319" s="45"/>
      <c r="E319" s="45"/>
      <c r="F319" s="45"/>
      <c r="G319" s="45"/>
      <c r="H319" s="45"/>
      <c r="I319" s="45"/>
      <c r="J319" s="45"/>
      <c r="K319" s="45"/>
      <c r="L319" s="45"/>
      <c r="M319" s="45"/>
      <c r="N319" s="104"/>
      <c r="O319" s="104"/>
      <c r="P319" s="45"/>
      <c r="Q319" s="45"/>
      <c r="R319" s="45"/>
      <c r="S319" s="45"/>
      <c r="T319" s="104"/>
      <c r="U319" s="104"/>
      <c r="V319" s="45"/>
      <c r="W319" s="105"/>
      <c r="X319" s="45"/>
      <c r="Y319" s="45"/>
      <c r="Z319" s="45"/>
      <c r="AA319" s="45"/>
      <c r="AB319" s="45"/>
      <c r="AC319" s="45"/>
      <c r="AD319" s="45"/>
      <c r="AE319" s="45"/>
      <c r="AF319" s="45"/>
      <c r="AG319" s="45"/>
      <c r="AH319" s="45"/>
      <c r="AI319" s="104"/>
      <c r="AJ319" s="104"/>
      <c r="AK319" s="104"/>
      <c r="AL319" s="104"/>
      <c r="AM319" s="104"/>
      <c r="AN319" s="104"/>
      <c r="AO319" s="104"/>
      <c r="AP319" s="45"/>
      <c r="AQ319" s="45"/>
      <c r="AR319" s="45"/>
      <c r="AS319" s="45"/>
      <c r="AT319" s="45"/>
      <c r="AU319" s="45"/>
      <c r="AV319" s="45"/>
      <c r="AW319" s="45"/>
      <c r="AX319" s="45"/>
      <c r="AY319" s="45"/>
      <c r="AZ319" s="45"/>
      <c r="BA319" s="45"/>
      <c r="BB319" s="45"/>
      <c r="BC319" s="45"/>
      <c r="BD319" s="45"/>
      <c r="BE319" s="45"/>
      <c r="BF319" s="45"/>
      <c r="BG319" s="45"/>
      <c r="BH319" s="45"/>
      <c r="BI319" s="45"/>
    </row>
    <row r="320" spans="1:61" ht="15.75" customHeight="1">
      <c r="A320" s="45"/>
      <c r="B320" s="45"/>
      <c r="C320" s="45"/>
      <c r="D320" s="45"/>
      <c r="E320" s="45"/>
      <c r="F320" s="45"/>
      <c r="G320" s="45"/>
      <c r="H320" s="45"/>
      <c r="I320" s="45"/>
      <c r="J320" s="45"/>
      <c r="K320" s="45"/>
      <c r="L320" s="45"/>
      <c r="M320" s="45"/>
      <c r="N320" s="104"/>
      <c r="O320" s="104"/>
      <c r="P320" s="45"/>
      <c r="Q320" s="45"/>
      <c r="R320" s="45"/>
      <c r="S320" s="45"/>
      <c r="T320" s="104"/>
      <c r="U320" s="104"/>
      <c r="V320" s="45"/>
      <c r="W320" s="105"/>
      <c r="X320" s="45"/>
      <c r="Y320" s="45"/>
      <c r="Z320" s="45"/>
      <c r="AA320" s="45"/>
      <c r="AB320" s="45"/>
      <c r="AC320" s="45"/>
      <c r="AD320" s="45"/>
      <c r="AE320" s="45"/>
      <c r="AF320" s="45"/>
      <c r="AG320" s="45"/>
      <c r="AH320" s="45"/>
      <c r="AI320" s="104"/>
      <c r="AJ320" s="104"/>
      <c r="AK320" s="104"/>
      <c r="AL320" s="104"/>
      <c r="AM320" s="104"/>
      <c r="AN320" s="104"/>
      <c r="AO320" s="104"/>
      <c r="AP320" s="45"/>
      <c r="AQ320" s="45"/>
      <c r="AR320" s="45"/>
      <c r="AS320" s="45"/>
      <c r="AT320" s="45"/>
      <c r="AU320" s="45"/>
      <c r="AV320" s="45"/>
      <c r="AW320" s="45"/>
      <c r="AX320" s="45"/>
      <c r="AY320" s="45"/>
      <c r="AZ320" s="45"/>
      <c r="BA320" s="45"/>
      <c r="BB320" s="45"/>
      <c r="BC320" s="45"/>
      <c r="BD320" s="45"/>
      <c r="BE320" s="45"/>
      <c r="BF320" s="45"/>
      <c r="BG320" s="45"/>
      <c r="BH320" s="45"/>
      <c r="BI320" s="45"/>
    </row>
    <row r="321" spans="1:61" ht="15.75" customHeight="1">
      <c r="A321" s="45"/>
      <c r="B321" s="45"/>
      <c r="C321" s="45"/>
      <c r="D321" s="45"/>
      <c r="E321" s="45"/>
      <c r="F321" s="45"/>
      <c r="G321" s="45"/>
      <c r="H321" s="45"/>
      <c r="I321" s="45"/>
      <c r="J321" s="45"/>
      <c r="K321" s="45"/>
      <c r="L321" s="45"/>
      <c r="M321" s="45"/>
      <c r="N321" s="104"/>
      <c r="O321" s="104"/>
      <c r="P321" s="45"/>
      <c r="Q321" s="45"/>
      <c r="R321" s="45"/>
      <c r="S321" s="45"/>
      <c r="T321" s="104"/>
      <c r="U321" s="104"/>
      <c r="V321" s="45"/>
      <c r="W321" s="105"/>
      <c r="X321" s="45"/>
      <c r="Y321" s="45"/>
      <c r="Z321" s="45"/>
      <c r="AA321" s="45"/>
      <c r="AB321" s="45"/>
      <c r="AC321" s="45"/>
      <c r="AD321" s="45"/>
      <c r="AE321" s="45"/>
      <c r="AF321" s="45"/>
      <c r="AG321" s="45"/>
      <c r="AH321" s="45"/>
      <c r="AI321" s="104"/>
      <c r="AJ321" s="104"/>
      <c r="AK321" s="104"/>
      <c r="AL321" s="104"/>
      <c r="AM321" s="104"/>
      <c r="AN321" s="104"/>
      <c r="AO321" s="104"/>
      <c r="AP321" s="45"/>
      <c r="AQ321" s="45"/>
      <c r="AR321" s="45"/>
      <c r="AS321" s="45"/>
      <c r="AT321" s="45"/>
      <c r="AU321" s="45"/>
      <c r="AV321" s="45"/>
      <c r="AW321" s="45"/>
      <c r="AX321" s="45"/>
      <c r="AY321" s="45"/>
      <c r="AZ321" s="45"/>
      <c r="BA321" s="45"/>
      <c r="BB321" s="45"/>
      <c r="BC321" s="45"/>
      <c r="BD321" s="45"/>
      <c r="BE321" s="45"/>
      <c r="BF321" s="45"/>
      <c r="BG321" s="45"/>
      <c r="BH321" s="45"/>
      <c r="BI321" s="45"/>
    </row>
    <row r="322" spans="1:61" ht="15.75" customHeight="1">
      <c r="A322" s="45"/>
      <c r="B322" s="45"/>
      <c r="C322" s="45"/>
      <c r="D322" s="45"/>
      <c r="E322" s="45"/>
      <c r="F322" s="45"/>
      <c r="G322" s="45"/>
      <c r="H322" s="45"/>
      <c r="I322" s="45"/>
      <c r="J322" s="45"/>
      <c r="K322" s="45"/>
      <c r="L322" s="45"/>
      <c r="M322" s="45"/>
      <c r="N322" s="104"/>
      <c r="O322" s="104"/>
      <c r="P322" s="45"/>
      <c r="Q322" s="45"/>
      <c r="R322" s="45"/>
      <c r="S322" s="45"/>
      <c r="T322" s="104"/>
      <c r="U322" s="104"/>
      <c r="V322" s="45"/>
      <c r="W322" s="105"/>
      <c r="X322" s="45"/>
      <c r="Y322" s="45"/>
      <c r="Z322" s="45"/>
      <c r="AA322" s="45"/>
      <c r="AB322" s="45"/>
      <c r="AC322" s="45"/>
      <c r="AD322" s="45"/>
      <c r="AE322" s="45"/>
      <c r="AF322" s="45"/>
      <c r="AG322" s="45"/>
      <c r="AH322" s="45"/>
      <c r="AI322" s="104"/>
      <c r="AJ322" s="104"/>
      <c r="AK322" s="104"/>
      <c r="AL322" s="104"/>
      <c r="AM322" s="104"/>
      <c r="AN322" s="104"/>
      <c r="AO322" s="104"/>
      <c r="AP322" s="45"/>
      <c r="AQ322" s="45"/>
      <c r="AR322" s="45"/>
      <c r="AS322" s="45"/>
      <c r="AT322" s="45"/>
      <c r="AU322" s="45"/>
      <c r="AV322" s="45"/>
      <c r="AW322" s="45"/>
      <c r="AX322" s="45"/>
      <c r="AY322" s="45"/>
      <c r="AZ322" s="45"/>
      <c r="BA322" s="45"/>
      <c r="BB322" s="45"/>
      <c r="BC322" s="45"/>
      <c r="BD322" s="45"/>
      <c r="BE322" s="45"/>
      <c r="BF322" s="45"/>
      <c r="BG322" s="45"/>
      <c r="BH322" s="45"/>
      <c r="BI322" s="45"/>
    </row>
    <row r="323" spans="1:61" ht="15.75" customHeight="1">
      <c r="A323" s="45"/>
      <c r="B323" s="45"/>
      <c r="C323" s="45"/>
      <c r="D323" s="45"/>
      <c r="E323" s="45"/>
      <c r="F323" s="45"/>
      <c r="G323" s="45"/>
      <c r="H323" s="45"/>
      <c r="I323" s="45"/>
      <c r="J323" s="45"/>
      <c r="K323" s="45"/>
      <c r="L323" s="45"/>
      <c r="M323" s="45"/>
      <c r="N323" s="104"/>
      <c r="O323" s="104"/>
      <c r="P323" s="45"/>
      <c r="Q323" s="45"/>
      <c r="R323" s="45"/>
      <c r="S323" s="45"/>
      <c r="T323" s="104"/>
      <c r="U323" s="104"/>
      <c r="V323" s="45"/>
      <c r="W323" s="105"/>
      <c r="X323" s="45"/>
      <c r="Y323" s="45"/>
      <c r="Z323" s="45"/>
      <c r="AA323" s="45"/>
      <c r="AB323" s="45"/>
      <c r="AC323" s="45"/>
      <c r="AD323" s="45"/>
      <c r="AE323" s="45"/>
      <c r="AF323" s="45"/>
      <c r="AG323" s="45"/>
      <c r="AH323" s="45"/>
      <c r="AI323" s="104"/>
      <c r="AJ323" s="104"/>
      <c r="AK323" s="104"/>
      <c r="AL323" s="104"/>
      <c r="AM323" s="104"/>
      <c r="AN323" s="104"/>
      <c r="AO323" s="104"/>
      <c r="AP323" s="45"/>
      <c r="AQ323" s="45"/>
      <c r="AR323" s="45"/>
      <c r="AS323" s="45"/>
      <c r="AT323" s="45"/>
      <c r="AU323" s="45"/>
      <c r="AV323" s="45"/>
      <c r="AW323" s="45"/>
      <c r="AX323" s="45"/>
      <c r="AY323" s="45"/>
      <c r="AZ323" s="45"/>
      <c r="BA323" s="45"/>
      <c r="BB323" s="45"/>
      <c r="BC323" s="45"/>
      <c r="BD323" s="45"/>
      <c r="BE323" s="45"/>
      <c r="BF323" s="45"/>
      <c r="BG323" s="45"/>
      <c r="BH323" s="45"/>
      <c r="BI323" s="45"/>
    </row>
    <row r="324" spans="1:61" ht="15.75" customHeight="1">
      <c r="A324" s="45"/>
      <c r="B324" s="45"/>
      <c r="C324" s="45"/>
      <c r="D324" s="45"/>
      <c r="E324" s="45"/>
      <c r="F324" s="45"/>
      <c r="G324" s="45"/>
      <c r="H324" s="45"/>
      <c r="I324" s="45"/>
      <c r="J324" s="45"/>
      <c r="K324" s="45"/>
      <c r="L324" s="45"/>
      <c r="M324" s="45"/>
      <c r="N324" s="104"/>
      <c r="O324" s="104"/>
      <c r="P324" s="45"/>
      <c r="Q324" s="45"/>
      <c r="R324" s="45"/>
      <c r="S324" s="45"/>
      <c r="T324" s="104"/>
      <c r="U324" s="104"/>
      <c r="V324" s="45"/>
      <c r="W324" s="105"/>
      <c r="X324" s="45"/>
      <c r="Y324" s="45"/>
      <c r="Z324" s="45"/>
      <c r="AA324" s="45"/>
      <c r="AB324" s="45"/>
      <c r="AC324" s="45"/>
      <c r="AD324" s="45"/>
      <c r="AE324" s="45"/>
      <c r="AF324" s="45"/>
      <c r="AG324" s="45"/>
      <c r="AH324" s="45"/>
      <c r="AI324" s="104"/>
      <c r="AJ324" s="104"/>
      <c r="AK324" s="104"/>
      <c r="AL324" s="104"/>
      <c r="AM324" s="104"/>
      <c r="AN324" s="104"/>
      <c r="AO324" s="104"/>
      <c r="AP324" s="45"/>
      <c r="AQ324" s="45"/>
      <c r="AR324" s="45"/>
      <c r="AS324" s="45"/>
      <c r="AT324" s="45"/>
      <c r="AU324" s="45"/>
      <c r="AV324" s="45"/>
      <c r="AW324" s="45"/>
      <c r="AX324" s="45"/>
      <c r="AY324" s="45"/>
      <c r="AZ324" s="45"/>
      <c r="BA324" s="45"/>
      <c r="BB324" s="45"/>
      <c r="BC324" s="45"/>
      <c r="BD324" s="45"/>
      <c r="BE324" s="45"/>
      <c r="BF324" s="45"/>
      <c r="BG324" s="45"/>
      <c r="BH324" s="45"/>
      <c r="BI324" s="45"/>
    </row>
    <row r="325" spans="1:61" ht="15.75" customHeight="1">
      <c r="A325" s="45"/>
      <c r="B325" s="45"/>
      <c r="C325" s="45"/>
      <c r="D325" s="45"/>
      <c r="E325" s="45"/>
      <c r="F325" s="45"/>
      <c r="G325" s="45"/>
      <c r="H325" s="45"/>
      <c r="I325" s="45"/>
      <c r="J325" s="45"/>
      <c r="K325" s="45"/>
      <c r="L325" s="45"/>
      <c r="M325" s="45"/>
      <c r="N325" s="104"/>
      <c r="O325" s="104"/>
      <c r="P325" s="45"/>
      <c r="Q325" s="45"/>
      <c r="R325" s="45"/>
      <c r="S325" s="45"/>
      <c r="T325" s="104"/>
      <c r="U325" s="104"/>
      <c r="V325" s="45"/>
      <c r="W325" s="105"/>
      <c r="X325" s="45"/>
      <c r="Y325" s="45"/>
      <c r="Z325" s="45"/>
      <c r="AA325" s="45"/>
      <c r="AB325" s="45"/>
      <c r="AC325" s="45"/>
      <c r="AD325" s="45"/>
      <c r="AE325" s="45"/>
      <c r="AF325" s="45"/>
      <c r="AG325" s="45"/>
      <c r="AH325" s="45"/>
      <c r="AI325" s="104"/>
      <c r="AJ325" s="104"/>
      <c r="AK325" s="104"/>
      <c r="AL325" s="104"/>
      <c r="AM325" s="104"/>
      <c r="AN325" s="104"/>
      <c r="AO325" s="104"/>
      <c r="AP325" s="45"/>
      <c r="AQ325" s="45"/>
      <c r="AR325" s="45"/>
      <c r="AS325" s="45"/>
      <c r="AT325" s="45"/>
      <c r="AU325" s="45"/>
      <c r="AV325" s="45"/>
      <c r="AW325" s="45"/>
      <c r="AX325" s="45"/>
      <c r="AY325" s="45"/>
      <c r="AZ325" s="45"/>
      <c r="BA325" s="45"/>
      <c r="BB325" s="45"/>
      <c r="BC325" s="45"/>
      <c r="BD325" s="45"/>
      <c r="BE325" s="45"/>
      <c r="BF325" s="45"/>
      <c r="BG325" s="45"/>
      <c r="BH325" s="45"/>
      <c r="BI325" s="45"/>
    </row>
    <row r="326" spans="1:61" ht="15.75" customHeight="1">
      <c r="A326" s="45"/>
      <c r="B326" s="45"/>
      <c r="C326" s="45"/>
      <c r="D326" s="45"/>
      <c r="E326" s="45"/>
      <c r="F326" s="45"/>
      <c r="G326" s="45"/>
      <c r="H326" s="45"/>
      <c r="I326" s="45"/>
      <c r="J326" s="45"/>
      <c r="K326" s="45"/>
      <c r="L326" s="45"/>
      <c r="M326" s="45"/>
      <c r="N326" s="104"/>
      <c r="O326" s="104"/>
      <c r="P326" s="45"/>
      <c r="Q326" s="45"/>
      <c r="R326" s="45"/>
      <c r="S326" s="45"/>
      <c r="T326" s="104"/>
      <c r="U326" s="104"/>
      <c r="V326" s="45"/>
      <c r="W326" s="105"/>
      <c r="X326" s="45"/>
      <c r="Y326" s="45"/>
      <c r="Z326" s="45"/>
      <c r="AA326" s="45"/>
      <c r="AB326" s="45"/>
      <c r="AC326" s="45"/>
      <c r="AD326" s="45"/>
      <c r="AE326" s="45"/>
      <c r="AF326" s="45"/>
      <c r="AG326" s="45"/>
      <c r="AH326" s="45"/>
      <c r="AI326" s="104"/>
      <c r="AJ326" s="104"/>
      <c r="AK326" s="104"/>
      <c r="AL326" s="104"/>
      <c r="AM326" s="104"/>
      <c r="AN326" s="104"/>
      <c r="AO326" s="104"/>
      <c r="AP326" s="45"/>
      <c r="AQ326" s="45"/>
      <c r="AR326" s="45"/>
      <c r="AS326" s="45"/>
      <c r="AT326" s="45"/>
      <c r="AU326" s="45"/>
      <c r="AV326" s="45"/>
      <c r="AW326" s="45"/>
      <c r="AX326" s="45"/>
      <c r="AY326" s="45"/>
      <c r="AZ326" s="45"/>
      <c r="BA326" s="45"/>
      <c r="BB326" s="45"/>
      <c r="BC326" s="45"/>
      <c r="BD326" s="45"/>
      <c r="BE326" s="45"/>
      <c r="BF326" s="45"/>
      <c r="BG326" s="45"/>
      <c r="BH326" s="45"/>
      <c r="BI326" s="45"/>
    </row>
    <row r="327" spans="1:61" ht="15.75" customHeight="1">
      <c r="A327" s="45"/>
      <c r="B327" s="45"/>
      <c r="C327" s="45"/>
      <c r="D327" s="45"/>
      <c r="E327" s="45"/>
      <c r="F327" s="45"/>
      <c r="G327" s="45"/>
      <c r="H327" s="45"/>
      <c r="I327" s="45"/>
      <c r="J327" s="45"/>
      <c r="K327" s="45"/>
      <c r="L327" s="45"/>
      <c r="M327" s="45"/>
      <c r="N327" s="104"/>
      <c r="O327" s="104"/>
      <c r="P327" s="45"/>
      <c r="Q327" s="45"/>
      <c r="R327" s="45"/>
      <c r="S327" s="45"/>
      <c r="T327" s="104"/>
      <c r="U327" s="104"/>
      <c r="V327" s="45"/>
      <c r="W327" s="105"/>
      <c r="X327" s="45"/>
      <c r="Y327" s="45"/>
      <c r="Z327" s="45"/>
      <c r="AA327" s="45"/>
      <c r="AB327" s="45"/>
      <c r="AC327" s="45"/>
      <c r="AD327" s="45"/>
      <c r="AE327" s="45"/>
      <c r="AF327" s="45"/>
      <c r="AG327" s="45"/>
      <c r="AH327" s="45"/>
      <c r="AI327" s="104"/>
      <c r="AJ327" s="104"/>
      <c r="AK327" s="104"/>
      <c r="AL327" s="104"/>
      <c r="AM327" s="104"/>
      <c r="AN327" s="104"/>
      <c r="AO327" s="104"/>
      <c r="AP327" s="45"/>
      <c r="AQ327" s="45"/>
      <c r="AR327" s="45"/>
      <c r="AS327" s="45"/>
      <c r="AT327" s="45"/>
      <c r="AU327" s="45"/>
      <c r="AV327" s="45"/>
      <c r="AW327" s="45"/>
      <c r="AX327" s="45"/>
      <c r="AY327" s="45"/>
      <c r="AZ327" s="45"/>
      <c r="BA327" s="45"/>
      <c r="BB327" s="45"/>
      <c r="BC327" s="45"/>
      <c r="BD327" s="45"/>
      <c r="BE327" s="45"/>
      <c r="BF327" s="45"/>
      <c r="BG327" s="45"/>
      <c r="BH327" s="45"/>
      <c r="BI327" s="45"/>
    </row>
    <row r="328" spans="1:61" ht="15.75" customHeight="1">
      <c r="A328" s="45"/>
      <c r="B328" s="45"/>
      <c r="C328" s="45"/>
      <c r="D328" s="45"/>
      <c r="E328" s="45"/>
      <c r="F328" s="45"/>
      <c r="G328" s="45"/>
      <c r="H328" s="45"/>
      <c r="I328" s="45"/>
      <c r="J328" s="45"/>
      <c r="K328" s="45"/>
      <c r="L328" s="45"/>
      <c r="M328" s="45"/>
      <c r="N328" s="104"/>
      <c r="O328" s="104"/>
      <c r="P328" s="45"/>
      <c r="Q328" s="45"/>
      <c r="R328" s="45"/>
      <c r="S328" s="45"/>
      <c r="T328" s="104"/>
      <c r="U328" s="104"/>
      <c r="V328" s="45"/>
      <c r="W328" s="105"/>
      <c r="X328" s="45"/>
      <c r="Y328" s="45"/>
      <c r="Z328" s="45"/>
      <c r="AA328" s="45"/>
      <c r="AB328" s="45"/>
      <c r="AC328" s="45"/>
      <c r="AD328" s="45"/>
      <c r="AE328" s="45"/>
      <c r="AF328" s="45"/>
      <c r="AG328" s="45"/>
      <c r="AH328" s="45"/>
      <c r="AI328" s="104"/>
      <c r="AJ328" s="104"/>
      <c r="AK328" s="104"/>
      <c r="AL328" s="104"/>
      <c r="AM328" s="104"/>
      <c r="AN328" s="104"/>
      <c r="AO328" s="104"/>
      <c r="AP328" s="45"/>
      <c r="AQ328" s="45"/>
      <c r="AR328" s="45"/>
      <c r="AS328" s="45"/>
      <c r="AT328" s="45"/>
      <c r="AU328" s="45"/>
      <c r="AV328" s="45"/>
      <c r="AW328" s="45"/>
      <c r="AX328" s="45"/>
      <c r="AY328" s="45"/>
      <c r="AZ328" s="45"/>
      <c r="BA328" s="45"/>
      <c r="BB328" s="45"/>
      <c r="BC328" s="45"/>
      <c r="BD328" s="45"/>
      <c r="BE328" s="45"/>
      <c r="BF328" s="45"/>
      <c r="BG328" s="45"/>
      <c r="BH328" s="45"/>
      <c r="BI328" s="45"/>
    </row>
    <row r="329" spans="1:61" ht="15.75" customHeight="1">
      <c r="A329" s="45"/>
      <c r="B329" s="45"/>
      <c r="C329" s="45"/>
      <c r="D329" s="45"/>
      <c r="E329" s="45"/>
      <c r="F329" s="45"/>
      <c r="G329" s="45"/>
      <c r="H329" s="45"/>
      <c r="I329" s="45"/>
      <c r="J329" s="45"/>
      <c r="K329" s="45"/>
      <c r="L329" s="45"/>
      <c r="M329" s="45"/>
      <c r="N329" s="104"/>
      <c r="O329" s="104"/>
      <c r="P329" s="45"/>
      <c r="Q329" s="45"/>
      <c r="R329" s="45"/>
      <c r="S329" s="45"/>
      <c r="T329" s="104"/>
      <c r="U329" s="104"/>
      <c r="V329" s="45"/>
      <c r="W329" s="105"/>
      <c r="X329" s="45"/>
      <c r="Y329" s="45"/>
      <c r="Z329" s="45"/>
      <c r="AA329" s="45"/>
      <c r="AB329" s="45"/>
      <c r="AC329" s="45"/>
      <c r="AD329" s="45"/>
      <c r="AE329" s="45"/>
      <c r="AF329" s="45"/>
      <c r="AG329" s="45"/>
      <c r="AH329" s="45"/>
      <c r="AI329" s="104"/>
      <c r="AJ329" s="104"/>
      <c r="AK329" s="104"/>
      <c r="AL329" s="104"/>
      <c r="AM329" s="104"/>
      <c r="AN329" s="104"/>
      <c r="AO329" s="104"/>
      <c r="AP329" s="45"/>
      <c r="AQ329" s="45"/>
      <c r="AR329" s="45"/>
      <c r="AS329" s="45"/>
      <c r="AT329" s="45"/>
      <c r="AU329" s="45"/>
      <c r="AV329" s="45"/>
      <c r="AW329" s="45"/>
      <c r="AX329" s="45"/>
      <c r="AY329" s="45"/>
      <c r="AZ329" s="45"/>
      <c r="BA329" s="45"/>
      <c r="BB329" s="45"/>
      <c r="BC329" s="45"/>
      <c r="BD329" s="45"/>
      <c r="BE329" s="45"/>
      <c r="BF329" s="45"/>
      <c r="BG329" s="45"/>
      <c r="BH329" s="45"/>
      <c r="BI329" s="45"/>
    </row>
    <row r="330" spans="1:61" ht="15.75" customHeight="1">
      <c r="A330" s="45"/>
      <c r="B330" s="45"/>
      <c r="C330" s="45"/>
      <c r="D330" s="45"/>
      <c r="E330" s="45"/>
      <c r="F330" s="45"/>
      <c r="G330" s="45"/>
      <c r="H330" s="45"/>
      <c r="I330" s="45"/>
      <c r="J330" s="45"/>
      <c r="K330" s="45"/>
      <c r="L330" s="45"/>
      <c r="M330" s="45"/>
      <c r="N330" s="104"/>
      <c r="O330" s="104"/>
      <c r="P330" s="45"/>
      <c r="Q330" s="45"/>
      <c r="R330" s="45"/>
      <c r="S330" s="45"/>
      <c r="T330" s="104"/>
      <c r="U330" s="104"/>
      <c r="V330" s="45"/>
      <c r="W330" s="105"/>
      <c r="X330" s="45"/>
      <c r="Y330" s="45"/>
      <c r="Z330" s="45"/>
      <c r="AA330" s="45"/>
      <c r="AB330" s="45"/>
      <c r="AC330" s="45"/>
      <c r="AD330" s="45"/>
      <c r="AE330" s="45"/>
      <c r="AF330" s="45"/>
      <c r="AG330" s="45"/>
      <c r="AH330" s="45"/>
      <c r="AI330" s="104"/>
      <c r="AJ330" s="104"/>
      <c r="AK330" s="104"/>
      <c r="AL330" s="104"/>
      <c r="AM330" s="104"/>
      <c r="AN330" s="104"/>
      <c r="AO330" s="104"/>
      <c r="AP330" s="45"/>
      <c r="AQ330" s="45"/>
      <c r="AR330" s="45"/>
      <c r="AS330" s="45"/>
      <c r="AT330" s="45"/>
      <c r="AU330" s="45"/>
      <c r="AV330" s="45"/>
      <c r="AW330" s="45"/>
      <c r="AX330" s="45"/>
      <c r="AY330" s="45"/>
      <c r="AZ330" s="45"/>
      <c r="BA330" s="45"/>
      <c r="BB330" s="45"/>
      <c r="BC330" s="45"/>
      <c r="BD330" s="45"/>
      <c r="BE330" s="45"/>
      <c r="BF330" s="45"/>
      <c r="BG330" s="45"/>
      <c r="BH330" s="45"/>
      <c r="BI330" s="45"/>
    </row>
    <row r="331" spans="1:61" ht="15.75" customHeight="1">
      <c r="A331" s="45"/>
      <c r="B331" s="45"/>
      <c r="C331" s="45"/>
      <c r="D331" s="45"/>
      <c r="E331" s="45"/>
      <c r="F331" s="45"/>
      <c r="G331" s="45"/>
      <c r="H331" s="45"/>
      <c r="I331" s="45"/>
      <c r="J331" s="45"/>
      <c r="K331" s="45"/>
      <c r="L331" s="45"/>
      <c r="M331" s="45"/>
      <c r="N331" s="104"/>
      <c r="O331" s="104"/>
      <c r="P331" s="45"/>
      <c r="Q331" s="45"/>
      <c r="R331" s="45"/>
      <c r="S331" s="45"/>
      <c r="T331" s="104"/>
      <c r="U331" s="104"/>
      <c r="V331" s="45"/>
      <c r="W331" s="105"/>
      <c r="X331" s="45"/>
      <c r="Y331" s="45"/>
      <c r="Z331" s="45"/>
      <c r="AA331" s="45"/>
      <c r="AB331" s="45"/>
      <c r="AC331" s="45"/>
      <c r="AD331" s="45"/>
      <c r="AE331" s="45"/>
      <c r="AF331" s="45"/>
      <c r="AG331" s="45"/>
      <c r="AH331" s="45"/>
      <c r="AI331" s="104"/>
      <c r="AJ331" s="104"/>
      <c r="AK331" s="104"/>
      <c r="AL331" s="104"/>
      <c r="AM331" s="104"/>
      <c r="AN331" s="104"/>
      <c r="AO331" s="104"/>
      <c r="AP331" s="45"/>
      <c r="AQ331" s="45"/>
      <c r="AR331" s="45"/>
      <c r="AS331" s="45"/>
      <c r="AT331" s="45"/>
      <c r="AU331" s="45"/>
      <c r="AV331" s="45"/>
      <c r="AW331" s="45"/>
      <c r="AX331" s="45"/>
      <c r="AY331" s="45"/>
      <c r="AZ331" s="45"/>
      <c r="BA331" s="45"/>
      <c r="BB331" s="45"/>
      <c r="BC331" s="45"/>
      <c r="BD331" s="45"/>
      <c r="BE331" s="45"/>
      <c r="BF331" s="45"/>
      <c r="BG331" s="45"/>
      <c r="BH331" s="45"/>
      <c r="BI331" s="45"/>
    </row>
    <row r="332" spans="1:61" ht="15.75" customHeight="1">
      <c r="A332" s="45"/>
      <c r="B332" s="45"/>
      <c r="C332" s="45"/>
      <c r="D332" s="45"/>
      <c r="E332" s="45"/>
      <c r="F332" s="45"/>
      <c r="G332" s="45"/>
      <c r="H332" s="45"/>
      <c r="I332" s="45"/>
      <c r="J332" s="45"/>
      <c r="K332" s="45"/>
      <c r="L332" s="45"/>
      <c r="M332" s="45"/>
      <c r="N332" s="104"/>
      <c r="O332" s="104"/>
      <c r="P332" s="45"/>
      <c r="Q332" s="45"/>
      <c r="R332" s="45"/>
      <c r="S332" s="45"/>
      <c r="T332" s="104"/>
      <c r="U332" s="104"/>
      <c r="V332" s="45"/>
      <c r="W332" s="105"/>
      <c r="X332" s="45"/>
      <c r="Y332" s="45"/>
      <c r="Z332" s="45"/>
      <c r="AA332" s="45"/>
      <c r="AB332" s="45"/>
      <c r="AC332" s="45"/>
      <c r="AD332" s="45"/>
      <c r="AE332" s="45"/>
      <c r="AF332" s="45"/>
      <c r="AG332" s="45"/>
      <c r="AH332" s="45"/>
      <c r="AI332" s="104"/>
      <c r="AJ332" s="104"/>
      <c r="AK332" s="104"/>
      <c r="AL332" s="104"/>
      <c r="AM332" s="104"/>
      <c r="AN332" s="104"/>
      <c r="AO332" s="104"/>
      <c r="AP332" s="45"/>
      <c r="AQ332" s="45"/>
      <c r="AR332" s="45"/>
      <c r="AS332" s="45"/>
      <c r="AT332" s="45"/>
      <c r="AU332" s="45"/>
      <c r="AV332" s="45"/>
      <c r="AW332" s="45"/>
      <c r="AX332" s="45"/>
      <c r="AY332" s="45"/>
      <c r="AZ332" s="45"/>
      <c r="BA332" s="45"/>
      <c r="BB332" s="45"/>
      <c r="BC332" s="45"/>
      <c r="BD332" s="45"/>
      <c r="BE332" s="45"/>
      <c r="BF332" s="45"/>
      <c r="BG332" s="45"/>
      <c r="BH332" s="45"/>
      <c r="BI332" s="45"/>
    </row>
    <row r="333" spans="1:61" ht="15.75" customHeight="1">
      <c r="A333" s="45"/>
      <c r="B333" s="45"/>
      <c r="C333" s="45"/>
      <c r="D333" s="45"/>
      <c r="E333" s="45"/>
      <c r="F333" s="45"/>
      <c r="G333" s="45"/>
      <c r="H333" s="45"/>
      <c r="I333" s="45"/>
      <c r="J333" s="45"/>
      <c r="K333" s="45"/>
      <c r="L333" s="45"/>
      <c r="M333" s="45"/>
      <c r="N333" s="104"/>
      <c r="O333" s="104"/>
      <c r="P333" s="45"/>
      <c r="Q333" s="45"/>
      <c r="R333" s="45"/>
      <c r="S333" s="45"/>
      <c r="T333" s="104"/>
      <c r="U333" s="104"/>
      <c r="V333" s="45"/>
      <c r="W333" s="105"/>
      <c r="X333" s="45"/>
      <c r="Y333" s="45"/>
      <c r="Z333" s="45"/>
      <c r="AA333" s="45"/>
      <c r="AB333" s="45"/>
      <c r="AC333" s="45"/>
      <c r="AD333" s="45"/>
      <c r="AE333" s="45"/>
      <c r="AF333" s="45"/>
      <c r="AG333" s="45"/>
      <c r="AH333" s="45"/>
      <c r="AI333" s="104"/>
      <c r="AJ333" s="104"/>
      <c r="AK333" s="104"/>
      <c r="AL333" s="104"/>
      <c r="AM333" s="104"/>
      <c r="AN333" s="104"/>
      <c r="AO333" s="104"/>
      <c r="AP333" s="45"/>
      <c r="AQ333" s="45"/>
      <c r="AR333" s="45"/>
      <c r="AS333" s="45"/>
      <c r="AT333" s="45"/>
      <c r="AU333" s="45"/>
      <c r="AV333" s="45"/>
      <c r="AW333" s="45"/>
      <c r="AX333" s="45"/>
      <c r="AY333" s="45"/>
      <c r="AZ333" s="45"/>
      <c r="BA333" s="45"/>
      <c r="BB333" s="45"/>
      <c r="BC333" s="45"/>
      <c r="BD333" s="45"/>
      <c r="BE333" s="45"/>
      <c r="BF333" s="45"/>
      <c r="BG333" s="45"/>
      <c r="BH333" s="45"/>
      <c r="BI333" s="45"/>
    </row>
    <row r="334" spans="1:61" ht="15.75" customHeight="1">
      <c r="A334" s="45"/>
      <c r="B334" s="45"/>
      <c r="C334" s="45"/>
      <c r="D334" s="45"/>
      <c r="E334" s="45"/>
      <c r="F334" s="45"/>
      <c r="G334" s="45"/>
      <c r="H334" s="45"/>
      <c r="I334" s="45"/>
      <c r="J334" s="45"/>
      <c r="K334" s="45"/>
      <c r="L334" s="45"/>
      <c r="M334" s="45"/>
      <c r="N334" s="104"/>
      <c r="O334" s="104"/>
      <c r="P334" s="45"/>
      <c r="Q334" s="45"/>
      <c r="R334" s="45"/>
      <c r="S334" s="45"/>
      <c r="T334" s="104"/>
      <c r="U334" s="104"/>
      <c r="V334" s="45"/>
      <c r="W334" s="105"/>
      <c r="X334" s="45"/>
      <c r="Y334" s="45"/>
      <c r="Z334" s="45"/>
      <c r="AA334" s="45"/>
      <c r="AB334" s="45"/>
      <c r="AC334" s="45"/>
      <c r="AD334" s="45"/>
      <c r="AE334" s="45"/>
      <c r="AF334" s="45"/>
      <c r="AG334" s="45"/>
      <c r="AH334" s="45"/>
      <c r="AI334" s="104"/>
      <c r="AJ334" s="104"/>
      <c r="AK334" s="104"/>
      <c r="AL334" s="104"/>
      <c r="AM334" s="104"/>
      <c r="AN334" s="104"/>
      <c r="AO334" s="104"/>
      <c r="AP334" s="45"/>
      <c r="AQ334" s="45"/>
      <c r="AR334" s="45"/>
      <c r="AS334" s="45"/>
      <c r="AT334" s="45"/>
      <c r="AU334" s="45"/>
      <c r="AV334" s="45"/>
      <c r="AW334" s="45"/>
      <c r="AX334" s="45"/>
      <c r="AY334" s="45"/>
      <c r="AZ334" s="45"/>
      <c r="BA334" s="45"/>
      <c r="BB334" s="45"/>
      <c r="BC334" s="45"/>
      <c r="BD334" s="45"/>
      <c r="BE334" s="45"/>
      <c r="BF334" s="45"/>
      <c r="BG334" s="45"/>
      <c r="BH334" s="45"/>
      <c r="BI334" s="45"/>
    </row>
    <row r="335" spans="1:61" ht="15.75" customHeight="1">
      <c r="A335" s="45"/>
      <c r="B335" s="45"/>
      <c r="C335" s="45"/>
      <c r="D335" s="45"/>
      <c r="E335" s="45"/>
      <c r="F335" s="45"/>
      <c r="G335" s="45"/>
      <c r="H335" s="45"/>
      <c r="I335" s="45"/>
      <c r="J335" s="45"/>
      <c r="K335" s="45"/>
      <c r="L335" s="45"/>
      <c r="M335" s="45"/>
      <c r="N335" s="104"/>
      <c r="O335" s="104"/>
      <c r="P335" s="45"/>
      <c r="Q335" s="45"/>
      <c r="R335" s="45"/>
      <c r="S335" s="45"/>
      <c r="T335" s="104"/>
      <c r="U335" s="104"/>
      <c r="V335" s="45"/>
      <c r="W335" s="105"/>
      <c r="X335" s="45"/>
      <c r="Y335" s="45"/>
      <c r="Z335" s="45"/>
      <c r="AA335" s="45"/>
      <c r="AB335" s="45"/>
      <c r="AC335" s="45"/>
      <c r="AD335" s="45"/>
      <c r="AE335" s="45"/>
      <c r="AF335" s="45"/>
      <c r="AG335" s="45"/>
      <c r="AH335" s="45"/>
      <c r="AI335" s="104"/>
      <c r="AJ335" s="104"/>
      <c r="AK335" s="104"/>
      <c r="AL335" s="104"/>
      <c r="AM335" s="104"/>
      <c r="AN335" s="104"/>
      <c r="AO335" s="104"/>
      <c r="AP335" s="45"/>
      <c r="AQ335" s="45"/>
      <c r="AR335" s="45"/>
      <c r="AS335" s="45"/>
      <c r="AT335" s="45"/>
      <c r="AU335" s="45"/>
      <c r="AV335" s="45"/>
      <c r="AW335" s="45"/>
      <c r="AX335" s="45"/>
      <c r="AY335" s="45"/>
      <c r="AZ335" s="45"/>
      <c r="BA335" s="45"/>
      <c r="BB335" s="45"/>
      <c r="BC335" s="45"/>
      <c r="BD335" s="45"/>
      <c r="BE335" s="45"/>
      <c r="BF335" s="45"/>
      <c r="BG335" s="45"/>
      <c r="BH335" s="45"/>
      <c r="BI335" s="45"/>
    </row>
    <row r="336" spans="1:61" ht="15.75" customHeight="1">
      <c r="A336" s="45"/>
      <c r="B336" s="45"/>
      <c r="C336" s="45"/>
      <c r="D336" s="45"/>
      <c r="E336" s="45"/>
      <c r="F336" s="45"/>
      <c r="G336" s="45"/>
      <c r="H336" s="45"/>
      <c r="I336" s="45"/>
      <c r="J336" s="45"/>
      <c r="K336" s="45"/>
      <c r="L336" s="45"/>
      <c r="M336" s="45"/>
      <c r="N336" s="104"/>
      <c r="O336" s="104"/>
      <c r="P336" s="45"/>
      <c r="Q336" s="45"/>
      <c r="R336" s="45"/>
      <c r="S336" s="45"/>
      <c r="T336" s="104"/>
      <c r="U336" s="104"/>
      <c r="V336" s="45"/>
      <c r="W336" s="105"/>
      <c r="X336" s="45"/>
      <c r="Y336" s="45"/>
      <c r="Z336" s="45"/>
      <c r="AA336" s="45"/>
      <c r="AB336" s="45"/>
      <c r="AC336" s="45"/>
      <c r="AD336" s="45"/>
      <c r="AE336" s="45"/>
      <c r="AF336" s="45"/>
      <c r="AG336" s="45"/>
      <c r="AH336" s="45"/>
      <c r="AI336" s="104"/>
      <c r="AJ336" s="104"/>
      <c r="AK336" s="104"/>
      <c r="AL336" s="104"/>
      <c r="AM336" s="104"/>
      <c r="AN336" s="104"/>
      <c r="AO336" s="104"/>
      <c r="AP336" s="45"/>
      <c r="AQ336" s="45"/>
      <c r="AR336" s="45"/>
      <c r="AS336" s="45"/>
      <c r="AT336" s="45"/>
      <c r="AU336" s="45"/>
      <c r="AV336" s="45"/>
      <c r="AW336" s="45"/>
      <c r="AX336" s="45"/>
      <c r="AY336" s="45"/>
      <c r="AZ336" s="45"/>
      <c r="BA336" s="45"/>
      <c r="BB336" s="45"/>
      <c r="BC336" s="45"/>
      <c r="BD336" s="45"/>
      <c r="BE336" s="45"/>
      <c r="BF336" s="45"/>
      <c r="BG336" s="45"/>
      <c r="BH336" s="45"/>
      <c r="BI336" s="45"/>
    </row>
    <row r="337" spans="1:61" ht="15.75" customHeight="1">
      <c r="A337" s="45"/>
      <c r="B337" s="45"/>
      <c r="C337" s="45"/>
      <c r="D337" s="45"/>
      <c r="E337" s="45"/>
      <c r="F337" s="45"/>
      <c r="G337" s="45"/>
      <c r="H337" s="45"/>
      <c r="I337" s="45"/>
      <c r="J337" s="45"/>
      <c r="K337" s="45"/>
      <c r="L337" s="45"/>
      <c r="M337" s="45"/>
      <c r="N337" s="104"/>
      <c r="O337" s="104"/>
      <c r="P337" s="45"/>
      <c r="Q337" s="45"/>
      <c r="R337" s="45"/>
      <c r="S337" s="45"/>
      <c r="T337" s="104"/>
      <c r="U337" s="104"/>
      <c r="V337" s="45"/>
      <c r="W337" s="105"/>
      <c r="X337" s="45"/>
      <c r="Y337" s="45"/>
      <c r="Z337" s="45"/>
      <c r="AA337" s="45"/>
      <c r="AB337" s="45"/>
      <c r="AC337" s="45"/>
      <c r="AD337" s="45"/>
      <c r="AE337" s="45"/>
      <c r="AF337" s="45"/>
      <c r="AG337" s="45"/>
      <c r="AH337" s="45"/>
      <c r="AI337" s="104"/>
      <c r="AJ337" s="104"/>
      <c r="AK337" s="104"/>
      <c r="AL337" s="104"/>
      <c r="AM337" s="104"/>
      <c r="AN337" s="104"/>
      <c r="AO337" s="104"/>
      <c r="AP337" s="45"/>
      <c r="AQ337" s="45"/>
      <c r="AR337" s="45"/>
      <c r="AS337" s="45"/>
      <c r="AT337" s="45"/>
      <c r="AU337" s="45"/>
      <c r="AV337" s="45"/>
      <c r="AW337" s="45"/>
      <c r="AX337" s="45"/>
      <c r="AY337" s="45"/>
      <c r="AZ337" s="45"/>
      <c r="BA337" s="45"/>
      <c r="BB337" s="45"/>
      <c r="BC337" s="45"/>
      <c r="BD337" s="45"/>
      <c r="BE337" s="45"/>
      <c r="BF337" s="45"/>
      <c r="BG337" s="45"/>
      <c r="BH337" s="45"/>
      <c r="BI337" s="45"/>
    </row>
    <row r="338" spans="1:61" ht="15.75" customHeight="1">
      <c r="A338" s="45"/>
      <c r="B338" s="45"/>
      <c r="C338" s="45"/>
      <c r="D338" s="45"/>
      <c r="E338" s="45"/>
      <c r="F338" s="45"/>
      <c r="G338" s="45"/>
      <c r="H338" s="45"/>
      <c r="I338" s="45"/>
      <c r="J338" s="45"/>
      <c r="K338" s="45"/>
      <c r="L338" s="45"/>
      <c r="M338" s="45"/>
      <c r="N338" s="104"/>
      <c r="O338" s="104"/>
      <c r="P338" s="45"/>
      <c r="Q338" s="45"/>
      <c r="R338" s="45"/>
      <c r="S338" s="45"/>
      <c r="T338" s="104"/>
      <c r="U338" s="104"/>
      <c r="V338" s="45"/>
      <c r="W338" s="105"/>
      <c r="X338" s="45"/>
      <c r="Y338" s="45"/>
      <c r="Z338" s="45"/>
      <c r="AA338" s="45"/>
      <c r="AB338" s="45"/>
      <c r="AC338" s="45"/>
      <c r="AD338" s="45"/>
      <c r="AE338" s="45"/>
      <c r="AF338" s="45"/>
      <c r="AG338" s="45"/>
      <c r="AH338" s="45"/>
      <c r="AI338" s="104"/>
      <c r="AJ338" s="104"/>
      <c r="AK338" s="104"/>
      <c r="AL338" s="104"/>
      <c r="AM338" s="104"/>
      <c r="AN338" s="104"/>
      <c r="AO338" s="104"/>
      <c r="AP338" s="45"/>
      <c r="AQ338" s="45"/>
      <c r="AR338" s="45"/>
      <c r="AS338" s="45"/>
      <c r="AT338" s="45"/>
      <c r="AU338" s="45"/>
      <c r="AV338" s="45"/>
      <c r="AW338" s="45"/>
      <c r="AX338" s="45"/>
      <c r="AY338" s="45"/>
      <c r="AZ338" s="45"/>
      <c r="BA338" s="45"/>
      <c r="BB338" s="45"/>
      <c r="BC338" s="45"/>
      <c r="BD338" s="45"/>
      <c r="BE338" s="45"/>
      <c r="BF338" s="45"/>
      <c r="BG338" s="45"/>
      <c r="BH338" s="45"/>
      <c r="BI338" s="45"/>
    </row>
    <row r="339" spans="1:61" ht="15.75" customHeight="1">
      <c r="A339" s="45"/>
      <c r="B339" s="45"/>
      <c r="C339" s="45"/>
      <c r="D339" s="45"/>
      <c r="E339" s="45"/>
      <c r="F339" s="45"/>
      <c r="G339" s="45"/>
      <c r="H339" s="45"/>
      <c r="I339" s="45"/>
      <c r="J339" s="45"/>
      <c r="K339" s="45"/>
      <c r="L339" s="45"/>
      <c r="M339" s="45"/>
      <c r="N339" s="104"/>
      <c r="O339" s="104"/>
      <c r="P339" s="45"/>
      <c r="Q339" s="45"/>
      <c r="R339" s="45"/>
      <c r="S339" s="45"/>
      <c r="T339" s="104"/>
      <c r="U339" s="104"/>
      <c r="V339" s="45"/>
      <c r="W339" s="105"/>
      <c r="X339" s="45"/>
      <c r="Y339" s="45"/>
      <c r="Z339" s="45"/>
      <c r="AA339" s="45"/>
      <c r="AB339" s="45"/>
      <c r="AC339" s="45"/>
      <c r="AD339" s="45"/>
      <c r="AE339" s="45"/>
      <c r="AF339" s="45"/>
      <c r="AG339" s="45"/>
      <c r="AH339" s="45"/>
      <c r="AI339" s="104"/>
      <c r="AJ339" s="104"/>
      <c r="AK339" s="104"/>
      <c r="AL339" s="104"/>
      <c r="AM339" s="104"/>
      <c r="AN339" s="104"/>
      <c r="AO339" s="104"/>
      <c r="AP339" s="45"/>
      <c r="AQ339" s="45"/>
      <c r="AR339" s="45"/>
      <c r="AS339" s="45"/>
      <c r="AT339" s="45"/>
      <c r="AU339" s="45"/>
      <c r="AV339" s="45"/>
      <c r="AW339" s="45"/>
      <c r="AX339" s="45"/>
      <c r="AY339" s="45"/>
      <c r="AZ339" s="45"/>
      <c r="BA339" s="45"/>
      <c r="BB339" s="45"/>
      <c r="BC339" s="45"/>
      <c r="BD339" s="45"/>
      <c r="BE339" s="45"/>
      <c r="BF339" s="45"/>
      <c r="BG339" s="45"/>
      <c r="BH339" s="45"/>
      <c r="BI339" s="45"/>
    </row>
    <row r="340" spans="1:61" ht="15.75" customHeight="1">
      <c r="A340" s="45"/>
      <c r="B340" s="45"/>
      <c r="C340" s="45"/>
      <c r="D340" s="45"/>
      <c r="E340" s="45"/>
      <c r="F340" s="45"/>
      <c r="G340" s="45"/>
      <c r="H340" s="45"/>
      <c r="I340" s="45"/>
      <c r="J340" s="45"/>
      <c r="K340" s="45"/>
      <c r="L340" s="45"/>
      <c r="M340" s="45"/>
      <c r="N340" s="104"/>
      <c r="O340" s="104"/>
      <c r="P340" s="45"/>
      <c r="Q340" s="45"/>
      <c r="R340" s="45"/>
      <c r="S340" s="45"/>
      <c r="T340" s="104"/>
      <c r="U340" s="104"/>
      <c r="V340" s="45"/>
      <c r="W340" s="105"/>
      <c r="X340" s="45"/>
      <c r="Y340" s="45"/>
      <c r="Z340" s="45"/>
      <c r="AA340" s="45"/>
      <c r="AB340" s="45"/>
      <c r="AC340" s="45"/>
      <c r="AD340" s="45"/>
      <c r="AE340" s="45"/>
      <c r="AF340" s="45"/>
      <c r="AG340" s="45"/>
      <c r="AH340" s="45"/>
      <c r="AI340" s="104"/>
      <c r="AJ340" s="104"/>
      <c r="AK340" s="104"/>
      <c r="AL340" s="104"/>
      <c r="AM340" s="104"/>
      <c r="AN340" s="104"/>
      <c r="AO340" s="104"/>
      <c r="AP340" s="45"/>
      <c r="AQ340" s="45"/>
      <c r="AR340" s="45"/>
      <c r="AS340" s="45"/>
      <c r="AT340" s="45"/>
      <c r="AU340" s="45"/>
      <c r="AV340" s="45"/>
      <c r="AW340" s="45"/>
      <c r="AX340" s="45"/>
      <c r="AY340" s="45"/>
      <c r="AZ340" s="45"/>
      <c r="BA340" s="45"/>
      <c r="BB340" s="45"/>
      <c r="BC340" s="45"/>
      <c r="BD340" s="45"/>
      <c r="BE340" s="45"/>
      <c r="BF340" s="45"/>
      <c r="BG340" s="45"/>
      <c r="BH340" s="45"/>
      <c r="BI340" s="45"/>
    </row>
    <row r="341" spans="1:61" ht="15.75" customHeight="1">
      <c r="A341" s="45"/>
      <c r="B341" s="45"/>
      <c r="C341" s="45"/>
      <c r="D341" s="45"/>
      <c r="E341" s="45"/>
      <c r="F341" s="45"/>
      <c r="G341" s="45"/>
      <c r="H341" s="45"/>
      <c r="I341" s="45"/>
      <c r="J341" s="45"/>
      <c r="K341" s="45"/>
      <c r="L341" s="45"/>
      <c r="M341" s="45"/>
      <c r="N341" s="104"/>
      <c r="O341" s="104"/>
      <c r="P341" s="45"/>
      <c r="Q341" s="45"/>
      <c r="R341" s="45"/>
      <c r="S341" s="45"/>
      <c r="T341" s="104"/>
      <c r="U341" s="104"/>
      <c r="V341" s="45"/>
      <c r="W341" s="105"/>
      <c r="X341" s="45"/>
      <c r="Y341" s="45"/>
      <c r="Z341" s="45"/>
      <c r="AA341" s="45"/>
      <c r="AB341" s="45"/>
      <c r="AC341" s="45"/>
      <c r="AD341" s="45"/>
      <c r="AE341" s="45"/>
      <c r="AF341" s="45"/>
      <c r="AG341" s="45"/>
      <c r="AH341" s="45"/>
      <c r="AI341" s="104"/>
      <c r="AJ341" s="104"/>
      <c r="AK341" s="104"/>
      <c r="AL341" s="104"/>
      <c r="AM341" s="104"/>
      <c r="AN341" s="104"/>
      <c r="AO341" s="104"/>
      <c r="AP341" s="45"/>
      <c r="AQ341" s="45"/>
      <c r="AR341" s="45"/>
      <c r="AS341" s="45"/>
      <c r="AT341" s="45"/>
      <c r="AU341" s="45"/>
      <c r="AV341" s="45"/>
      <c r="AW341" s="45"/>
      <c r="AX341" s="45"/>
      <c r="AY341" s="45"/>
      <c r="AZ341" s="45"/>
      <c r="BA341" s="45"/>
      <c r="BB341" s="45"/>
      <c r="BC341" s="45"/>
      <c r="BD341" s="45"/>
      <c r="BE341" s="45"/>
      <c r="BF341" s="45"/>
      <c r="BG341" s="45"/>
      <c r="BH341" s="45"/>
      <c r="BI341" s="45"/>
    </row>
    <row r="342" spans="1:61" ht="15.75" customHeight="1">
      <c r="A342" s="45"/>
      <c r="B342" s="45"/>
      <c r="C342" s="45"/>
      <c r="D342" s="45"/>
      <c r="E342" s="45"/>
      <c r="F342" s="45"/>
      <c r="G342" s="45"/>
      <c r="H342" s="45"/>
      <c r="I342" s="45"/>
      <c r="J342" s="45"/>
      <c r="K342" s="45"/>
      <c r="L342" s="45"/>
      <c r="M342" s="45"/>
      <c r="N342" s="104"/>
      <c r="O342" s="104"/>
      <c r="P342" s="45"/>
      <c r="Q342" s="45"/>
      <c r="R342" s="45"/>
      <c r="S342" s="45"/>
      <c r="T342" s="104"/>
      <c r="U342" s="104"/>
      <c r="V342" s="45"/>
      <c r="W342" s="105"/>
      <c r="X342" s="45"/>
      <c r="Y342" s="45"/>
      <c r="Z342" s="45"/>
      <c r="AA342" s="45"/>
      <c r="AB342" s="45"/>
      <c r="AC342" s="45"/>
      <c r="AD342" s="45"/>
      <c r="AE342" s="45"/>
      <c r="AF342" s="45"/>
      <c r="AG342" s="45"/>
      <c r="AH342" s="45"/>
      <c r="AI342" s="104"/>
      <c r="AJ342" s="104"/>
      <c r="AK342" s="104"/>
      <c r="AL342" s="104"/>
      <c r="AM342" s="104"/>
      <c r="AN342" s="104"/>
      <c r="AO342" s="104"/>
      <c r="AP342" s="45"/>
      <c r="AQ342" s="45"/>
      <c r="AR342" s="45"/>
      <c r="AS342" s="45"/>
      <c r="AT342" s="45"/>
      <c r="AU342" s="45"/>
      <c r="AV342" s="45"/>
      <c r="AW342" s="45"/>
      <c r="AX342" s="45"/>
      <c r="AY342" s="45"/>
      <c r="AZ342" s="45"/>
      <c r="BA342" s="45"/>
      <c r="BB342" s="45"/>
      <c r="BC342" s="45"/>
      <c r="BD342" s="45"/>
      <c r="BE342" s="45"/>
      <c r="BF342" s="45"/>
      <c r="BG342" s="45"/>
      <c r="BH342" s="45"/>
      <c r="BI342" s="45"/>
    </row>
    <row r="343" spans="1:61" ht="15.75" customHeight="1"/>
    <row r="344" spans="1:61" ht="15.75" customHeight="1"/>
    <row r="345" spans="1:61" ht="15.75" customHeight="1"/>
    <row r="346" spans="1:61" ht="15.75" customHeight="1"/>
    <row r="347" spans="1:61" ht="15.75" customHeight="1"/>
    <row r="348" spans="1:61" ht="15.75" customHeight="1"/>
    <row r="349" spans="1:61" ht="15.75" customHeight="1"/>
    <row r="350" spans="1:61" ht="15.75" customHeight="1"/>
    <row r="351" spans="1:61" ht="15.75" customHeight="1"/>
    <row r="352" spans="1:61"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5">
    <mergeCell ref="BD1:BF1"/>
    <mergeCell ref="BD2:BF2"/>
    <mergeCell ref="D3:BC4"/>
    <mergeCell ref="BD3:BF3"/>
    <mergeCell ref="BD4:BF4"/>
    <mergeCell ref="A6:BF6"/>
    <mergeCell ref="N9:O9"/>
    <mergeCell ref="P9:U9"/>
    <mergeCell ref="P10:Q10"/>
    <mergeCell ref="R10:S10"/>
    <mergeCell ref="A1:C4"/>
    <mergeCell ref="A8:A10"/>
    <mergeCell ref="B8:B10"/>
    <mergeCell ref="C8:C10"/>
    <mergeCell ref="D8:M8"/>
    <mergeCell ref="N8:W8"/>
    <mergeCell ref="D10:F10"/>
    <mergeCell ref="T10:U10"/>
    <mergeCell ref="L9:M9"/>
    <mergeCell ref="N10:O10"/>
    <mergeCell ref="D1:BC2"/>
    <mergeCell ref="AI10:AJ10"/>
    <mergeCell ref="AK10:AL10"/>
    <mergeCell ref="AG11:AG16"/>
    <mergeCell ref="X8:AR8"/>
    <mergeCell ref="AS8:BA8"/>
    <mergeCell ref="BB8:BE9"/>
    <mergeCell ref="BF8:BF10"/>
    <mergeCell ref="X9:AE9"/>
    <mergeCell ref="AS9:AU9"/>
    <mergeCell ref="AV9:AX9"/>
    <mergeCell ref="AT10:AU10"/>
    <mergeCell ref="AW10:AX10"/>
    <mergeCell ref="AS11:AS16"/>
    <mergeCell ref="AT11:AT16"/>
    <mergeCell ref="AU11:AU16"/>
    <mergeCell ref="AV11:AV16"/>
    <mergeCell ref="AW11:AW16"/>
    <mergeCell ref="BE11:BE16"/>
    <mergeCell ref="BF11:BF16"/>
    <mergeCell ref="AX11:AX16"/>
    <mergeCell ref="AY11:AY16"/>
    <mergeCell ref="AZ11:AZ16"/>
    <mergeCell ref="BA11:BA16"/>
    <mergeCell ref="BB11:BB16"/>
    <mergeCell ref="BF17:BF22"/>
    <mergeCell ref="AX17:AX22"/>
    <mergeCell ref="AY17:AY22"/>
    <mergeCell ref="AZ17:AZ22"/>
    <mergeCell ref="BA17:BA22"/>
    <mergeCell ref="BB17:BB22"/>
    <mergeCell ref="BC17:BC22"/>
    <mergeCell ref="BD17:BD22"/>
    <mergeCell ref="P17:P22"/>
    <mergeCell ref="Q17:Q22"/>
    <mergeCell ref="R17:R22"/>
    <mergeCell ref="S17:S22"/>
    <mergeCell ref="T17:T22"/>
    <mergeCell ref="U17:U22"/>
    <mergeCell ref="V17:V22"/>
    <mergeCell ref="W17:W22"/>
    <mergeCell ref="AG17:AG22"/>
    <mergeCell ref="K11:K16"/>
    <mergeCell ref="L11:L16"/>
    <mergeCell ref="M11:M16"/>
    <mergeCell ref="U11:U16"/>
    <mergeCell ref="AS17:AS22"/>
    <mergeCell ref="AT17:AT22"/>
    <mergeCell ref="AU17:AU22"/>
    <mergeCell ref="AV17:AV22"/>
    <mergeCell ref="AW17:AW22"/>
    <mergeCell ref="V11:V16"/>
    <mergeCell ref="W11:W16"/>
    <mergeCell ref="D17:D22"/>
    <mergeCell ref="E17:E22"/>
    <mergeCell ref="N11:N16"/>
    <mergeCell ref="O11:O16"/>
    <mergeCell ref="P11:P16"/>
    <mergeCell ref="Q11:Q16"/>
    <mergeCell ref="R11:R16"/>
    <mergeCell ref="S11:S16"/>
    <mergeCell ref="T11:T16"/>
    <mergeCell ref="F17:F22"/>
    <mergeCell ref="G17:G22"/>
    <mergeCell ref="H17:H22"/>
    <mergeCell ref="I17:I22"/>
    <mergeCell ref="J17:J22"/>
    <mergeCell ref="K17:K22"/>
    <mergeCell ref="L17:L22"/>
    <mergeCell ref="M17:M22"/>
    <mergeCell ref="F11:F16"/>
    <mergeCell ref="G11:G16"/>
    <mergeCell ref="H11:H16"/>
    <mergeCell ref="I11:I16"/>
    <mergeCell ref="J11:J16"/>
    <mergeCell ref="D23:D28"/>
    <mergeCell ref="E23:E28"/>
    <mergeCell ref="F23:F28"/>
    <mergeCell ref="G23:G28"/>
    <mergeCell ref="U23:U28"/>
    <mergeCell ref="V23:V28"/>
    <mergeCell ref="W23:W28"/>
    <mergeCell ref="N17:N22"/>
    <mergeCell ref="O17:O22"/>
    <mergeCell ref="P23:P28"/>
    <mergeCell ref="Q23:Q28"/>
    <mergeCell ref="R23:R28"/>
    <mergeCell ref="S23:S28"/>
    <mergeCell ref="T23:T28"/>
    <mergeCell ref="H23:H28"/>
    <mergeCell ref="I23:I28"/>
    <mergeCell ref="J23:J28"/>
    <mergeCell ref="K23:K28"/>
    <mergeCell ref="L23:L28"/>
    <mergeCell ref="M23:M28"/>
    <mergeCell ref="N23:N28"/>
    <mergeCell ref="O23:O28"/>
    <mergeCell ref="D29:D34"/>
    <mergeCell ref="E29:E34"/>
    <mergeCell ref="F29:F34"/>
    <mergeCell ref="G29:G34"/>
    <mergeCell ref="H29:H34"/>
    <mergeCell ref="I29:I34"/>
    <mergeCell ref="U29:U34"/>
    <mergeCell ref="V29:V34"/>
    <mergeCell ref="W29:W34"/>
    <mergeCell ref="P29:P34"/>
    <mergeCell ref="Q29:Q34"/>
    <mergeCell ref="R29:R34"/>
    <mergeCell ref="S29:S34"/>
    <mergeCell ref="T29:T34"/>
    <mergeCell ref="J29:J34"/>
    <mergeCell ref="K29:K34"/>
    <mergeCell ref="L29:L34"/>
    <mergeCell ref="M29:M34"/>
    <mergeCell ref="D35:D40"/>
    <mergeCell ref="E35:E40"/>
    <mergeCell ref="F35:F40"/>
    <mergeCell ref="G35:G40"/>
    <mergeCell ref="H35:H40"/>
    <mergeCell ref="I35:I40"/>
    <mergeCell ref="J35:J40"/>
    <mergeCell ref="K35:K40"/>
    <mergeCell ref="U35:U40"/>
    <mergeCell ref="V35:V40"/>
    <mergeCell ref="W35:W40"/>
    <mergeCell ref="N29:N34"/>
    <mergeCell ref="O29:O34"/>
    <mergeCell ref="P35:P40"/>
    <mergeCell ref="Q35:Q40"/>
    <mergeCell ref="R35:R40"/>
    <mergeCell ref="S35:S40"/>
    <mergeCell ref="T35:T40"/>
    <mergeCell ref="AZ35:AZ40"/>
    <mergeCell ref="BA35:BA40"/>
    <mergeCell ref="BB35:BB40"/>
    <mergeCell ref="BC35:BC40"/>
    <mergeCell ref="BD35:BD40"/>
    <mergeCell ref="BE35:BE40"/>
    <mergeCell ref="AS35:AS40"/>
    <mergeCell ref="AT35:AT40"/>
    <mergeCell ref="AU35:AU40"/>
    <mergeCell ref="AV35:AV40"/>
    <mergeCell ref="AW35:AW40"/>
    <mergeCell ref="AX35:AX40"/>
    <mergeCell ref="AY35:AY40"/>
    <mergeCell ref="AZ41:AZ46"/>
    <mergeCell ref="BA41:BA46"/>
    <mergeCell ref="BB41:BB46"/>
    <mergeCell ref="BC41:BC46"/>
    <mergeCell ref="BD41:BD46"/>
    <mergeCell ref="BE41:BE46"/>
    <mergeCell ref="AS41:AS46"/>
    <mergeCell ref="AT41:AT46"/>
    <mergeCell ref="AU41:AU46"/>
    <mergeCell ref="AV41:AV46"/>
    <mergeCell ref="AW41:AW46"/>
    <mergeCell ref="AX41:AX46"/>
    <mergeCell ref="AY41:AY46"/>
    <mergeCell ref="AZ47:AZ52"/>
    <mergeCell ref="BA47:BA52"/>
    <mergeCell ref="BB47:BB52"/>
    <mergeCell ref="BC47:BC52"/>
    <mergeCell ref="BD47:BD52"/>
    <mergeCell ref="BE47:BE52"/>
    <mergeCell ref="AS47:AS52"/>
    <mergeCell ref="AT47:AT52"/>
    <mergeCell ref="AU47:AU52"/>
    <mergeCell ref="AV47:AV52"/>
    <mergeCell ref="AW47:AW52"/>
    <mergeCell ref="AX47:AX52"/>
    <mergeCell ref="AY47:AY52"/>
    <mergeCell ref="AZ53:AZ58"/>
    <mergeCell ref="BA53:BA58"/>
    <mergeCell ref="BB53:BB58"/>
    <mergeCell ref="BC53:BC58"/>
    <mergeCell ref="BD53:BD58"/>
    <mergeCell ref="BE53:BE58"/>
    <mergeCell ref="AS53:AS58"/>
    <mergeCell ref="AT53:AT58"/>
    <mergeCell ref="AU53:AU58"/>
    <mergeCell ref="AV53:AV58"/>
    <mergeCell ref="AW53:AW58"/>
    <mergeCell ref="AX53:AX58"/>
    <mergeCell ref="AY53:AY58"/>
    <mergeCell ref="AZ59:AZ64"/>
    <mergeCell ref="BA59:BA64"/>
    <mergeCell ref="BB59:BB64"/>
    <mergeCell ref="BC59:BC64"/>
    <mergeCell ref="BD59:BD64"/>
    <mergeCell ref="BE59:BE64"/>
    <mergeCell ref="AS59:AS64"/>
    <mergeCell ref="AT59:AT64"/>
    <mergeCell ref="AU59:AU64"/>
    <mergeCell ref="AV59:AV64"/>
    <mergeCell ref="AW59:AW64"/>
    <mergeCell ref="AX59:AX64"/>
    <mergeCell ref="AY59:AY64"/>
    <mergeCell ref="AZ65:AZ70"/>
    <mergeCell ref="BA65:BA70"/>
    <mergeCell ref="BB65:BB70"/>
    <mergeCell ref="BC65:BC70"/>
    <mergeCell ref="BD65:BD70"/>
    <mergeCell ref="BE65:BE70"/>
    <mergeCell ref="AS65:AS70"/>
    <mergeCell ref="AT65:AT70"/>
    <mergeCell ref="AU65:AU70"/>
    <mergeCell ref="AV65:AV70"/>
    <mergeCell ref="AW65:AW70"/>
    <mergeCell ref="AX65:AX70"/>
    <mergeCell ref="AY65:AY70"/>
    <mergeCell ref="AZ71:AZ76"/>
    <mergeCell ref="BA71:BA76"/>
    <mergeCell ref="BB71:BB76"/>
    <mergeCell ref="BC71:BC76"/>
    <mergeCell ref="BD71:BD76"/>
    <mergeCell ref="BE71:BE76"/>
    <mergeCell ref="AS71:AS76"/>
    <mergeCell ref="AT71:AT76"/>
    <mergeCell ref="AU71:AU76"/>
    <mergeCell ref="AV71:AV76"/>
    <mergeCell ref="AW71:AW76"/>
    <mergeCell ref="AX71:AX76"/>
    <mergeCell ref="AY71:AY76"/>
    <mergeCell ref="AZ77:AZ82"/>
    <mergeCell ref="BA77:BA82"/>
    <mergeCell ref="BB77:BB82"/>
    <mergeCell ref="BC77:BC82"/>
    <mergeCell ref="BD77:BD82"/>
    <mergeCell ref="BE77:BE82"/>
    <mergeCell ref="AS77:AS82"/>
    <mergeCell ref="AT77:AT82"/>
    <mergeCell ref="AU77:AU82"/>
    <mergeCell ref="AV77:AV82"/>
    <mergeCell ref="AW77:AW82"/>
    <mergeCell ref="AX77:AX82"/>
    <mergeCell ref="AY77:AY82"/>
    <mergeCell ref="D83:D88"/>
    <mergeCell ref="E83:E88"/>
    <mergeCell ref="F83:F88"/>
    <mergeCell ref="G83:G88"/>
    <mergeCell ref="H83:H88"/>
    <mergeCell ref="I83:I88"/>
    <mergeCell ref="J83:J88"/>
    <mergeCell ref="K83:K88"/>
    <mergeCell ref="U83:U88"/>
    <mergeCell ref="V83:V88"/>
    <mergeCell ref="W83:W88"/>
    <mergeCell ref="U89:U94"/>
    <mergeCell ref="V89:V94"/>
    <mergeCell ref="W89:W94"/>
    <mergeCell ref="L83:L88"/>
    <mergeCell ref="M83:M88"/>
    <mergeCell ref="P83:P88"/>
    <mergeCell ref="Q83:Q88"/>
    <mergeCell ref="R83:R88"/>
    <mergeCell ref="S83:S88"/>
    <mergeCell ref="T83:T88"/>
    <mergeCell ref="N83:N88"/>
    <mergeCell ref="O83:O88"/>
    <mergeCell ref="M89:M94"/>
    <mergeCell ref="N89:N94"/>
    <mergeCell ref="O89:O94"/>
    <mergeCell ref="P89:P94"/>
    <mergeCell ref="Q89:Q94"/>
    <mergeCell ref="R89:R94"/>
    <mergeCell ref="S89:S94"/>
    <mergeCell ref="T89:T94"/>
    <mergeCell ref="H101:H106"/>
    <mergeCell ref="I101:I106"/>
    <mergeCell ref="J101:J106"/>
    <mergeCell ref="K101:K106"/>
    <mergeCell ref="L101:L106"/>
    <mergeCell ref="D89:D94"/>
    <mergeCell ref="E89:E94"/>
    <mergeCell ref="F89:F94"/>
    <mergeCell ref="G89:G94"/>
    <mergeCell ref="H89:H94"/>
    <mergeCell ref="I89:I94"/>
    <mergeCell ref="J89:J94"/>
    <mergeCell ref="K89:K94"/>
    <mergeCell ref="L89:L94"/>
    <mergeCell ref="H113:H118"/>
    <mergeCell ref="I113:I118"/>
    <mergeCell ref="J113:J118"/>
    <mergeCell ref="K113:K118"/>
    <mergeCell ref="L113:L118"/>
    <mergeCell ref="M101:M106"/>
    <mergeCell ref="N101:N106"/>
    <mergeCell ref="O101:O106"/>
    <mergeCell ref="D107:D112"/>
    <mergeCell ref="E107:E112"/>
    <mergeCell ref="F107:F112"/>
    <mergeCell ref="G107:G112"/>
    <mergeCell ref="H107:H112"/>
    <mergeCell ref="I107:I112"/>
    <mergeCell ref="J107:J112"/>
    <mergeCell ref="K107:K112"/>
    <mergeCell ref="L107:L112"/>
    <mergeCell ref="M107:M112"/>
    <mergeCell ref="N107:N112"/>
    <mergeCell ref="O107:O112"/>
    <mergeCell ref="D101:D106"/>
    <mergeCell ref="E101:E106"/>
    <mergeCell ref="F101:F106"/>
    <mergeCell ref="G101:G106"/>
    <mergeCell ref="H125:H130"/>
    <mergeCell ref="I125:I130"/>
    <mergeCell ref="J125:J130"/>
    <mergeCell ref="K125:K130"/>
    <mergeCell ref="N131:N136"/>
    <mergeCell ref="M113:M118"/>
    <mergeCell ref="N113:N118"/>
    <mergeCell ref="O113:O118"/>
    <mergeCell ref="D119:D124"/>
    <mergeCell ref="E119:E124"/>
    <mergeCell ref="F119:F124"/>
    <mergeCell ref="G119:G124"/>
    <mergeCell ref="H119:H124"/>
    <mergeCell ref="I119:I124"/>
    <mergeCell ref="J119:J124"/>
    <mergeCell ref="K119:K124"/>
    <mergeCell ref="L119:L124"/>
    <mergeCell ref="M119:M124"/>
    <mergeCell ref="N119:N124"/>
    <mergeCell ref="O119:O124"/>
    <mergeCell ref="D113:D118"/>
    <mergeCell ref="E113:E118"/>
    <mergeCell ref="F113:F118"/>
    <mergeCell ref="G113:G118"/>
    <mergeCell ref="L131:L136"/>
    <mergeCell ref="M131:M136"/>
    <mergeCell ref="D41:D46"/>
    <mergeCell ref="E41:E46"/>
    <mergeCell ref="F41:F46"/>
    <mergeCell ref="G41:G46"/>
    <mergeCell ref="H41:H46"/>
    <mergeCell ref="O131:O136"/>
    <mergeCell ref="D137:D142"/>
    <mergeCell ref="E137:E142"/>
    <mergeCell ref="F137:F142"/>
    <mergeCell ref="G137:G142"/>
    <mergeCell ref="H137:H142"/>
    <mergeCell ref="I137:I142"/>
    <mergeCell ref="J137:J142"/>
    <mergeCell ref="K137:K142"/>
    <mergeCell ref="L137:L142"/>
    <mergeCell ref="M137:M142"/>
    <mergeCell ref="N137:N142"/>
    <mergeCell ref="O137:O142"/>
    <mergeCell ref="D125:D130"/>
    <mergeCell ref="E125:E130"/>
    <mergeCell ref="F125:F130"/>
    <mergeCell ref="G125:G130"/>
    <mergeCell ref="AS125:AS130"/>
    <mergeCell ref="AT125:AT130"/>
    <mergeCell ref="AU125:AU130"/>
    <mergeCell ref="AV125:AV130"/>
    <mergeCell ref="AW125:AW130"/>
    <mergeCell ref="AX125:AX130"/>
    <mergeCell ref="AY125:AY130"/>
    <mergeCell ref="A11:A142"/>
    <mergeCell ref="B11:B142"/>
    <mergeCell ref="C11:C142"/>
    <mergeCell ref="D11:D16"/>
    <mergeCell ref="E11:E16"/>
    <mergeCell ref="L125:L130"/>
    <mergeCell ref="M125:M130"/>
    <mergeCell ref="N125:N130"/>
    <mergeCell ref="O125:O130"/>
    <mergeCell ref="D131:D136"/>
    <mergeCell ref="E131:E136"/>
    <mergeCell ref="F131:F136"/>
    <mergeCell ref="G131:G136"/>
    <mergeCell ref="H131:H136"/>
    <mergeCell ref="I131:I136"/>
    <mergeCell ref="J131:J136"/>
    <mergeCell ref="K131:K136"/>
    <mergeCell ref="AW131:AW136"/>
    <mergeCell ref="AX131:AX136"/>
    <mergeCell ref="AY131:AY136"/>
    <mergeCell ref="AZ125:AZ130"/>
    <mergeCell ref="BA125:BA130"/>
    <mergeCell ref="BB125:BB130"/>
    <mergeCell ref="BC125:BC130"/>
    <mergeCell ref="BD125:BD130"/>
    <mergeCell ref="BE125:BE130"/>
    <mergeCell ref="BC11:BC16"/>
    <mergeCell ref="BD11:BD16"/>
    <mergeCell ref="AZ23:AZ28"/>
    <mergeCell ref="BA23:BA28"/>
    <mergeCell ref="BB23:BB28"/>
    <mergeCell ref="BC23:BC28"/>
    <mergeCell ref="BD23:BD28"/>
    <mergeCell ref="BE23:BE28"/>
    <mergeCell ref="AS23:AS28"/>
    <mergeCell ref="AT23:AT28"/>
    <mergeCell ref="AU23:AU28"/>
    <mergeCell ref="AV23:AV28"/>
    <mergeCell ref="AW23:AW28"/>
    <mergeCell ref="AX23:AX28"/>
    <mergeCell ref="AY23:AY28"/>
    <mergeCell ref="BE17:BE22"/>
    <mergeCell ref="AZ29:AZ34"/>
    <mergeCell ref="BA29:BA34"/>
    <mergeCell ref="BB29:BB34"/>
    <mergeCell ref="BC29:BC34"/>
    <mergeCell ref="BD29:BD34"/>
    <mergeCell ref="BE29:BE34"/>
    <mergeCell ref="AS29:AS34"/>
    <mergeCell ref="AT29:AT34"/>
    <mergeCell ref="AU29:AU34"/>
    <mergeCell ref="AV29:AV34"/>
    <mergeCell ref="AW29:AW34"/>
    <mergeCell ref="AX29:AX34"/>
    <mergeCell ref="AY29:AY34"/>
    <mergeCell ref="AZ137:AZ142"/>
    <mergeCell ref="BA137:BA142"/>
    <mergeCell ref="BB137:BB142"/>
    <mergeCell ref="BC137:BC142"/>
    <mergeCell ref="BD137:BD142"/>
    <mergeCell ref="BE137:BE142"/>
    <mergeCell ref="AS137:AS142"/>
    <mergeCell ref="AT137:AT142"/>
    <mergeCell ref="AU137:AU142"/>
    <mergeCell ref="AV137:AV142"/>
    <mergeCell ref="AW137:AW142"/>
    <mergeCell ref="AX137:AX142"/>
    <mergeCell ref="AY137:AY142"/>
    <mergeCell ref="AZ83:AZ88"/>
    <mergeCell ref="BA83:BA88"/>
    <mergeCell ref="BB83:BB88"/>
    <mergeCell ref="BC83:BC88"/>
    <mergeCell ref="BD83:BD88"/>
    <mergeCell ref="BE83:BE88"/>
    <mergeCell ref="AS83:AS88"/>
    <mergeCell ref="AT83:AT88"/>
    <mergeCell ref="AU83:AU88"/>
    <mergeCell ref="AV83:AV88"/>
    <mergeCell ref="AW83:AW88"/>
    <mergeCell ref="AX83:AX88"/>
    <mergeCell ref="AY83:AY88"/>
    <mergeCell ref="AZ89:AZ94"/>
    <mergeCell ref="BA89:BA94"/>
    <mergeCell ref="BB89:BB94"/>
    <mergeCell ref="BC89:BC94"/>
    <mergeCell ref="BD89:BD94"/>
    <mergeCell ref="BE89:BE94"/>
    <mergeCell ref="AS89:AS94"/>
    <mergeCell ref="AT89:AT94"/>
    <mergeCell ref="AU89:AU94"/>
    <mergeCell ref="AV89:AV94"/>
    <mergeCell ref="AW89:AW94"/>
    <mergeCell ref="AX89:AX94"/>
    <mergeCell ref="AY89:AY94"/>
    <mergeCell ref="AZ95:AZ100"/>
    <mergeCell ref="BA95:BA100"/>
    <mergeCell ref="BB95:BB100"/>
    <mergeCell ref="BC95:BC100"/>
    <mergeCell ref="BD95:BD100"/>
    <mergeCell ref="BE95:BE100"/>
    <mergeCell ref="AS95:AS100"/>
    <mergeCell ref="AT95:AT100"/>
    <mergeCell ref="AU95:AU100"/>
    <mergeCell ref="AV95:AV100"/>
    <mergeCell ref="AW95:AW100"/>
    <mergeCell ref="AX95:AX100"/>
    <mergeCell ref="AY95:AY100"/>
    <mergeCell ref="AZ101:AZ106"/>
    <mergeCell ref="BA101:BA106"/>
    <mergeCell ref="BB101:BB106"/>
    <mergeCell ref="BC101:BC106"/>
    <mergeCell ref="BD101:BD106"/>
    <mergeCell ref="BE101:BE106"/>
    <mergeCell ref="AS101:AS106"/>
    <mergeCell ref="AT101:AT106"/>
    <mergeCell ref="AU101:AU106"/>
    <mergeCell ref="AV101:AV106"/>
    <mergeCell ref="AW101:AW106"/>
    <mergeCell ref="AX101:AX106"/>
    <mergeCell ref="AY101:AY106"/>
    <mergeCell ref="AZ107:AZ112"/>
    <mergeCell ref="BA107:BA112"/>
    <mergeCell ref="BB107:BB112"/>
    <mergeCell ref="BC107:BC112"/>
    <mergeCell ref="BD107:BD112"/>
    <mergeCell ref="BE107:BE112"/>
    <mergeCell ref="AS107:AS112"/>
    <mergeCell ref="AT107:AT112"/>
    <mergeCell ref="AU107:AU112"/>
    <mergeCell ref="AV107:AV112"/>
    <mergeCell ref="AW107:AW112"/>
    <mergeCell ref="AX107:AX112"/>
    <mergeCell ref="AY107:AY112"/>
    <mergeCell ref="AZ113:AZ118"/>
    <mergeCell ref="BA113:BA118"/>
    <mergeCell ref="BB113:BB118"/>
    <mergeCell ref="BC113:BC118"/>
    <mergeCell ref="BD113:BD118"/>
    <mergeCell ref="BE113:BE118"/>
    <mergeCell ref="AS113:AS118"/>
    <mergeCell ref="AT113:AT118"/>
    <mergeCell ref="AU113:AU118"/>
    <mergeCell ref="AV113:AV118"/>
    <mergeCell ref="AW113:AW118"/>
    <mergeCell ref="AX113:AX118"/>
    <mergeCell ref="AY113:AY118"/>
    <mergeCell ref="U131:U136"/>
    <mergeCell ref="AZ119:AZ124"/>
    <mergeCell ref="BA119:BA124"/>
    <mergeCell ref="BB119:BB124"/>
    <mergeCell ref="BC119:BC124"/>
    <mergeCell ref="BD119:BD124"/>
    <mergeCell ref="BE119:BE124"/>
    <mergeCell ref="AS119:AS124"/>
    <mergeCell ref="AT119:AT124"/>
    <mergeCell ref="AU119:AU124"/>
    <mergeCell ref="AV119:AV124"/>
    <mergeCell ref="AW119:AW124"/>
    <mergeCell ref="AX119:AX124"/>
    <mergeCell ref="AY119:AY124"/>
    <mergeCell ref="AZ131:AZ136"/>
    <mergeCell ref="BA131:BA136"/>
    <mergeCell ref="BB131:BB136"/>
    <mergeCell ref="BC131:BC136"/>
    <mergeCell ref="BD131:BD136"/>
    <mergeCell ref="BE131:BE136"/>
    <mergeCell ref="AS131:AS136"/>
    <mergeCell ref="AT131:AT136"/>
    <mergeCell ref="AU131:AU136"/>
    <mergeCell ref="AV131:AV136"/>
    <mergeCell ref="U101:U106"/>
    <mergeCell ref="V101:V106"/>
    <mergeCell ref="W101:W106"/>
    <mergeCell ref="Q125:Q130"/>
    <mergeCell ref="R125:R130"/>
    <mergeCell ref="S125:S130"/>
    <mergeCell ref="T125:T130"/>
    <mergeCell ref="U125:U130"/>
    <mergeCell ref="V125:V130"/>
    <mergeCell ref="W125:W130"/>
    <mergeCell ref="P113:P118"/>
    <mergeCell ref="P119:P124"/>
    <mergeCell ref="Q119:Q124"/>
    <mergeCell ref="R119:R124"/>
    <mergeCell ref="S119:S124"/>
    <mergeCell ref="T119:T124"/>
    <mergeCell ref="U119:U124"/>
    <mergeCell ref="V131:V136"/>
    <mergeCell ref="W131:W136"/>
    <mergeCell ref="Q113:Q118"/>
    <mergeCell ref="R113:R118"/>
    <mergeCell ref="S113:S118"/>
    <mergeCell ref="T113:T118"/>
    <mergeCell ref="U113:U118"/>
    <mergeCell ref="V113:V118"/>
    <mergeCell ref="W113:W118"/>
    <mergeCell ref="V119:V124"/>
    <mergeCell ref="W119:W124"/>
    <mergeCell ref="P125:P130"/>
    <mergeCell ref="P131:P136"/>
    <mergeCell ref="Q131:Q136"/>
    <mergeCell ref="R131:R136"/>
    <mergeCell ref="S131:S136"/>
    <mergeCell ref="T131:T136"/>
    <mergeCell ref="P137:P142"/>
    <mergeCell ref="Q137:Q142"/>
    <mergeCell ref="R137:R142"/>
    <mergeCell ref="S137:S142"/>
    <mergeCell ref="T137:T142"/>
    <mergeCell ref="U137:U142"/>
    <mergeCell ref="V137:V142"/>
    <mergeCell ref="W137:W142"/>
    <mergeCell ref="L35:L40"/>
    <mergeCell ref="M35:M40"/>
    <mergeCell ref="N35:N40"/>
    <mergeCell ref="O35:O40"/>
    <mergeCell ref="P47:P52"/>
    <mergeCell ref="Q47:Q52"/>
    <mergeCell ref="R47:R52"/>
    <mergeCell ref="S47:S52"/>
    <mergeCell ref="T47:T52"/>
    <mergeCell ref="U53:U58"/>
    <mergeCell ref="V53:V58"/>
    <mergeCell ref="W53:W58"/>
    <mergeCell ref="P53:P58"/>
    <mergeCell ref="Q53:Q58"/>
    <mergeCell ref="R53:R58"/>
    <mergeCell ref="S53:S58"/>
    <mergeCell ref="I41:I46"/>
    <mergeCell ref="J41:J46"/>
    <mergeCell ref="K41:K46"/>
    <mergeCell ref="U41:U46"/>
    <mergeCell ref="V41:V46"/>
    <mergeCell ref="W41:W46"/>
    <mergeCell ref="U47:U52"/>
    <mergeCell ref="V47:V52"/>
    <mergeCell ref="W47:W52"/>
    <mergeCell ref="L41:L46"/>
    <mergeCell ref="M41:M46"/>
    <mergeCell ref="P41:P46"/>
    <mergeCell ref="Q41:Q46"/>
    <mergeCell ref="R41:R46"/>
    <mergeCell ref="S41:S46"/>
    <mergeCell ref="T41:T46"/>
    <mergeCell ref="N41:N46"/>
    <mergeCell ref="O41:O46"/>
    <mergeCell ref="M47:M52"/>
    <mergeCell ref="N47:N52"/>
    <mergeCell ref="O47:O52"/>
    <mergeCell ref="D47:D52"/>
    <mergeCell ref="E47:E52"/>
    <mergeCell ref="F47:F52"/>
    <mergeCell ref="G47:G52"/>
    <mergeCell ref="H47:H52"/>
    <mergeCell ref="I47:I52"/>
    <mergeCell ref="J47:J52"/>
    <mergeCell ref="K47:K52"/>
    <mergeCell ref="L47:L52"/>
    <mergeCell ref="D53:D58"/>
    <mergeCell ref="E53:E58"/>
    <mergeCell ref="F53:F58"/>
    <mergeCell ref="G53:G58"/>
    <mergeCell ref="H53:H58"/>
    <mergeCell ref="I53:I58"/>
    <mergeCell ref="J53:J58"/>
    <mergeCell ref="K53:K58"/>
    <mergeCell ref="L53:L58"/>
    <mergeCell ref="F59:F64"/>
    <mergeCell ref="G59:G64"/>
    <mergeCell ref="H59:H64"/>
    <mergeCell ref="I59:I64"/>
    <mergeCell ref="J59:J64"/>
    <mergeCell ref="K59:K64"/>
    <mergeCell ref="L59:L64"/>
    <mergeCell ref="M59:M64"/>
    <mergeCell ref="T53:T58"/>
    <mergeCell ref="M53:M58"/>
    <mergeCell ref="U59:U64"/>
    <mergeCell ref="V59:V64"/>
    <mergeCell ref="W59:W64"/>
    <mergeCell ref="N53:N58"/>
    <mergeCell ref="O53:O58"/>
    <mergeCell ref="P59:P64"/>
    <mergeCell ref="Q59:Q64"/>
    <mergeCell ref="R59:R64"/>
    <mergeCell ref="S59:S64"/>
    <mergeCell ref="T59:T64"/>
    <mergeCell ref="D65:D70"/>
    <mergeCell ref="E65:E70"/>
    <mergeCell ref="F65:F70"/>
    <mergeCell ref="G65:G70"/>
    <mergeCell ref="U65:U70"/>
    <mergeCell ref="V65:V70"/>
    <mergeCell ref="W65:W70"/>
    <mergeCell ref="N59:N64"/>
    <mergeCell ref="O59:O64"/>
    <mergeCell ref="P65:P70"/>
    <mergeCell ref="Q65:Q70"/>
    <mergeCell ref="R65:R70"/>
    <mergeCell ref="S65:S70"/>
    <mergeCell ref="T65:T70"/>
    <mergeCell ref="H65:H70"/>
    <mergeCell ref="I65:I70"/>
    <mergeCell ref="J65:J70"/>
    <mergeCell ref="K65:K70"/>
    <mergeCell ref="L65:L70"/>
    <mergeCell ref="M65:M70"/>
    <mergeCell ref="N65:N70"/>
    <mergeCell ref="O65:O70"/>
    <mergeCell ref="D59:D64"/>
    <mergeCell ref="E59:E64"/>
    <mergeCell ref="D71:D76"/>
    <mergeCell ref="E71:E76"/>
    <mergeCell ref="F71:F76"/>
    <mergeCell ref="G71:G76"/>
    <mergeCell ref="H71:H76"/>
    <mergeCell ref="I71:I76"/>
    <mergeCell ref="U71:U76"/>
    <mergeCell ref="V71:V76"/>
    <mergeCell ref="W71:W76"/>
    <mergeCell ref="P71:P76"/>
    <mergeCell ref="Q71:Q76"/>
    <mergeCell ref="R71:R76"/>
    <mergeCell ref="S71:S76"/>
    <mergeCell ref="T71:T76"/>
    <mergeCell ref="J71:J76"/>
    <mergeCell ref="K71:K76"/>
    <mergeCell ref="L71:L76"/>
    <mergeCell ref="M71:M76"/>
    <mergeCell ref="D77:D82"/>
    <mergeCell ref="E77:E82"/>
    <mergeCell ref="F77:F82"/>
    <mergeCell ref="G77:G82"/>
    <mergeCell ref="H77:H82"/>
    <mergeCell ref="I77:I82"/>
    <mergeCell ref="J77:J82"/>
    <mergeCell ref="K77:K82"/>
    <mergeCell ref="U77:U82"/>
    <mergeCell ref="L77:L82"/>
    <mergeCell ref="M77:M82"/>
    <mergeCell ref="N77:N82"/>
    <mergeCell ref="O77:O82"/>
    <mergeCell ref="V77:V82"/>
    <mergeCell ref="W77:W82"/>
    <mergeCell ref="N71:N76"/>
    <mergeCell ref="O71:O76"/>
    <mergeCell ref="P77:P82"/>
    <mergeCell ref="Q77:Q82"/>
    <mergeCell ref="R77:R82"/>
    <mergeCell ref="S77:S82"/>
    <mergeCell ref="T77:T82"/>
    <mergeCell ref="D95:D100"/>
    <mergeCell ref="E95:E100"/>
    <mergeCell ref="F95:F100"/>
    <mergeCell ref="G95:G100"/>
    <mergeCell ref="H95:H100"/>
    <mergeCell ref="I95:I100"/>
    <mergeCell ref="J95:J100"/>
    <mergeCell ref="K95:K100"/>
    <mergeCell ref="L95:L100"/>
    <mergeCell ref="W107:W112"/>
    <mergeCell ref="P101:P106"/>
    <mergeCell ref="P107:P112"/>
    <mergeCell ref="Q107:Q112"/>
    <mergeCell ref="R107:R112"/>
    <mergeCell ref="S107:S112"/>
    <mergeCell ref="T107:T112"/>
    <mergeCell ref="U107:U112"/>
    <mergeCell ref="M95:M100"/>
    <mergeCell ref="N95:N100"/>
    <mergeCell ref="O95:O100"/>
    <mergeCell ref="P95:P100"/>
    <mergeCell ref="Q95:Q100"/>
    <mergeCell ref="R95:R100"/>
    <mergeCell ref="S95:S100"/>
    <mergeCell ref="T95:T100"/>
    <mergeCell ref="V107:V112"/>
    <mergeCell ref="U95:U100"/>
    <mergeCell ref="V95:V100"/>
    <mergeCell ref="W95:W100"/>
    <mergeCell ref="Q101:Q106"/>
    <mergeCell ref="R101:R106"/>
    <mergeCell ref="S101:S106"/>
    <mergeCell ref="T101:T106"/>
  </mergeCells>
  <conditionalFormatting sqref="N11:N142">
    <cfRule type="cellIs" dxfId="59" priority="1" operator="equal">
      <formula>"Muy Alta"</formula>
    </cfRule>
    <cfRule type="cellIs" dxfId="58" priority="2" operator="equal">
      <formula>"Alta"</formula>
    </cfRule>
    <cfRule type="cellIs" dxfId="57" priority="3" operator="equal">
      <formula>"Media"</formula>
    </cfRule>
    <cfRule type="cellIs" dxfId="56" priority="4" operator="equal">
      <formula>"Baja"</formula>
    </cfRule>
    <cfRule type="cellIs" dxfId="55" priority="5" operator="equal">
      <formula>"Muy Baja"</formula>
    </cfRule>
  </conditionalFormatting>
  <conditionalFormatting sqref="P11:P142">
    <cfRule type="cellIs" dxfId="54" priority="6" operator="equal">
      <formula>"Catastrófico"</formula>
    </cfRule>
    <cfRule type="cellIs" dxfId="53" priority="7" operator="equal">
      <formula>"Mayor"</formula>
    </cfRule>
    <cfRule type="cellIs" dxfId="52" priority="8" operator="equal">
      <formula>"Moderado"</formula>
    </cfRule>
    <cfRule type="cellIs" dxfId="51" priority="9" operator="equal">
      <formula>"Menor"</formula>
    </cfRule>
    <cfRule type="cellIs" dxfId="50" priority="10" operator="equal">
      <formula>"Leve"</formula>
    </cfRule>
  </conditionalFormatting>
  <conditionalFormatting sqref="R11:R142">
    <cfRule type="cellIs" dxfId="49" priority="11" operator="equal">
      <formula>"Catastrófico"</formula>
    </cfRule>
    <cfRule type="cellIs" dxfId="48" priority="12" operator="equal">
      <formula>"Mayor"</formula>
    </cfRule>
    <cfRule type="cellIs" dxfId="47" priority="13" operator="equal">
      <formula>"Moderado"</formula>
    </cfRule>
    <cfRule type="cellIs" dxfId="46" priority="14" operator="equal">
      <formula>"Menor"</formula>
    </cfRule>
    <cfRule type="cellIs" dxfId="45" priority="15" operator="equal">
      <formula>"Leve"</formula>
    </cfRule>
  </conditionalFormatting>
  <conditionalFormatting sqref="T11:T142">
    <cfRule type="cellIs" dxfId="44" priority="16" operator="equal">
      <formula>"Catastrófico"</formula>
    </cfRule>
    <cfRule type="cellIs" dxfId="43" priority="17" operator="equal">
      <formula>"Mayor"</formula>
    </cfRule>
    <cfRule type="cellIs" dxfId="42" priority="18" operator="equal">
      <formula>"Moderado"</formula>
    </cfRule>
    <cfRule type="cellIs" dxfId="41" priority="19" operator="equal">
      <formula>"Menor"</formula>
    </cfRule>
    <cfRule type="cellIs" dxfId="40" priority="20" operator="equal">
      <formula>"Leve"</formula>
    </cfRule>
  </conditionalFormatting>
  <conditionalFormatting sqref="W11:W142">
    <cfRule type="cellIs" dxfId="39" priority="21" operator="equal">
      <formula>"Extremo"</formula>
    </cfRule>
    <cfRule type="cellIs" dxfId="38" priority="22" operator="equal">
      <formula>"Alto"</formula>
    </cfRule>
    <cfRule type="cellIs" dxfId="37" priority="23" operator="equal">
      <formula>"Moderado"</formula>
    </cfRule>
    <cfRule type="cellIs" dxfId="36" priority="24" operator="equal">
      <formula>"Bajo"</formula>
    </cfRule>
  </conditionalFormatting>
  <conditionalFormatting sqref="AU11:AU142">
    <cfRule type="cellIs" dxfId="35" priority="25" operator="equal">
      <formula>"Muy Baja"</formula>
    </cfRule>
    <cfRule type="cellIs" dxfId="34" priority="26" operator="equal">
      <formula>"Baja"</formula>
    </cfRule>
    <cfRule type="cellIs" dxfId="33" priority="27" operator="equal">
      <formula>"Media"</formula>
    </cfRule>
    <cfRule type="cellIs" dxfId="32" priority="28" operator="equal">
      <formula>"Alta"</formula>
    </cfRule>
    <cfRule type="cellIs" dxfId="31" priority="29" operator="equal">
      <formula>"Muy Alta"</formula>
    </cfRule>
  </conditionalFormatting>
  <conditionalFormatting sqref="AX11:AX142">
    <cfRule type="cellIs" dxfId="30" priority="30" operator="equal">
      <formula>"Leve"</formula>
    </cfRule>
    <cfRule type="cellIs" dxfId="29" priority="31" operator="equal">
      <formula>"Menor"</formula>
    </cfRule>
    <cfRule type="cellIs" dxfId="28" priority="32" operator="equal">
      <formula>"Mayor"</formula>
    </cfRule>
    <cfRule type="cellIs" dxfId="27" priority="33" operator="equal">
      <formula>"Catastrófico"</formula>
    </cfRule>
  </conditionalFormatting>
  <conditionalFormatting sqref="AX11:AZ142">
    <cfRule type="cellIs" dxfId="26" priority="34" operator="equal">
      <formula>"Moderado"</formula>
    </cfRule>
  </conditionalFormatting>
  <conditionalFormatting sqref="AY11:AZ142">
    <cfRule type="cellIs" dxfId="25" priority="35" operator="equal">
      <formula>"Extremo"</formula>
    </cfRule>
    <cfRule type="cellIs" dxfId="24" priority="36" operator="equal">
      <formula>"Alto"</formula>
    </cfRule>
    <cfRule type="cellIs" dxfId="23" priority="37" operator="equal">
      <formula>"Bajo"</formula>
    </cfRule>
  </conditionalFormatting>
  <dataValidations count="4">
    <dataValidation type="list" allowBlank="1" showErrorMessage="1" sqref="J11 J17 J23 J29 J35 J41 J47 J53 J59 J65 J71 J77 J83 J89 J95 J101 J107 J113 J119 J125 J131 J137">
      <formula1>"SI,NO"</formula1>
    </dataValidation>
    <dataValidation type="list" allowBlank="1" showErrorMessage="1" sqref="AF11:AF142">
      <formula1>"Primera línea,Segunda línea,Tercera línea"</formula1>
    </dataValidation>
    <dataValidation type="list" allowBlank="1" showErrorMessage="1" sqref="D11 D17 D23 D29 D35 D41 D47 D53 D59 D65 D71 D77 D83 D89 D95 D101 D107 D113 D119 D125 D131 D137">
      <formula1>"RG,RF,RLA/FT"</formula1>
    </dataValidation>
    <dataValidation type="list" allowBlank="1" showErrorMessage="1" sqref="BA11 BA17 BA23 BA29 BA35 BA41 BA47 BA53 BA59 BA65 BA71 BA77 BA83 BA89 BA95 BA101 BA107 BA113 BA119 BA125 BA131 BA137">
      <formula1>"Reducir,Aceptar,Evitar"</formula1>
    </dataValidation>
  </dataValidations>
  <pageMargins left="7.874015748031496E-2" right="7.874015748031496E-2" top="0.74803149606299213" bottom="0.74803149606299213" header="0" footer="0"/>
  <pageSetup paperSize="5" scale="17" fitToHeight="0" orientation="landscape" r:id="rId1"/>
  <headerFooter>
    <oddFooter>&amp;CPágina 3 de 6&amp;RAprobación mediante el radicado  No. 20257100604043</oddFooter>
  </headerFooter>
  <drawing r:id="rId2"/>
  <extLst>
    <ext xmlns:x14="http://schemas.microsoft.com/office/spreadsheetml/2009/9/main" uri="{CCE6A557-97BC-4b89-ADB6-D9C93CAAB3DF}">
      <x14:dataValidations xmlns:xm="http://schemas.microsoft.com/office/excel/2006/main" count="13">
        <x14:dataValidation type="list" allowBlank="1" showErrorMessage="1">
          <x14:formula1>
            <xm:f>Tablas_GS!$D$35:$D$36</xm:f>
          </x14:formula1>
          <xm:sqref>AR11:AR142</xm:sqref>
        </x14:dataValidation>
        <x14:dataValidation type="list" allowBlank="1" showErrorMessage="1">
          <x14:formula1>
            <xm:f>Listas!$B$55:$B$58</xm:f>
          </x14:formula1>
          <xm:sqref>B11</xm:sqref>
        </x14:dataValidation>
        <x14:dataValidation type="list" allowBlank="1" showErrorMessage="1">
          <x14:formula1>
            <xm:f>Tablas_GS!$D$26:$D$28</xm:f>
          </x14:formula1>
          <xm:sqref>AI11:AI142</xm:sqref>
        </x14:dataValidation>
        <x14:dataValidation type="list" allowBlank="1" showErrorMessage="1">
          <x14:formula1>
            <xm:f>Listas!$B$73:$B$76</xm:f>
          </x14:formula1>
          <xm:sqref>H11 H17 H23 H29 H35 H41 H47 H53 H59 H65 H71 H77 H83 H89 H95 H101 H107 H113 H119 H125 H131 H137</xm:sqref>
        </x14:dataValidation>
        <x14:dataValidation type="list" allowBlank="1" showErrorMessage="1">
          <x14:formula1>
            <xm:f>Tablas_GS!$B$17:$B$21</xm:f>
          </x14:formula1>
          <xm:sqref>P11 R11 P17 R17 P23 R23 P29 R29 P35 R35 P41 R41 P47 R47 P53 R53 P59 R59 P65 R65 P71 R71 P77 R77 P83 R83 P89 R89 P95 R95 P101 R101 P107 R107 P113 R113 P119 R119 P125 R125 P131 R131 P137 R137</xm:sqref>
        </x14:dataValidation>
        <x14:dataValidation type="list" allowBlank="1" showErrorMessage="1">
          <x14:formula1>
            <xm:f>Tablas_GS!$D$33:$D$34</xm:f>
          </x14:formula1>
          <xm:sqref>AQ11:AQ142</xm:sqref>
        </x14:dataValidation>
        <x14:dataValidation type="list" allowBlank="1" showErrorMessage="1">
          <x14:formula1>
            <xm:f>Tablas_GS!$D$29:$D$30</xm:f>
          </x14:formula1>
          <xm:sqref>AK11:AK142</xm:sqref>
        </x14:dataValidation>
        <x14:dataValidation type="list" allowBlank="1" showErrorMessage="1">
          <x14:formula1>
            <xm:f>Listas!$E$79:$E$89</xm:f>
          </x14:formula1>
          <xm:sqref>F11 F17 F23 F29 F35 F41 F47 F53 F59 F65 F71 F77 F83 F89 F95 F101 F107 F113 F119 F125 F131 F137</xm:sqref>
        </x14:dataValidation>
        <x14:dataValidation type="list" allowBlank="1" showErrorMessage="1">
          <x14:formula1>
            <xm:f>Listas!$C$79:$C$91</xm:f>
          </x14:formula1>
          <xm:sqref>E23 E29 E35 E41 E47 E53 E59 E65 E71 E77 E83 E89 E95 E101 E107 E113 E119 E125 E131 E137</xm:sqref>
        </x14:dataValidation>
        <x14:dataValidation type="list" allowBlank="1" showErrorMessage="1">
          <x14:formula1>
            <xm:f>Listas!$C$79:$C$96</xm:f>
          </x14:formula1>
          <xm:sqref>E11 E17</xm:sqref>
        </x14:dataValidation>
        <x14:dataValidation type="list" allowBlank="1" showErrorMessage="1">
          <x14:formula1>
            <xm:f>Listas!$B$79:$B$96</xm:f>
          </x14:formula1>
          <xm:sqref>A11</xm:sqref>
        </x14:dataValidation>
        <x14:dataValidation type="list" allowBlank="1" showErrorMessage="1">
          <x14:formula1>
            <xm:f>Tablas_GS!$B$8:$B$12</xm:f>
          </x14:formula1>
          <xm:sqref>N11 N17 N23 N29 N35 N41 N47 N53 N59 N65 N71 N77 N83 N89 N95 N101 N107 N113 N119 N125 N131 N137</xm:sqref>
        </x14:dataValidation>
        <x14:dataValidation type="list" allowBlank="1" showErrorMessage="1">
          <x14:formula1>
            <xm:f>Tablas_GS!$D$31:$D$32</xm:f>
          </x14:formula1>
          <xm:sqref>AP11:AP142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0"/>
  <sheetViews>
    <sheetView showGridLines="0" view="pageBreakPreview" topLeftCell="A5" zoomScale="70" zoomScaleNormal="55" zoomScaleSheetLayoutView="70" workbookViewId="0">
      <selection activeCell="Z10" sqref="Z10"/>
    </sheetView>
  </sheetViews>
  <sheetFormatPr baseColWidth="10" defaultColWidth="14.42578125" defaultRowHeight="15" customHeight="1"/>
  <cols>
    <col min="1" max="1" width="23.7109375" customWidth="1"/>
    <col min="2" max="2" width="23.42578125" customWidth="1"/>
    <col min="3" max="3" width="0.42578125" hidden="1" customWidth="1"/>
    <col min="4" max="4" width="11.42578125" customWidth="1"/>
    <col min="5" max="5" width="12.7109375" customWidth="1"/>
    <col min="6" max="6" width="10.140625" customWidth="1"/>
    <col min="7" max="7" width="43.140625" customWidth="1"/>
    <col min="8" max="8" width="52.5703125" customWidth="1"/>
    <col min="9" max="9" width="37.28515625" customWidth="1"/>
    <col min="10" max="12" width="28.7109375" customWidth="1"/>
    <col min="13" max="13" width="16.28515625" customWidth="1"/>
    <col min="14" max="14" width="21.5703125" customWidth="1"/>
    <col min="15" max="15" width="19.5703125" customWidth="1"/>
    <col min="16" max="18" width="13.5703125" customWidth="1"/>
    <col min="19" max="19" width="12.140625" customWidth="1"/>
    <col min="20" max="20" width="17.28515625" customWidth="1"/>
    <col min="21" max="21" width="25.42578125" customWidth="1"/>
    <col min="22" max="22" width="10.85546875" customWidth="1"/>
    <col min="23" max="23" width="3.28515625" customWidth="1"/>
    <col min="24" max="24" width="13.140625" customWidth="1"/>
    <col min="25" max="25" width="11.5703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c r="A1" s="416"/>
      <c r="B1" s="335"/>
      <c r="C1" s="3"/>
      <c r="D1" s="312" t="s">
        <v>0</v>
      </c>
      <c r="E1" s="313"/>
      <c r="F1" s="313"/>
      <c r="G1" s="313"/>
      <c r="H1" s="313"/>
      <c r="I1" s="313"/>
      <c r="J1" s="313"/>
      <c r="K1" s="314"/>
      <c r="L1" s="417" t="s">
        <v>1</v>
      </c>
      <c r="M1" s="297"/>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26.25" customHeight="1">
      <c r="A2" s="335"/>
      <c r="B2" s="335"/>
      <c r="C2" s="106"/>
      <c r="D2" s="315"/>
      <c r="E2" s="316"/>
      <c r="F2" s="316"/>
      <c r="G2" s="316"/>
      <c r="H2" s="316"/>
      <c r="I2" s="316"/>
      <c r="J2" s="316"/>
      <c r="K2" s="317"/>
      <c r="L2" s="393" t="str">
        <f>Contexto!G2</f>
        <v>Versión: 04</v>
      </c>
      <c r="M2" s="29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418"/>
      <c r="AO2" s="331"/>
    </row>
    <row r="3" spans="1:41" ht="21" customHeight="1">
      <c r="A3" s="335"/>
      <c r="B3" s="335"/>
      <c r="C3" s="106"/>
      <c r="D3" s="394" t="s">
        <v>3</v>
      </c>
      <c r="E3" s="313"/>
      <c r="F3" s="313"/>
      <c r="G3" s="313"/>
      <c r="H3" s="313"/>
      <c r="I3" s="313"/>
      <c r="J3" s="313"/>
      <c r="K3" s="314"/>
      <c r="L3" s="393" t="str">
        <f>Contexto!G3</f>
        <v>Fecha: 15/08/2025</v>
      </c>
      <c r="M3" s="29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418"/>
      <c r="AO3" s="331"/>
    </row>
    <row r="4" spans="1:41" ht="30" customHeight="1">
      <c r="A4" s="316"/>
      <c r="B4" s="316"/>
      <c r="C4" s="106"/>
      <c r="D4" s="315"/>
      <c r="E4" s="316"/>
      <c r="F4" s="316"/>
      <c r="G4" s="316"/>
      <c r="H4" s="316"/>
      <c r="I4" s="316"/>
      <c r="J4" s="316"/>
      <c r="K4" s="317"/>
      <c r="L4" s="393" t="s">
        <v>169</v>
      </c>
      <c r="M4" s="29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418"/>
      <c r="AO4" s="331"/>
    </row>
    <row r="5" spans="1:4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25" customHeight="1">
      <c r="A6" s="410" t="s">
        <v>170</v>
      </c>
      <c r="B6" s="330"/>
      <c r="C6" s="330"/>
      <c r="D6" s="330"/>
      <c r="E6" s="330"/>
      <c r="F6" s="330"/>
      <c r="G6" s="330"/>
      <c r="H6" s="330"/>
      <c r="I6" s="330"/>
      <c r="J6" s="330"/>
      <c r="K6" s="330"/>
      <c r="L6" s="330"/>
      <c r="M6" s="331"/>
      <c r="N6" s="6"/>
      <c r="O6" s="6"/>
      <c r="P6" s="6"/>
      <c r="Q6" s="6"/>
      <c r="R6" s="6"/>
      <c r="S6" s="6"/>
      <c r="T6" s="6"/>
      <c r="U6" s="6"/>
      <c r="V6" s="6"/>
      <c r="W6" s="3"/>
      <c r="X6" s="3"/>
      <c r="Y6" s="3"/>
      <c r="Z6" s="3"/>
      <c r="AA6" s="3"/>
      <c r="AB6" s="3"/>
      <c r="AC6" s="3"/>
      <c r="AD6" s="3"/>
      <c r="AE6" s="3"/>
      <c r="AF6" s="3"/>
      <c r="AG6" s="3"/>
      <c r="AH6" s="3"/>
      <c r="AI6" s="3"/>
      <c r="AJ6" s="3"/>
      <c r="AK6" s="3"/>
      <c r="AL6" s="3"/>
      <c r="AM6" s="3"/>
      <c r="AN6" s="3"/>
      <c r="AO6" s="3"/>
    </row>
    <row r="7" spans="1:41" ht="15.75" customHeight="1">
      <c r="A7" s="6"/>
      <c r="B7" s="6"/>
      <c r="C7" s="108"/>
      <c r="D7" s="6"/>
      <c r="E7" s="6"/>
      <c r="F7" s="109"/>
      <c r="G7" s="109"/>
      <c r="H7" s="109"/>
      <c r="I7" s="110"/>
      <c r="J7" s="110"/>
      <c r="K7" s="109"/>
      <c r="L7" s="109"/>
      <c r="M7" s="109"/>
      <c r="N7" s="111"/>
      <c r="O7" s="6"/>
      <c r="P7" s="6"/>
      <c r="Q7" s="6"/>
      <c r="R7" s="6"/>
      <c r="S7" s="6"/>
      <c r="T7" s="6"/>
      <c r="U7" s="6"/>
      <c r="V7" s="6"/>
      <c r="W7" s="3"/>
      <c r="X7" s="3"/>
      <c r="Y7" s="3"/>
      <c r="Z7" s="3"/>
      <c r="AA7" s="3"/>
      <c r="AB7" s="3"/>
      <c r="AC7" s="3"/>
      <c r="AD7" s="3"/>
      <c r="AE7" s="3"/>
      <c r="AF7" s="3"/>
      <c r="AG7" s="3"/>
      <c r="AH7" s="3"/>
      <c r="AI7" s="3"/>
      <c r="AJ7" s="3"/>
      <c r="AK7" s="3"/>
      <c r="AL7" s="3"/>
      <c r="AM7" s="3"/>
      <c r="AN7" s="3"/>
      <c r="AO7" s="3"/>
    </row>
    <row r="8" spans="1:41" ht="33.75" customHeight="1">
      <c r="A8" s="411" t="s">
        <v>76</v>
      </c>
      <c r="B8" s="411" t="s">
        <v>78</v>
      </c>
      <c r="C8" s="413"/>
      <c r="D8" s="408" t="s">
        <v>79</v>
      </c>
      <c r="E8" s="367"/>
      <c r="F8" s="367"/>
      <c r="G8" s="367"/>
      <c r="H8" s="367"/>
      <c r="I8" s="364"/>
      <c r="J8" s="414" t="s">
        <v>80</v>
      </c>
      <c r="K8" s="370"/>
      <c r="L8" s="370"/>
      <c r="M8" s="377"/>
      <c r="N8" s="6"/>
      <c r="O8" s="6"/>
      <c r="P8" s="6"/>
      <c r="Q8" s="6"/>
      <c r="R8" s="6"/>
      <c r="S8" s="6"/>
      <c r="T8" s="6"/>
      <c r="U8" s="6"/>
      <c r="V8" s="6"/>
      <c r="W8" s="3"/>
      <c r="X8" s="3"/>
      <c r="Y8" s="3"/>
      <c r="Z8" s="3"/>
      <c r="AA8" s="3"/>
      <c r="AB8" s="3"/>
      <c r="AC8" s="3"/>
      <c r="AD8" s="3"/>
      <c r="AE8" s="3"/>
      <c r="AF8" s="3"/>
      <c r="AG8" s="3"/>
      <c r="AH8" s="3"/>
      <c r="AI8" s="3"/>
      <c r="AJ8" s="3"/>
      <c r="AK8" s="3"/>
      <c r="AL8" s="3"/>
      <c r="AM8" s="3"/>
      <c r="AN8" s="3"/>
      <c r="AO8" s="3"/>
    </row>
    <row r="9" spans="1:41" ht="144.75" customHeight="1">
      <c r="A9" s="412"/>
      <c r="B9" s="412"/>
      <c r="C9" s="311"/>
      <c r="D9" s="409" t="s">
        <v>171</v>
      </c>
      <c r="E9" s="296"/>
      <c r="F9" s="297"/>
      <c r="G9" s="112" t="s">
        <v>172</v>
      </c>
      <c r="H9" s="113" t="s">
        <v>173</v>
      </c>
      <c r="I9" s="112" t="s">
        <v>174</v>
      </c>
      <c r="J9" s="114" t="s">
        <v>86</v>
      </c>
      <c r="K9" s="114" t="s">
        <v>87</v>
      </c>
      <c r="L9" s="415" t="s">
        <v>175</v>
      </c>
      <c r="M9" s="297"/>
      <c r="N9" s="6"/>
      <c r="O9" s="6"/>
      <c r="P9" s="6"/>
      <c r="Q9" s="6"/>
      <c r="R9" s="6"/>
      <c r="S9" s="6"/>
      <c r="T9" s="6"/>
      <c r="U9" s="6"/>
      <c r="V9" s="6"/>
      <c r="W9" s="3"/>
      <c r="X9" s="3"/>
      <c r="Y9" s="3"/>
      <c r="Z9" s="3"/>
      <c r="AA9" s="3"/>
      <c r="AB9" s="3"/>
      <c r="AC9" s="3"/>
      <c r="AD9" s="3"/>
      <c r="AE9" s="3"/>
      <c r="AF9" s="3"/>
      <c r="AG9" s="3"/>
      <c r="AH9" s="3"/>
      <c r="AI9" s="3"/>
      <c r="AJ9" s="3"/>
      <c r="AK9" s="3"/>
      <c r="AL9" s="3"/>
      <c r="AM9" s="3"/>
      <c r="AN9" s="3"/>
      <c r="AO9" s="3"/>
    </row>
    <row r="10" spans="1:41" ht="184.5" customHeight="1">
      <c r="A10" s="115" t="s">
        <v>176</v>
      </c>
      <c r="B10" s="397" t="s">
        <v>134</v>
      </c>
      <c r="C10" s="116" t="str">
        <f t="shared" ref="C10:C14" si="0">CONCATENATE(D10,"-",E10,"-",F10)</f>
        <v>RC-DOC -1</v>
      </c>
      <c r="D10" s="116" t="s">
        <v>177</v>
      </c>
      <c r="E10" s="116" t="s">
        <v>136</v>
      </c>
      <c r="F10" s="117">
        <v>1</v>
      </c>
      <c r="G10" s="118" t="s">
        <v>178</v>
      </c>
      <c r="H10" s="119" t="s">
        <v>179</v>
      </c>
      <c r="I10" s="118" t="s">
        <v>180</v>
      </c>
      <c r="J10" s="120" t="s">
        <v>181</v>
      </c>
      <c r="K10" s="120" t="s">
        <v>182</v>
      </c>
      <c r="L10" s="121" t="str">
        <f t="shared" ref="L10:L14" si="1">CONCATENATE(J10,K10)</f>
        <v>IMPROBABLEMAYOR</v>
      </c>
      <c r="M10" s="122" t="str">
        <f t="shared" ref="M10:M14" si="2">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6"/>
      <c r="O10" s="6"/>
      <c r="P10" s="6"/>
      <c r="Q10" s="6"/>
      <c r="R10" s="6"/>
      <c r="S10" s="6"/>
      <c r="T10" s="6"/>
      <c r="U10" s="6"/>
      <c r="V10" s="6"/>
      <c r="W10" s="3"/>
      <c r="X10" s="3"/>
      <c r="Y10" s="3"/>
      <c r="Z10" s="3"/>
      <c r="AA10" s="3"/>
      <c r="AB10" s="3"/>
      <c r="AC10" s="3"/>
      <c r="AD10" s="3"/>
      <c r="AE10" s="3"/>
      <c r="AF10" s="3"/>
      <c r="AG10" s="3"/>
      <c r="AH10" s="3"/>
      <c r="AI10" s="3"/>
      <c r="AJ10" s="3"/>
      <c r="AK10" s="3"/>
      <c r="AL10" s="3"/>
      <c r="AM10" s="3"/>
      <c r="AN10" s="3"/>
      <c r="AO10" s="3"/>
    </row>
    <row r="11" spans="1:41">
      <c r="A11" s="123"/>
      <c r="B11" s="310"/>
      <c r="C11" s="116" t="str">
        <f t="shared" si="0"/>
        <v>--</v>
      </c>
      <c r="D11" s="116"/>
      <c r="E11" s="116"/>
      <c r="F11" s="117"/>
      <c r="G11" s="124"/>
      <c r="H11" s="125"/>
      <c r="I11" s="125"/>
      <c r="J11" s="120"/>
      <c r="K11" s="120" t="str">
        <f>I48</f>
        <v>SIN IMPACTO</v>
      </c>
      <c r="L11" s="121" t="str">
        <f t="shared" si="1"/>
        <v>SIN IMPACTO</v>
      </c>
      <c r="M11" s="126" t="b">
        <f t="shared" si="2"/>
        <v>0</v>
      </c>
      <c r="N11" s="6"/>
      <c r="O11" s="6"/>
      <c r="P11" s="6"/>
      <c r="Q11" s="6"/>
      <c r="R11" s="6"/>
      <c r="S11" s="6"/>
      <c r="T11" s="6"/>
      <c r="U11" s="6"/>
      <c r="V11" s="6"/>
      <c r="W11" s="3"/>
      <c r="X11" s="3"/>
      <c r="Y11" s="3"/>
      <c r="Z11" s="3"/>
      <c r="AA11" s="3"/>
      <c r="AB11" s="3"/>
      <c r="AC11" s="3"/>
      <c r="AD11" s="3"/>
      <c r="AE11" s="3"/>
      <c r="AF11" s="3"/>
      <c r="AG11" s="3"/>
      <c r="AH11" s="3"/>
      <c r="AI11" s="3"/>
      <c r="AJ11" s="3"/>
      <c r="AK11" s="3"/>
      <c r="AL11" s="3"/>
      <c r="AM11" s="3"/>
      <c r="AN11" s="3"/>
      <c r="AO11" s="3"/>
    </row>
    <row r="12" spans="1:41">
      <c r="A12" s="123"/>
      <c r="B12" s="310"/>
      <c r="C12" s="116" t="str">
        <f t="shared" si="0"/>
        <v>--</v>
      </c>
      <c r="D12" s="116"/>
      <c r="E12" s="116"/>
      <c r="F12" s="117"/>
      <c r="G12" s="124"/>
      <c r="H12" s="125"/>
      <c r="I12" s="125"/>
      <c r="J12" s="120"/>
      <c r="K12" s="120" t="str">
        <f>J48</f>
        <v>SIN IMPACTO</v>
      </c>
      <c r="L12" s="121" t="str">
        <f t="shared" si="1"/>
        <v>SIN IMPACTO</v>
      </c>
      <c r="M12" s="126" t="b">
        <f t="shared" si="2"/>
        <v>0</v>
      </c>
      <c r="N12" s="6"/>
      <c r="O12" s="6"/>
      <c r="P12" s="6"/>
      <c r="Q12" s="6"/>
      <c r="R12" s="6"/>
      <c r="S12" s="6"/>
      <c r="T12" s="6"/>
      <c r="U12" s="6"/>
      <c r="V12" s="6"/>
      <c r="W12" s="3"/>
      <c r="X12" s="3"/>
      <c r="Y12" s="3"/>
      <c r="Z12" s="3"/>
      <c r="AA12" s="3"/>
      <c r="AB12" s="3"/>
      <c r="AC12" s="3"/>
      <c r="AD12" s="3"/>
      <c r="AE12" s="3"/>
      <c r="AF12" s="3"/>
      <c r="AG12" s="3"/>
      <c r="AH12" s="3"/>
      <c r="AI12" s="3"/>
      <c r="AJ12" s="3"/>
      <c r="AK12" s="3"/>
      <c r="AL12" s="3"/>
      <c r="AM12" s="3"/>
      <c r="AN12" s="3"/>
      <c r="AO12" s="3"/>
    </row>
    <row r="13" spans="1:41">
      <c r="A13" s="123"/>
      <c r="B13" s="310"/>
      <c r="C13" s="116" t="str">
        <f t="shared" si="0"/>
        <v>--</v>
      </c>
      <c r="D13" s="116"/>
      <c r="E13" s="116"/>
      <c r="F13" s="117"/>
      <c r="G13" s="117"/>
      <c r="H13" s="126"/>
      <c r="I13" s="126"/>
      <c r="J13" s="120"/>
      <c r="K13" s="120" t="str">
        <f>K48</f>
        <v>SIN IMPACTO</v>
      </c>
      <c r="L13" s="121" t="str">
        <f t="shared" si="1"/>
        <v>SIN IMPACTO</v>
      </c>
      <c r="M13" s="126" t="b">
        <f t="shared" si="2"/>
        <v>0</v>
      </c>
      <c r="N13" s="6"/>
      <c r="O13" s="6"/>
      <c r="P13" s="6"/>
      <c r="Q13" s="6"/>
      <c r="R13" s="6"/>
      <c r="S13" s="6"/>
      <c r="T13" s="6"/>
      <c r="U13" s="6"/>
      <c r="V13" s="6"/>
      <c r="W13" s="3"/>
      <c r="X13" s="3"/>
      <c r="Y13" s="3"/>
      <c r="Z13" s="3"/>
      <c r="AA13" s="3"/>
      <c r="AB13" s="3"/>
      <c r="AC13" s="3"/>
      <c r="AD13" s="3"/>
      <c r="AE13" s="3"/>
      <c r="AF13" s="3"/>
      <c r="AG13" s="3"/>
      <c r="AH13" s="3"/>
      <c r="AI13" s="3"/>
      <c r="AJ13" s="3"/>
      <c r="AK13" s="3"/>
      <c r="AL13" s="3"/>
      <c r="AM13" s="3"/>
      <c r="AN13" s="3"/>
      <c r="AO13" s="3"/>
    </row>
    <row r="14" spans="1:41">
      <c r="A14" s="127"/>
      <c r="B14" s="311"/>
      <c r="C14" s="116" t="str">
        <f t="shared" si="0"/>
        <v>--</v>
      </c>
      <c r="D14" s="116"/>
      <c r="E14" s="116"/>
      <c r="F14" s="117"/>
      <c r="G14" s="117"/>
      <c r="H14" s="126"/>
      <c r="I14" s="126"/>
      <c r="J14" s="120"/>
      <c r="K14" s="120" t="str">
        <f>L48</f>
        <v>SIN IMPACTO</v>
      </c>
      <c r="L14" s="121" t="str">
        <f t="shared" si="1"/>
        <v>SIN IMPACTO</v>
      </c>
      <c r="M14" s="126" t="b">
        <f t="shared" si="2"/>
        <v>0</v>
      </c>
      <c r="N14" s="6"/>
      <c r="O14" s="6"/>
      <c r="P14" s="6"/>
      <c r="Q14" s="6"/>
      <c r="R14" s="6"/>
      <c r="S14" s="6"/>
      <c r="T14" s="6"/>
      <c r="U14" s="6"/>
      <c r="V14" s="6"/>
      <c r="W14" s="3"/>
      <c r="X14" s="3"/>
      <c r="Y14" s="3"/>
      <c r="Z14" s="3"/>
      <c r="AA14" s="3"/>
      <c r="AB14" s="3"/>
      <c r="AC14" s="3"/>
      <c r="AD14" s="3"/>
      <c r="AE14" s="3"/>
      <c r="AF14" s="3"/>
      <c r="AG14" s="3"/>
      <c r="AH14" s="3"/>
      <c r="AI14" s="3"/>
      <c r="AJ14" s="3"/>
      <c r="AK14" s="3"/>
      <c r="AL14" s="3"/>
      <c r="AM14" s="3"/>
      <c r="AN14" s="3"/>
      <c r="AO14" s="3"/>
    </row>
    <row r="15" spans="1:41" ht="33.75" customHeight="1">
      <c r="A15" s="6"/>
      <c r="B15" s="6"/>
      <c r="C15" s="6"/>
      <c r="D15" s="6"/>
      <c r="E15" s="6"/>
      <c r="F15" s="128"/>
      <c r="G15" s="128"/>
      <c r="H15" s="128"/>
      <c r="I15" s="128"/>
      <c r="J15" s="129"/>
      <c r="K15" s="129"/>
      <c r="L15" s="130"/>
      <c r="M15" s="131"/>
      <c r="N15" s="6"/>
      <c r="O15" s="6"/>
      <c r="P15" s="6"/>
      <c r="Q15" s="6"/>
      <c r="R15" s="6"/>
      <c r="S15" s="6"/>
      <c r="T15" s="6"/>
      <c r="U15" s="6"/>
      <c r="V15" s="6"/>
      <c r="W15" s="3"/>
      <c r="X15" s="3"/>
      <c r="Y15" s="3"/>
      <c r="Z15" s="3"/>
      <c r="AA15" s="3"/>
      <c r="AB15" s="3"/>
      <c r="AC15" s="3"/>
      <c r="AD15" s="3"/>
      <c r="AE15" s="3"/>
      <c r="AF15" s="3"/>
      <c r="AG15" s="3"/>
      <c r="AH15" s="3"/>
      <c r="AI15" s="3"/>
      <c r="AJ15" s="3"/>
      <c r="AK15" s="3"/>
      <c r="AL15" s="3"/>
      <c r="AM15" s="3"/>
      <c r="AN15" s="3"/>
      <c r="AO15" s="3"/>
    </row>
    <row r="16" spans="1:41" ht="16.5" customHeight="1">
      <c r="A16" s="6"/>
      <c r="B16" s="6"/>
      <c r="C16" s="6"/>
      <c r="D16" s="6"/>
      <c r="E16" s="6"/>
      <c r="F16" s="109"/>
      <c r="G16" s="109"/>
      <c r="H16" s="109"/>
      <c r="I16" s="109"/>
      <c r="J16" s="109"/>
      <c r="K16" s="109"/>
      <c r="L16" s="109"/>
      <c r="M16" s="109"/>
      <c r="N16" s="111"/>
      <c r="O16" s="6"/>
      <c r="P16" s="6"/>
      <c r="Q16" s="6"/>
      <c r="R16" s="6"/>
      <c r="S16" s="6"/>
      <c r="T16" s="6"/>
      <c r="U16" s="6"/>
      <c r="V16" s="6"/>
      <c r="W16" s="3"/>
      <c r="X16" s="3"/>
      <c r="Y16" s="3"/>
      <c r="Z16" s="3"/>
      <c r="AA16" s="3"/>
      <c r="AB16" s="3"/>
      <c r="AC16" s="3"/>
      <c r="AD16" s="3"/>
      <c r="AE16" s="3"/>
      <c r="AF16" s="3"/>
      <c r="AG16" s="3"/>
      <c r="AH16" s="3"/>
      <c r="AI16" s="3"/>
      <c r="AJ16" s="3"/>
      <c r="AK16" s="3"/>
      <c r="AL16" s="3"/>
      <c r="AM16" s="3"/>
      <c r="AN16" s="3"/>
      <c r="AO16" s="3"/>
    </row>
    <row r="17" spans="1:41" ht="15.75">
      <c r="A17" s="6"/>
      <c r="B17" s="6"/>
      <c r="C17" s="6"/>
      <c r="D17" s="6"/>
      <c r="E17" s="6"/>
      <c r="F17" s="6"/>
      <c r="G17" s="398" t="s">
        <v>183</v>
      </c>
      <c r="H17" s="370"/>
      <c r="I17" s="377"/>
      <c r="J17" s="6"/>
      <c r="K17" s="6"/>
      <c r="L17" s="6"/>
      <c r="M17" s="6"/>
      <c r="N17" s="6"/>
      <c r="O17" s="6"/>
      <c r="P17" s="6"/>
      <c r="Q17" s="6"/>
      <c r="R17" s="6"/>
      <c r="S17" s="6"/>
      <c r="T17" s="6"/>
      <c r="U17" s="6"/>
      <c r="V17" s="6"/>
      <c r="W17" s="3"/>
      <c r="X17" s="3"/>
      <c r="Y17" s="3"/>
      <c r="Z17" s="3"/>
      <c r="AA17" s="3"/>
      <c r="AB17" s="3"/>
      <c r="AC17" s="3"/>
      <c r="AD17" s="3"/>
      <c r="AE17" s="3"/>
      <c r="AF17" s="3"/>
      <c r="AG17" s="3"/>
      <c r="AH17" s="3"/>
      <c r="AI17" s="3"/>
      <c r="AJ17" s="3"/>
      <c r="AK17" s="3"/>
      <c r="AL17" s="3"/>
      <c r="AM17" s="3"/>
      <c r="AN17" s="3"/>
      <c r="AO17" s="3"/>
    </row>
    <row r="18" spans="1:41">
      <c r="A18" s="6"/>
      <c r="B18" s="6"/>
      <c r="C18" s="6"/>
      <c r="D18" s="6"/>
      <c r="E18" s="6"/>
      <c r="F18" s="6"/>
      <c r="G18" s="132" t="s">
        <v>184</v>
      </c>
      <c r="H18" s="132" t="s">
        <v>185</v>
      </c>
      <c r="I18" s="132" t="s">
        <v>120</v>
      </c>
      <c r="J18" s="6"/>
      <c r="K18" s="6"/>
      <c r="L18" s="6"/>
      <c r="M18" s="6"/>
      <c r="N18" s="6"/>
      <c r="O18" s="6"/>
      <c r="P18" s="6"/>
      <c r="Q18" s="6"/>
      <c r="R18" s="6"/>
      <c r="S18" s="6"/>
      <c r="T18" s="6"/>
      <c r="U18" s="6"/>
      <c r="V18" s="6"/>
      <c r="W18" s="3"/>
      <c r="X18" s="3"/>
      <c r="Y18" s="3"/>
      <c r="Z18" s="3"/>
      <c r="AA18" s="3"/>
      <c r="AB18" s="3"/>
      <c r="AC18" s="3"/>
      <c r="AD18" s="3"/>
      <c r="AE18" s="3"/>
      <c r="AF18" s="3"/>
      <c r="AG18" s="3"/>
      <c r="AH18" s="3"/>
      <c r="AI18" s="3"/>
      <c r="AJ18" s="3"/>
      <c r="AK18" s="3"/>
      <c r="AL18" s="3"/>
      <c r="AM18" s="3"/>
      <c r="AN18" s="3"/>
      <c r="AO18" s="3"/>
    </row>
    <row r="19" spans="1:41" ht="28.5">
      <c r="A19" s="6"/>
      <c r="B19" s="6"/>
      <c r="C19" s="6"/>
      <c r="D19" s="6"/>
      <c r="E19" s="6"/>
      <c r="F19" s="6"/>
      <c r="G19" s="133" t="s">
        <v>186</v>
      </c>
      <c r="H19" s="134" t="s">
        <v>187</v>
      </c>
      <c r="I19" s="134" t="s">
        <v>188</v>
      </c>
      <c r="J19" s="6"/>
      <c r="K19" s="6"/>
      <c r="L19" s="6"/>
      <c r="M19" s="6"/>
      <c r="N19" s="6"/>
      <c r="O19" s="6"/>
      <c r="P19" s="6"/>
      <c r="Q19" s="6"/>
      <c r="R19" s="6"/>
      <c r="S19" s="6"/>
      <c r="T19" s="6"/>
      <c r="U19" s="6"/>
      <c r="V19" s="6"/>
      <c r="W19" s="3"/>
      <c r="X19" s="3"/>
      <c r="Y19" s="3"/>
      <c r="Z19" s="3"/>
      <c r="AA19" s="3"/>
      <c r="AB19" s="3"/>
      <c r="AC19" s="3"/>
      <c r="AD19" s="3"/>
      <c r="AE19" s="3"/>
      <c r="AF19" s="3"/>
      <c r="AG19" s="3"/>
      <c r="AH19" s="3"/>
      <c r="AI19" s="3"/>
      <c r="AJ19" s="3"/>
      <c r="AK19" s="3"/>
      <c r="AL19" s="3"/>
      <c r="AM19" s="3"/>
      <c r="AN19" s="3"/>
      <c r="AO19" s="3"/>
    </row>
    <row r="20" spans="1:41" ht="28.5">
      <c r="A20" s="6"/>
      <c r="B20" s="6"/>
      <c r="C20" s="6"/>
      <c r="D20" s="6"/>
      <c r="E20" s="6"/>
      <c r="F20" s="6"/>
      <c r="G20" s="135" t="s">
        <v>189</v>
      </c>
      <c r="H20" s="134" t="s">
        <v>190</v>
      </c>
      <c r="I20" s="134" t="s">
        <v>191</v>
      </c>
      <c r="J20" s="6"/>
      <c r="K20" s="6"/>
      <c r="L20" s="6"/>
      <c r="M20" s="6"/>
      <c r="N20" s="6"/>
      <c r="O20" s="6"/>
      <c r="P20" s="6"/>
      <c r="Q20" s="6"/>
      <c r="R20" s="6"/>
      <c r="S20" s="6"/>
      <c r="T20" s="6"/>
      <c r="U20" s="6"/>
      <c r="V20" s="6"/>
      <c r="W20" s="3"/>
      <c r="X20" s="3"/>
      <c r="Y20" s="3"/>
      <c r="Z20" s="3"/>
      <c r="AA20" s="3"/>
      <c r="AB20" s="3"/>
      <c r="AC20" s="3"/>
      <c r="AD20" s="3"/>
      <c r="AE20" s="3"/>
      <c r="AF20" s="3"/>
      <c r="AG20" s="3"/>
      <c r="AH20" s="3"/>
      <c r="AI20" s="3"/>
      <c r="AJ20" s="3"/>
      <c r="AK20" s="3"/>
      <c r="AL20" s="3"/>
      <c r="AM20" s="3"/>
      <c r="AN20" s="3"/>
      <c r="AO20" s="3"/>
    </row>
    <row r="21" spans="1:41" ht="30" customHeight="1">
      <c r="A21" s="6"/>
      <c r="B21" s="6"/>
      <c r="C21" s="6"/>
      <c r="D21" s="6"/>
      <c r="E21" s="6"/>
      <c r="F21" s="6"/>
      <c r="G21" s="136" t="s">
        <v>192</v>
      </c>
      <c r="H21" s="134" t="s">
        <v>193</v>
      </c>
      <c r="I21" s="134" t="s">
        <v>194</v>
      </c>
      <c r="J21" s="6"/>
      <c r="K21" s="6"/>
      <c r="L21" s="6"/>
      <c r="M21" s="6"/>
      <c r="N21" s="6"/>
      <c r="O21" s="6"/>
      <c r="P21" s="6"/>
      <c r="Q21" s="6"/>
      <c r="R21" s="6"/>
      <c r="S21" s="6"/>
      <c r="T21" s="6"/>
      <c r="U21" s="6"/>
      <c r="V21" s="6"/>
      <c r="W21" s="3"/>
      <c r="X21" s="3"/>
      <c r="Y21" s="3"/>
      <c r="Z21" s="3"/>
      <c r="AA21" s="3"/>
      <c r="AB21" s="3"/>
      <c r="AC21" s="3"/>
      <c r="AD21" s="3"/>
      <c r="AE21" s="3"/>
      <c r="AF21" s="3"/>
      <c r="AG21" s="3"/>
      <c r="AH21" s="3"/>
      <c r="AI21" s="3"/>
      <c r="AJ21" s="3"/>
      <c r="AK21" s="3"/>
      <c r="AL21" s="3"/>
      <c r="AM21" s="3"/>
      <c r="AN21" s="3"/>
      <c r="AO21" s="3"/>
    </row>
    <row r="22" spans="1:41" ht="30" customHeight="1">
      <c r="A22" s="6"/>
      <c r="B22" s="6"/>
      <c r="C22" s="6"/>
      <c r="D22" s="6"/>
      <c r="E22" s="6"/>
      <c r="F22" s="6"/>
      <c r="G22" s="137" t="s">
        <v>181</v>
      </c>
      <c r="H22" s="134" t="s">
        <v>195</v>
      </c>
      <c r="I22" s="134" t="s">
        <v>196</v>
      </c>
      <c r="J22" s="6"/>
      <c r="K22" s="6"/>
      <c r="L22" s="6"/>
      <c r="M22" s="6"/>
      <c r="N22" s="6"/>
      <c r="O22" s="6"/>
      <c r="P22" s="6"/>
      <c r="Q22" s="6"/>
      <c r="R22" s="6"/>
      <c r="S22" s="6"/>
      <c r="T22" s="6"/>
      <c r="U22" s="6"/>
      <c r="V22" s="6"/>
      <c r="W22" s="3"/>
      <c r="X22" s="3"/>
      <c r="Y22" s="3"/>
      <c r="Z22" s="3"/>
      <c r="AA22" s="3"/>
      <c r="AB22" s="3"/>
      <c r="AC22" s="3"/>
      <c r="AD22" s="3"/>
      <c r="AE22" s="3"/>
      <c r="AF22" s="3"/>
      <c r="AG22" s="3"/>
      <c r="AH22" s="3"/>
      <c r="AI22" s="3"/>
      <c r="AJ22" s="3"/>
      <c r="AK22" s="3"/>
      <c r="AL22" s="3"/>
      <c r="AM22" s="3"/>
      <c r="AN22" s="3"/>
      <c r="AO22" s="3"/>
    </row>
    <row r="23" spans="1:41" ht="15.75" customHeight="1">
      <c r="A23" s="6"/>
      <c r="B23" s="6"/>
      <c r="C23" s="6"/>
      <c r="D23" s="6"/>
      <c r="E23" s="6"/>
      <c r="F23" s="6"/>
      <c r="G23" s="138" t="s">
        <v>197</v>
      </c>
      <c r="H23" s="134" t="s">
        <v>198</v>
      </c>
      <c r="I23" s="134" t="s">
        <v>199</v>
      </c>
      <c r="J23" s="6"/>
      <c r="K23" s="6"/>
      <c r="L23" s="6"/>
      <c r="M23" s="6"/>
      <c r="N23" s="6"/>
      <c r="O23" s="6"/>
      <c r="P23" s="6"/>
      <c r="Q23" s="6"/>
      <c r="R23" s="6"/>
      <c r="S23" s="6"/>
      <c r="T23" s="6"/>
      <c r="U23" s="6"/>
      <c r="V23" s="6"/>
      <c r="W23" s="3"/>
      <c r="X23" s="3"/>
      <c r="Y23" s="3"/>
      <c r="Z23" s="3"/>
      <c r="AA23" s="3"/>
      <c r="AB23" s="3"/>
      <c r="AC23" s="3"/>
      <c r="AD23" s="3"/>
      <c r="AE23" s="3"/>
      <c r="AF23" s="3"/>
      <c r="AG23" s="3"/>
      <c r="AH23" s="3"/>
      <c r="AI23" s="3"/>
      <c r="AJ23" s="3"/>
      <c r="AK23" s="3"/>
      <c r="AL23" s="3"/>
      <c r="AM23" s="3"/>
      <c r="AN23" s="3"/>
      <c r="AO23" s="3"/>
    </row>
    <row r="24" spans="1:41" ht="15.75" customHeight="1">
      <c r="A24" s="6"/>
      <c r="B24" s="6"/>
      <c r="C24" s="6"/>
      <c r="D24" s="6"/>
      <c r="E24" s="6"/>
      <c r="F24" s="139"/>
      <c r="G24" s="6"/>
      <c r="H24" s="28"/>
      <c r="I24" s="28"/>
      <c r="J24" s="28"/>
      <c r="K24" s="28"/>
      <c r="L24" s="28"/>
      <c r="M24" s="28"/>
      <c r="N24" s="6"/>
      <c r="O24" s="6"/>
      <c r="P24" s="6"/>
      <c r="Q24" s="6"/>
      <c r="R24" s="6"/>
      <c r="S24" s="6"/>
      <c r="T24" s="6"/>
      <c r="U24" s="6"/>
      <c r="V24" s="6"/>
      <c r="W24" s="3"/>
      <c r="X24" s="3"/>
      <c r="Y24" s="3"/>
      <c r="Z24" s="3"/>
      <c r="AA24" s="3"/>
      <c r="AB24" s="3"/>
      <c r="AC24" s="3"/>
      <c r="AD24" s="3"/>
      <c r="AE24" s="3"/>
      <c r="AF24" s="3"/>
      <c r="AG24" s="3"/>
      <c r="AH24" s="3"/>
      <c r="AI24" s="3"/>
      <c r="AJ24" s="3"/>
      <c r="AK24" s="3"/>
      <c r="AL24" s="3"/>
      <c r="AM24" s="3"/>
      <c r="AN24" s="3"/>
      <c r="AO24" s="3"/>
    </row>
    <row r="25" spans="1:41" ht="15.75" customHeight="1">
      <c r="A25" s="6"/>
      <c r="B25" s="6"/>
      <c r="C25" s="6"/>
      <c r="D25" s="6"/>
      <c r="E25" s="6"/>
      <c r="F25" s="399" t="s">
        <v>200</v>
      </c>
      <c r="G25" s="296"/>
      <c r="H25" s="296"/>
      <c r="I25" s="296"/>
      <c r="J25" s="296"/>
      <c r="K25" s="296"/>
      <c r="L25" s="297"/>
      <c r="M25" s="28"/>
      <c r="N25" s="6"/>
      <c r="O25" s="6"/>
      <c r="P25" s="6"/>
      <c r="Q25" s="6"/>
      <c r="R25" s="6"/>
      <c r="S25" s="6"/>
      <c r="T25" s="6"/>
      <c r="U25" s="6"/>
      <c r="V25" s="6"/>
      <c r="W25" s="3"/>
      <c r="X25" s="3"/>
      <c r="Y25" s="3"/>
      <c r="Z25" s="3"/>
      <c r="AA25" s="3"/>
      <c r="AB25" s="3"/>
      <c r="AC25" s="3"/>
      <c r="AD25" s="3"/>
      <c r="AE25" s="3"/>
      <c r="AF25" s="3"/>
      <c r="AG25" s="3"/>
      <c r="AH25" s="3"/>
      <c r="AI25" s="3"/>
      <c r="AJ25" s="3"/>
      <c r="AK25" s="3"/>
      <c r="AL25" s="3"/>
      <c r="AM25" s="3"/>
      <c r="AN25" s="3"/>
      <c r="AO25" s="3"/>
    </row>
    <row r="26" spans="1:41" ht="15" customHeight="1">
      <c r="A26" s="6"/>
      <c r="B26" s="6"/>
      <c r="C26" s="6"/>
      <c r="D26" s="6"/>
      <c r="E26" s="6"/>
      <c r="F26" s="400" t="s">
        <v>103</v>
      </c>
      <c r="G26" s="400" t="s">
        <v>201</v>
      </c>
      <c r="H26" s="140">
        <v>1</v>
      </c>
      <c r="I26" s="140">
        <v>2</v>
      </c>
      <c r="J26" s="140">
        <v>3</v>
      </c>
      <c r="K26" s="140">
        <v>4</v>
      </c>
      <c r="L26" s="140">
        <v>5</v>
      </c>
      <c r="M26" s="6"/>
      <c r="N26" s="401" t="s">
        <v>202</v>
      </c>
      <c r="O26" s="326"/>
      <c r="P26" s="326"/>
      <c r="Q26" s="326"/>
      <c r="R26" s="326"/>
      <c r="S26" s="326"/>
      <c r="T26" s="326"/>
      <c r="U26" s="326"/>
      <c r="V26" s="324"/>
      <c r="W26" s="3"/>
      <c r="X26" s="3"/>
      <c r="Y26" s="3"/>
      <c r="Z26" s="3"/>
      <c r="AA26" s="3"/>
      <c r="AB26" s="3"/>
      <c r="AC26" s="3"/>
      <c r="AD26" s="3"/>
      <c r="AE26" s="3"/>
      <c r="AF26" s="3"/>
      <c r="AG26" s="3"/>
      <c r="AH26" s="3"/>
      <c r="AI26" s="3"/>
      <c r="AJ26" s="3"/>
      <c r="AK26" s="3"/>
      <c r="AL26" s="3"/>
      <c r="AM26" s="3"/>
      <c r="AN26" s="3"/>
      <c r="AO26" s="3"/>
    </row>
    <row r="27" spans="1:41" ht="56.25" customHeight="1">
      <c r="A27" s="6"/>
      <c r="B27" s="6"/>
      <c r="C27" s="6"/>
      <c r="D27" s="6"/>
      <c r="E27" s="6"/>
      <c r="F27" s="311"/>
      <c r="G27" s="311"/>
      <c r="H27" s="141" t="s">
        <v>203</v>
      </c>
      <c r="I27" s="141" t="s">
        <v>203</v>
      </c>
      <c r="J27" s="141" t="s">
        <v>203</v>
      </c>
      <c r="K27" s="141" t="s">
        <v>203</v>
      </c>
      <c r="L27" s="141" t="s">
        <v>203</v>
      </c>
      <c r="M27" s="6"/>
      <c r="N27" s="402" t="s">
        <v>87</v>
      </c>
      <c r="O27" s="403"/>
      <c r="P27" s="403"/>
      <c r="Q27" s="403"/>
      <c r="R27" s="403"/>
      <c r="S27" s="403"/>
      <c r="T27" s="403"/>
      <c r="U27" s="403"/>
      <c r="V27" s="404"/>
      <c r="W27" s="3"/>
      <c r="X27" s="3"/>
      <c r="Y27" s="3"/>
      <c r="Z27" s="3"/>
      <c r="AA27" s="3"/>
      <c r="AB27" s="3"/>
      <c r="AC27" s="3"/>
      <c r="AD27" s="3"/>
      <c r="AE27" s="3"/>
      <c r="AF27" s="3"/>
      <c r="AG27" s="3"/>
      <c r="AH27" s="3"/>
      <c r="AI27" s="3"/>
      <c r="AJ27" s="3"/>
      <c r="AK27" s="3"/>
      <c r="AL27" s="3"/>
      <c r="AM27" s="3"/>
      <c r="AN27" s="3"/>
      <c r="AO27" s="3"/>
    </row>
    <row r="28" spans="1:41" ht="15.75" customHeight="1">
      <c r="A28" s="31"/>
      <c r="B28" s="31"/>
      <c r="C28" s="31"/>
      <c r="D28" s="31"/>
      <c r="E28" s="31"/>
      <c r="F28" s="142">
        <v>16</v>
      </c>
      <c r="G28" s="143" t="s">
        <v>204</v>
      </c>
      <c r="H28" s="101"/>
      <c r="I28" s="101"/>
      <c r="J28" s="101"/>
      <c r="K28" s="101"/>
      <c r="L28" s="101"/>
      <c r="M28" s="31"/>
      <c r="N28" s="405" t="s">
        <v>86</v>
      </c>
      <c r="O28" s="144"/>
      <c r="P28" s="145"/>
      <c r="Q28" s="146" t="s">
        <v>205</v>
      </c>
      <c r="R28" s="146" t="s">
        <v>206</v>
      </c>
      <c r="S28" s="147" t="s">
        <v>207</v>
      </c>
      <c r="T28" s="148" t="s">
        <v>208</v>
      </c>
      <c r="U28" s="149" t="s">
        <v>209</v>
      </c>
      <c r="V28" s="150"/>
      <c r="W28" s="151"/>
      <c r="X28" s="151"/>
      <c r="Y28" s="151"/>
      <c r="Z28" s="151"/>
      <c r="AA28" s="151"/>
      <c r="AB28" s="151"/>
      <c r="AC28" s="151"/>
      <c r="AD28" s="151"/>
      <c r="AE28" s="151"/>
      <c r="AF28" s="151"/>
      <c r="AG28" s="151"/>
      <c r="AH28" s="151"/>
      <c r="AI28" s="151"/>
      <c r="AJ28" s="151"/>
      <c r="AK28" s="151"/>
      <c r="AL28" s="151"/>
      <c r="AM28" s="151"/>
      <c r="AN28" s="151"/>
      <c r="AO28" s="151"/>
    </row>
    <row r="29" spans="1:41" ht="27" customHeight="1">
      <c r="A29" s="31"/>
      <c r="B29" s="31"/>
      <c r="C29" s="31"/>
      <c r="D29" s="31"/>
      <c r="E29" s="31"/>
      <c r="F29" s="152">
        <v>1</v>
      </c>
      <c r="G29" s="153" t="s">
        <v>210</v>
      </c>
      <c r="H29" s="101" t="s">
        <v>139</v>
      </c>
      <c r="I29" s="101"/>
      <c r="J29" s="101"/>
      <c r="K29" s="101"/>
      <c r="L29" s="101"/>
      <c r="M29" s="31"/>
      <c r="N29" s="406"/>
      <c r="O29" s="154"/>
      <c r="P29" s="28"/>
      <c r="Q29" s="155">
        <v>1</v>
      </c>
      <c r="R29" s="155">
        <v>2</v>
      </c>
      <c r="S29" s="156">
        <v>3</v>
      </c>
      <c r="T29" s="155">
        <v>4</v>
      </c>
      <c r="U29" s="157">
        <v>5</v>
      </c>
      <c r="V29" s="150"/>
      <c r="W29" s="151"/>
      <c r="X29" s="151"/>
      <c r="Y29" s="151"/>
      <c r="Z29" s="151"/>
      <c r="AA29" s="151"/>
      <c r="AB29" s="151"/>
      <c r="AC29" s="151"/>
      <c r="AD29" s="151"/>
      <c r="AE29" s="151"/>
      <c r="AF29" s="151"/>
      <c r="AG29" s="151"/>
      <c r="AH29" s="151"/>
      <c r="AI29" s="151"/>
      <c r="AJ29" s="151"/>
      <c r="AK29" s="151"/>
      <c r="AL29" s="151"/>
      <c r="AM29" s="151"/>
      <c r="AN29" s="151"/>
      <c r="AO29" s="151"/>
    </row>
    <row r="30" spans="1:41" ht="15.75" customHeight="1">
      <c r="A30" s="31"/>
      <c r="B30" s="31"/>
      <c r="C30" s="31"/>
      <c r="D30" s="31"/>
      <c r="E30" s="31"/>
      <c r="F30" s="152">
        <v>2</v>
      </c>
      <c r="G30" s="153" t="s">
        <v>211</v>
      </c>
      <c r="H30" s="101"/>
      <c r="I30" s="101"/>
      <c r="J30" s="101"/>
      <c r="K30" s="101"/>
      <c r="L30" s="101"/>
      <c r="M30" s="31"/>
      <c r="N30" s="406"/>
      <c r="O30" s="158" t="s">
        <v>212</v>
      </c>
      <c r="P30" s="155">
        <v>5</v>
      </c>
      <c r="Q30" s="159" t="s">
        <v>213</v>
      </c>
      <c r="R30" s="160" t="s">
        <v>213</v>
      </c>
      <c r="S30" s="161" t="s">
        <v>214</v>
      </c>
      <c r="T30" s="162" t="s">
        <v>214</v>
      </c>
      <c r="U30" s="163" t="s">
        <v>214</v>
      </c>
      <c r="V30" s="150"/>
      <c r="W30" s="151"/>
      <c r="X30" s="151"/>
      <c r="Y30" s="151"/>
      <c r="Z30" s="151"/>
      <c r="AA30" s="151"/>
      <c r="AB30" s="151"/>
      <c r="AC30" s="151"/>
      <c r="AD30" s="151"/>
      <c r="AE30" s="151"/>
      <c r="AF30" s="151"/>
      <c r="AG30" s="151"/>
      <c r="AH30" s="151"/>
      <c r="AI30" s="151"/>
      <c r="AJ30" s="151"/>
      <c r="AK30" s="151"/>
      <c r="AL30" s="151"/>
      <c r="AM30" s="151"/>
      <c r="AN30" s="151"/>
      <c r="AO30" s="151"/>
    </row>
    <row r="31" spans="1:41" ht="28.5" customHeight="1">
      <c r="A31" s="31"/>
      <c r="B31" s="31"/>
      <c r="C31" s="31"/>
      <c r="D31" s="31"/>
      <c r="E31" s="31"/>
      <c r="F31" s="152">
        <v>3</v>
      </c>
      <c r="G31" s="153" t="s">
        <v>215</v>
      </c>
      <c r="H31" s="101"/>
      <c r="I31" s="101"/>
      <c r="J31" s="101"/>
      <c r="K31" s="101"/>
      <c r="L31" s="101"/>
      <c r="M31" s="31"/>
      <c r="N31" s="406"/>
      <c r="O31" s="158" t="s">
        <v>216</v>
      </c>
      <c r="P31" s="155">
        <v>4</v>
      </c>
      <c r="Q31" s="164" t="s">
        <v>217</v>
      </c>
      <c r="R31" s="165" t="s">
        <v>213</v>
      </c>
      <c r="S31" s="166" t="s">
        <v>213</v>
      </c>
      <c r="T31" s="133" t="s">
        <v>214</v>
      </c>
      <c r="U31" s="167" t="s">
        <v>214</v>
      </c>
      <c r="V31" s="150"/>
      <c r="W31" s="151"/>
      <c r="X31" s="151"/>
      <c r="Y31" s="151"/>
      <c r="Z31" s="151"/>
      <c r="AA31" s="151"/>
      <c r="AB31" s="151"/>
      <c r="AC31" s="151"/>
      <c r="AD31" s="151"/>
      <c r="AE31" s="151"/>
      <c r="AF31" s="151"/>
      <c r="AG31" s="151"/>
      <c r="AH31" s="151"/>
      <c r="AI31" s="151"/>
      <c r="AJ31" s="151"/>
      <c r="AK31" s="151"/>
      <c r="AL31" s="151"/>
      <c r="AM31" s="151"/>
      <c r="AN31" s="151"/>
      <c r="AO31" s="151"/>
    </row>
    <row r="32" spans="1:41" ht="15.75" customHeight="1">
      <c r="A32" s="31"/>
      <c r="B32" s="31"/>
      <c r="C32" s="31"/>
      <c r="D32" s="31"/>
      <c r="E32" s="31"/>
      <c r="F32" s="152">
        <v>4</v>
      </c>
      <c r="G32" s="153" t="s">
        <v>218</v>
      </c>
      <c r="H32" s="101"/>
      <c r="I32" s="101"/>
      <c r="J32" s="101"/>
      <c r="K32" s="101"/>
      <c r="L32" s="101"/>
      <c r="M32" s="31"/>
      <c r="N32" s="406"/>
      <c r="O32" s="158" t="s">
        <v>219</v>
      </c>
      <c r="P32" s="155">
        <v>3</v>
      </c>
      <c r="Q32" s="168" t="s">
        <v>220</v>
      </c>
      <c r="R32" s="169" t="s">
        <v>217</v>
      </c>
      <c r="S32" s="166" t="s">
        <v>213</v>
      </c>
      <c r="T32" s="133" t="s">
        <v>214</v>
      </c>
      <c r="U32" s="167" t="s">
        <v>214</v>
      </c>
      <c r="V32" s="150"/>
      <c r="W32" s="151"/>
      <c r="X32" s="151"/>
      <c r="Y32" s="151"/>
      <c r="Z32" s="151"/>
      <c r="AA32" s="151"/>
      <c r="AB32" s="151"/>
      <c r="AC32" s="151"/>
      <c r="AD32" s="151"/>
      <c r="AE32" s="151"/>
      <c r="AF32" s="151"/>
      <c r="AG32" s="151"/>
      <c r="AH32" s="151"/>
      <c r="AI32" s="151"/>
      <c r="AJ32" s="151"/>
      <c r="AK32" s="151"/>
      <c r="AL32" s="151"/>
      <c r="AM32" s="151"/>
      <c r="AN32" s="151"/>
      <c r="AO32" s="151"/>
    </row>
    <row r="33" spans="1:41" ht="15.75" customHeight="1">
      <c r="A33" s="31"/>
      <c r="B33" s="31"/>
      <c r="C33" s="31"/>
      <c r="D33" s="31"/>
      <c r="E33" s="31"/>
      <c r="F33" s="152">
        <v>5</v>
      </c>
      <c r="G33" s="153" t="s">
        <v>221</v>
      </c>
      <c r="H33" s="101" t="s">
        <v>139</v>
      </c>
      <c r="I33" s="101"/>
      <c r="J33" s="101"/>
      <c r="K33" s="101"/>
      <c r="L33" s="101"/>
      <c r="M33" s="31"/>
      <c r="N33" s="406"/>
      <c r="O33" s="158" t="s">
        <v>222</v>
      </c>
      <c r="P33" s="155">
        <v>2</v>
      </c>
      <c r="Q33" s="168" t="s">
        <v>220</v>
      </c>
      <c r="R33" s="170" t="s">
        <v>220</v>
      </c>
      <c r="S33" s="171" t="s">
        <v>217</v>
      </c>
      <c r="T33" s="172" t="s">
        <v>213</v>
      </c>
      <c r="U33" s="167" t="s">
        <v>214</v>
      </c>
      <c r="V33" s="150"/>
      <c r="W33" s="151"/>
      <c r="X33" s="151"/>
      <c r="Y33" s="151"/>
      <c r="Z33" s="151"/>
      <c r="AA33" s="151"/>
      <c r="AB33" s="151"/>
      <c r="AC33" s="151"/>
      <c r="AD33" s="151"/>
      <c r="AE33" s="151"/>
      <c r="AF33" s="151"/>
      <c r="AG33" s="151"/>
      <c r="AH33" s="151"/>
      <c r="AI33" s="151"/>
      <c r="AJ33" s="151"/>
      <c r="AK33" s="151"/>
      <c r="AL33" s="151"/>
      <c r="AM33" s="151"/>
      <c r="AN33" s="151"/>
      <c r="AO33" s="151"/>
    </row>
    <row r="34" spans="1:41" ht="15.75" customHeight="1">
      <c r="A34" s="31"/>
      <c r="B34" s="31"/>
      <c r="C34" s="31"/>
      <c r="D34" s="31"/>
      <c r="E34" s="31"/>
      <c r="F34" s="152">
        <v>6</v>
      </c>
      <c r="G34" s="153" t="s">
        <v>223</v>
      </c>
      <c r="H34" s="101"/>
      <c r="I34" s="101"/>
      <c r="J34" s="101"/>
      <c r="K34" s="101"/>
      <c r="L34" s="101"/>
      <c r="M34" s="31"/>
      <c r="N34" s="406"/>
      <c r="O34" s="158" t="s">
        <v>224</v>
      </c>
      <c r="P34" s="155">
        <v>1</v>
      </c>
      <c r="Q34" s="173" t="s">
        <v>220</v>
      </c>
      <c r="R34" s="174" t="s">
        <v>220</v>
      </c>
      <c r="S34" s="175" t="s">
        <v>217</v>
      </c>
      <c r="T34" s="176" t="s">
        <v>213</v>
      </c>
      <c r="U34" s="167" t="s">
        <v>214</v>
      </c>
      <c r="V34" s="150"/>
      <c r="W34" s="151"/>
      <c r="X34" s="151"/>
      <c r="Y34" s="151"/>
      <c r="Z34" s="151"/>
      <c r="AA34" s="151"/>
      <c r="AB34" s="151"/>
      <c r="AC34" s="151"/>
      <c r="AD34" s="151"/>
      <c r="AE34" s="151"/>
      <c r="AF34" s="151"/>
      <c r="AG34" s="151"/>
      <c r="AH34" s="151"/>
      <c r="AI34" s="151"/>
      <c r="AJ34" s="151"/>
      <c r="AK34" s="151"/>
      <c r="AL34" s="151"/>
      <c r="AM34" s="151"/>
      <c r="AN34" s="151"/>
      <c r="AO34" s="151"/>
    </row>
    <row r="35" spans="1:41" ht="15.75" customHeight="1">
      <c r="A35" s="31"/>
      <c r="B35" s="31"/>
      <c r="C35" s="31"/>
      <c r="D35" s="31"/>
      <c r="E35" s="31"/>
      <c r="F35" s="152">
        <v>7</v>
      </c>
      <c r="G35" s="153" t="s">
        <v>225</v>
      </c>
      <c r="H35" s="101" t="s">
        <v>139</v>
      </c>
      <c r="I35" s="101"/>
      <c r="J35" s="101"/>
      <c r="K35" s="101"/>
      <c r="L35" s="101"/>
      <c r="M35" s="31"/>
      <c r="N35" s="407"/>
      <c r="O35" s="177"/>
      <c r="P35" s="178"/>
      <c r="Q35" s="178"/>
      <c r="R35" s="178"/>
      <c r="S35" s="178"/>
      <c r="T35" s="178"/>
      <c r="U35" s="178"/>
      <c r="V35" s="179"/>
      <c r="W35" s="151"/>
      <c r="X35" s="151"/>
      <c r="Y35" s="151"/>
      <c r="Z35" s="151"/>
      <c r="AA35" s="151"/>
      <c r="AB35" s="151"/>
      <c r="AC35" s="151"/>
      <c r="AD35" s="151"/>
      <c r="AE35" s="151"/>
      <c r="AF35" s="151"/>
      <c r="AG35" s="151"/>
      <c r="AH35" s="151"/>
      <c r="AI35" s="151"/>
      <c r="AJ35" s="151"/>
      <c r="AK35" s="151"/>
      <c r="AL35" s="151"/>
      <c r="AM35" s="151"/>
      <c r="AN35" s="151"/>
      <c r="AO35" s="151"/>
    </row>
    <row r="36" spans="1:41" ht="15.75" customHeight="1">
      <c r="A36" s="31"/>
      <c r="B36" s="31"/>
      <c r="C36" s="31"/>
      <c r="D36" s="31"/>
      <c r="E36" s="31"/>
      <c r="F36" s="152">
        <v>8</v>
      </c>
      <c r="G36" s="153" t="s">
        <v>226</v>
      </c>
      <c r="H36" s="101"/>
      <c r="I36" s="101"/>
      <c r="J36" s="101"/>
      <c r="K36" s="101"/>
      <c r="L36" s="101"/>
      <c r="M36" s="31"/>
      <c r="N36" s="180"/>
      <c r="O36" s="180"/>
      <c r="P36" s="180"/>
      <c r="Q36" s="180"/>
      <c r="R36" s="180"/>
      <c r="S36" s="180"/>
      <c r="T36" s="180"/>
      <c r="U36" s="180"/>
      <c r="V36" s="180"/>
      <c r="W36" s="151"/>
      <c r="X36" s="151"/>
      <c r="Y36" s="151"/>
      <c r="Z36" s="151"/>
      <c r="AA36" s="151"/>
      <c r="AB36" s="151"/>
      <c r="AC36" s="151"/>
      <c r="AD36" s="151"/>
      <c r="AE36" s="151"/>
      <c r="AF36" s="151"/>
      <c r="AG36" s="151"/>
      <c r="AH36" s="151"/>
      <c r="AI36" s="151"/>
      <c r="AJ36" s="151"/>
      <c r="AK36" s="151"/>
      <c r="AL36" s="151"/>
      <c r="AM36" s="151"/>
      <c r="AN36" s="151"/>
      <c r="AO36" s="151"/>
    </row>
    <row r="37" spans="1:41" ht="15.75" customHeight="1">
      <c r="A37" s="31"/>
      <c r="B37" s="31"/>
      <c r="C37" s="31"/>
      <c r="D37" s="31"/>
      <c r="E37" s="31"/>
      <c r="F37" s="152">
        <v>9</v>
      </c>
      <c r="G37" s="153" t="s">
        <v>227</v>
      </c>
      <c r="H37" s="101"/>
      <c r="I37" s="101"/>
      <c r="J37" s="101"/>
      <c r="K37" s="101"/>
      <c r="L37" s="101"/>
      <c r="M37" s="31"/>
      <c r="N37" s="181" t="s">
        <v>228</v>
      </c>
      <c r="O37" s="6"/>
      <c r="P37" s="182"/>
      <c r="Q37" s="182"/>
      <c r="R37" s="182"/>
      <c r="S37" s="182"/>
      <c r="T37" s="183"/>
      <c r="U37" s="6"/>
      <c r="V37" s="6"/>
      <c r="W37" s="151"/>
      <c r="X37" s="151"/>
      <c r="Y37" s="151"/>
      <c r="Z37" s="151"/>
      <c r="AA37" s="151"/>
      <c r="AB37" s="151"/>
      <c r="AC37" s="151"/>
      <c r="AD37" s="151"/>
      <c r="AE37" s="151"/>
      <c r="AF37" s="151"/>
      <c r="AG37" s="151"/>
      <c r="AH37" s="151"/>
      <c r="AI37" s="151"/>
      <c r="AJ37" s="151"/>
      <c r="AK37" s="151"/>
      <c r="AL37" s="151"/>
      <c r="AM37" s="151"/>
      <c r="AN37" s="151"/>
      <c r="AO37" s="151"/>
    </row>
    <row r="38" spans="1:41" ht="15.75" customHeight="1">
      <c r="A38" s="31"/>
      <c r="B38" s="31"/>
      <c r="C38" s="31"/>
      <c r="D38" s="31"/>
      <c r="E38" s="31"/>
      <c r="F38" s="152">
        <v>10</v>
      </c>
      <c r="G38" s="153" t="s">
        <v>229</v>
      </c>
      <c r="H38" s="101"/>
      <c r="I38" s="101"/>
      <c r="J38" s="101"/>
      <c r="K38" s="101"/>
      <c r="L38" s="101"/>
      <c r="M38" s="31"/>
      <c r="N38" s="184" t="s">
        <v>230</v>
      </c>
      <c r="O38" s="6"/>
      <c r="P38" s="182"/>
      <c r="Q38" s="182"/>
      <c r="R38" s="182"/>
      <c r="S38" s="182"/>
      <c r="T38" s="6"/>
      <c r="U38" s="6"/>
      <c r="V38" s="6"/>
      <c r="W38" s="151"/>
      <c r="X38" s="151"/>
      <c r="Y38" s="151"/>
      <c r="Z38" s="151"/>
      <c r="AA38" s="151"/>
      <c r="AB38" s="151"/>
      <c r="AC38" s="151"/>
      <c r="AD38" s="151"/>
      <c r="AE38" s="151"/>
      <c r="AF38" s="151"/>
      <c r="AG38" s="151"/>
      <c r="AH38" s="151"/>
      <c r="AI38" s="151"/>
      <c r="AJ38" s="151"/>
      <c r="AK38" s="151"/>
      <c r="AL38" s="151"/>
      <c r="AM38" s="151"/>
      <c r="AN38" s="151"/>
      <c r="AO38" s="151"/>
    </row>
    <row r="39" spans="1:41" ht="15.75" customHeight="1">
      <c r="A39" s="31"/>
      <c r="B39" s="31"/>
      <c r="C39" s="31"/>
      <c r="D39" s="31"/>
      <c r="E39" s="31"/>
      <c r="F39" s="152">
        <v>11</v>
      </c>
      <c r="G39" s="153" t="s">
        <v>231</v>
      </c>
      <c r="H39" s="101"/>
      <c r="I39" s="101"/>
      <c r="J39" s="101"/>
      <c r="K39" s="101"/>
      <c r="L39" s="101"/>
      <c r="M39" s="31"/>
      <c r="N39" s="185" t="s">
        <v>232</v>
      </c>
      <c r="O39" s="6"/>
      <c r="P39" s="182"/>
      <c r="Q39" s="182"/>
      <c r="R39" s="182"/>
      <c r="S39" s="182"/>
      <c r="T39" s="6"/>
      <c r="U39" s="6"/>
      <c r="V39" s="6"/>
      <c r="W39" s="151"/>
      <c r="X39" s="151"/>
      <c r="Y39" s="151"/>
      <c r="Z39" s="151"/>
      <c r="AA39" s="151"/>
      <c r="AB39" s="151"/>
      <c r="AC39" s="151"/>
      <c r="AD39" s="151"/>
      <c r="AE39" s="151"/>
      <c r="AF39" s="151"/>
      <c r="AG39" s="151"/>
      <c r="AH39" s="151"/>
      <c r="AI39" s="151"/>
      <c r="AJ39" s="151"/>
      <c r="AK39" s="151"/>
      <c r="AL39" s="151"/>
      <c r="AM39" s="151"/>
      <c r="AN39" s="151"/>
      <c r="AO39" s="151"/>
    </row>
    <row r="40" spans="1:41" ht="15.75" customHeight="1">
      <c r="A40" s="31"/>
      <c r="B40" s="31"/>
      <c r="C40" s="31"/>
      <c r="D40" s="31"/>
      <c r="E40" s="31"/>
      <c r="F40" s="152">
        <v>12</v>
      </c>
      <c r="G40" s="153" t="s">
        <v>233</v>
      </c>
      <c r="H40" s="101" t="s">
        <v>139</v>
      </c>
      <c r="I40" s="101"/>
      <c r="J40" s="101"/>
      <c r="K40" s="101"/>
      <c r="L40" s="101"/>
      <c r="M40" s="31"/>
      <c r="N40" s="186" t="s">
        <v>207</v>
      </c>
      <c r="O40" s="6"/>
      <c r="P40" s="182"/>
      <c r="Q40" s="182"/>
      <c r="R40" s="182"/>
      <c r="S40" s="182"/>
      <c r="T40" s="6"/>
      <c r="U40" s="6"/>
      <c r="V40" s="6"/>
      <c r="W40" s="151"/>
      <c r="X40" s="151"/>
      <c r="Y40" s="151"/>
      <c r="Z40" s="151"/>
      <c r="AA40" s="151"/>
      <c r="AB40" s="151"/>
      <c r="AC40" s="151"/>
      <c r="AD40" s="151"/>
      <c r="AE40" s="151"/>
      <c r="AF40" s="151"/>
      <c r="AG40" s="151"/>
      <c r="AH40" s="151"/>
      <c r="AI40" s="151"/>
      <c r="AJ40" s="151"/>
      <c r="AK40" s="151"/>
      <c r="AL40" s="151"/>
      <c r="AM40" s="151"/>
      <c r="AN40" s="151"/>
      <c r="AO40" s="151"/>
    </row>
    <row r="41" spans="1:41" ht="15.75" customHeight="1">
      <c r="A41" s="31"/>
      <c r="B41" s="31"/>
      <c r="C41" s="31"/>
      <c r="D41" s="31"/>
      <c r="E41" s="31"/>
      <c r="F41" s="152">
        <v>13</v>
      </c>
      <c r="G41" s="153" t="s">
        <v>234</v>
      </c>
      <c r="H41" s="101"/>
      <c r="I41" s="101"/>
      <c r="J41" s="101"/>
      <c r="K41" s="101"/>
      <c r="L41" s="101"/>
      <c r="M41" s="31"/>
      <c r="N41" s="187" t="s">
        <v>235</v>
      </c>
      <c r="O41" s="6"/>
      <c r="P41" s="182"/>
      <c r="Q41" s="182"/>
      <c r="R41" s="182"/>
      <c r="S41" s="182"/>
      <c r="T41" s="6"/>
      <c r="U41" s="6"/>
      <c r="V41" s="6"/>
      <c r="W41" s="151"/>
      <c r="X41" s="151"/>
      <c r="Y41" s="151"/>
      <c r="Z41" s="151"/>
      <c r="AA41" s="151"/>
      <c r="AB41" s="151"/>
      <c r="AC41" s="151"/>
      <c r="AD41" s="151"/>
      <c r="AE41" s="151"/>
      <c r="AF41" s="151"/>
      <c r="AG41" s="151"/>
      <c r="AH41" s="151"/>
      <c r="AI41" s="151"/>
      <c r="AJ41" s="151"/>
      <c r="AK41" s="151"/>
      <c r="AL41" s="151"/>
      <c r="AM41" s="151"/>
      <c r="AN41" s="151"/>
      <c r="AO41" s="151"/>
    </row>
    <row r="42" spans="1:41" ht="15.75" customHeight="1">
      <c r="A42" s="31"/>
      <c r="B42" s="31"/>
      <c r="C42" s="31"/>
      <c r="D42" s="31"/>
      <c r="E42" s="31"/>
      <c r="F42" s="152">
        <v>14</v>
      </c>
      <c r="G42" s="153" t="s">
        <v>236</v>
      </c>
      <c r="H42" s="101" t="s">
        <v>139</v>
      </c>
      <c r="I42" s="101"/>
      <c r="J42" s="101"/>
      <c r="K42" s="101"/>
      <c r="L42" s="101"/>
      <c r="M42" s="31"/>
      <c r="N42" s="31"/>
      <c r="O42" s="31"/>
      <c r="P42" s="31"/>
      <c r="Q42" s="30"/>
      <c r="R42" s="31"/>
      <c r="S42" s="31"/>
      <c r="T42" s="31"/>
      <c r="U42" s="31"/>
      <c r="V42" s="31"/>
      <c r="W42" s="151"/>
      <c r="X42" s="151"/>
      <c r="Y42" s="151"/>
      <c r="Z42" s="151"/>
      <c r="AA42" s="151"/>
      <c r="AB42" s="151"/>
      <c r="AC42" s="151"/>
      <c r="AD42" s="151"/>
      <c r="AE42" s="151"/>
      <c r="AF42" s="151"/>
      <c r="AG42" s="151"/>
      <c r="AH42" s="151"/>
      <c r="AI42" s="151"/>
      <c r="AJ42" s="151"/>
      <c r="AK42" s="151"/>
      <c r="AL42" s="151"/>
      <c r="AM42" s="151"/>
      <c r="AN42" s="151"/>
      <c r="AO42" s="151"/>
    </row>
    <row r="43" spans="1:41" ht="15.75" customHeight="1">
      <c r="A43" s="31"/>
      <c r="B43" s="31"/>
      <c r="C43" s="31"/>
      <c r="D43" s="31"/>
      <c r="E43" s="31"/>
      <c r="F43" s="152">
        <v>15</v>
      </c>
      <c r="G43" s="153" t="s">
        <v>237</v>
      </c>
      <c r="H43" s="101"/>
      <c r="I43" s="101"/>
      <c r="J43" s="101"/>
      <c r="K43" s="101"/>
      <c r="L43" s="101"/>
      <c r="M43" s="31"/>
      <c r="N43" s="31"/>
      <c r="O43" s="31"/>
      <c r="P43" s="31"/>
      <c r="Q43" s="30"/>
      <c r="R43" s="180"/>
      <c r="S43" s="31"/>
      <c r="T43" s="31"/>
      <c r="U43" s="31"/>
      <c r="V43" s="31"/>
      <c r="W43" s="151"/>
      <c r="X43" s="151"/>
      <c r="Y43" s="151"/>
      <c r="Z43" s="151"/>
      <c r="AA43" s="151"/>
      <c r="AB43" s="151"/>
      <c r="AC43" s="151"/>
      <c r="AD43" s="151"/>
      <c r="AE43" s="151"/>
      <c r="AF43" s="151"/>
      <c r="AG43" s="151"/>
      <c r="AH43" s="151"/>
      <c r="AI43" s="151"/>
      <c r="AJ43" s="151"/>
      <c r="AK43" s="151"/>
      <c r="AL43" s="151"/>
      <c r="AM43" s="151"/>
      <c r="AN43" s="151"/>
      <c r="AO43" s="151"/>
    </row>
    <row r="44" spans="1:41" ht="15.75" customHeight="1">
      <c r="A44" s="31"/>
      <c r="B44" s="31"/>
      <c r="C44" s="31"/>
      <c r="D44" s="31"/>
      <c r="E44" s="31"/>
      <c r="F44" s="152">
        <v>17</v>
      </c>
      <c r="G44" s="153" t="s">
        <v>238</v>
      </c>
      <c r="H44" s="101"/>
      <c r="I44" s="101"/>
      <c r="J44" s="101"/>
      <c r="K44" s="101"/>
      <c r="L44" s="101"/>
      <c r="M44" s="31"/>
      <c r="N44" s="31"/>
      <c r="O44" s="31"/>
      <c r="P44" s="31"/>
      <c r="Q44" s="30"/>
      <c r="R44" s="31"/>
      <c r="S44" s="31"/>
      <c r="T44" s="31"/>
      <c r="U44" s="31"/>
      <c r="V44" s="31"/>
      <c r="W44" s="151"/>
      <c r="X44" s="151"/>
      <c r="Y44" s="151"/>
      <c r="Z44" s="151"/>
      <c r="AA44" s="151"/>
      <c r="AB44" s="151"/>
      <c r="AC44" s="151"/>
      <c r="AD44" s="151"/>
      <c r="AE44" s="151"/>
      <c r="AF44" s="151"/>
      <c r="AG44" s="151"/>
      <c r="AH44" s="151"/>
      <c r="AI44" s="151"/>
      <c r="AJ44" s="151"/>
      <c r="AK44" s="151"/>
      <c r="AL44" s="151"/>
      <c r="AM44" s="151"/>
      <c r="AN44" s="151"/>
      <c r="AO44" s="151"/>
    </row>
    <row r="45" spans="1:41" ht="15.75" customHeight="1">
      <c r="A45" s="31"/>
      <c r="B45" s="31"/>
      <c r="C45" s="31"/>
      <c r="D45" s="31"/>
      <c r="E45" s="31"/>
      <c r="F45" s="152">
        <v>18</v>
      </c>
      <c r="G45" s="153" t="s">
        <v>239</v>
      </c>
      <c r="H45" s="101"/>
      <c r="I45" s="101"/>
      <c r="J45" s="101"/>
      <c r="K45" s="101"/>
      <c r="L45" s="101"/>
      <c r="M45" s="31"/>
      <c r="N45" s="31"/>
      <c r="O45" s="31"/>
      <c r="P45" s="31"/>
      <c r="Q45" s="30"/>
      <c r="R45" s="31"/>
      <c r="S45" s="31"/>
      <c r="T45" s="31"/>
      <c r="U45" s="31"/>
      <c r="V45" s="31"/>
      <c r="W45" s="151"/>
      <c r="X45" s="151"/>
      <c r="Y45" s="151"/>
      <c r="Z45" s="151"/>
      <c r="AA45" s="151"/>
      <c r="AB45" s="151"/>
      <c r="AC45" s="151"/>
      <c r="AD45" s="151"/>
      <c r="AE45" s="151"/>
      <c r="AF45" s="151"/>
      <c r="AG45" s="151"/>
      <c r="AH45" s="151"/>
      <c r="AI45" s="151"/>
      <c r="AJ45" s="151"/>
      <c r="AK45" s="151"/>
      <c r="AL45" s="151"/>
      <c r="AM45" s="151"/>
      <c r="AN45" s="151"/>
      <c r="AO45" s="151"/>
    </row>
    <row r="46" spans="1:41" ht="15.75" customHeight="1">
      <c r="A46" s="31"/>
      <c r="B46" s="31"/>
      <c r="C46" s="31"/>
      <c r="D46" s="31"/>
      <c r="E46" s="31"/>
      <c r="F46" s="152">
        <v>19</v>
      </c>
      <c r="G46" s="153" t="s">
        <v>240</v>
      </c>
      <c r="H46" s="101"/>
      <c r="I46" s="101"/>
      <c r="J46" s="101"/>
      <c r="K46" s="101"/>
      <c r="L46" s="101"/>
      <c r="M46" s="31"/>
      <c r="N46" s="31"/>
      <c r="O46" s="31"/>
      <c r="P46" s="31"/>
      <c r="Q46" s="30"/>
      <c r="R46" s="31"/>
      <c r="S46" s="31"/>
      <c r="T46" s="31"/>
      <c r="U46" s="31"/>
      <c r="V46" s="31"/>
      <c r="W46" s="151"/>
      <c r="X46" s="151"/>
      <c r="Y46" s="151"/>
      <c r="Z46" s="151"/>
      <c r="AA46" s="151"/>
      <c r="AB46" s="151"/>
      <c r="AC46" s="151"/>
      <c r="AD46" s="151"/>
      <c r="AE46" s="151"/>
      <c r="AF46" s="151"/>
      <c r="AG46" s="151"/>
      <c r="AH46" s="151"/>
      <c r="AI46" s="151"/>
      <c r="AJ46" s="151"/>
      <c r="AK46" s="151"/>
      <c r="AL46" s="151"/>
      <c r="AM46" s="151"/>
      <c r="AN46" s="151"/>
      <c r="AO46" s="151"/>
    </row>
    <row r="47" spans="1:41" ht="15.75" customHeight="1">
      <c r="A47" s="6"/>
      <c r="B47" s="6"/>
      <c r="C47" s="6"/>
      <c r="D47" s="6"/>
      <c r="E47" s="6"/>
      <c r="F47" s="6"/>
      <c r="G47" s="188" t="s">
        <v>241</v>
      </c>
      <c r="H47" s="189">
        <f t="shared" ref="H47:L47" si="3">COUNTIF(H28:H46,"SI")</f>
        <v>5</v>
      </c>
      <c r="I47" s="190">
        <f t="shared" si="3"/>
        <v>0</v>
      </c>
      <c r="J47" s="190">
        <f t="shared" si="3"/>
        <v>0</v>
      </c>
      <c r="K47" s="189">
        <f t="shared" si="3"/>
        <v>0</v>
      </c>
      <c r="L47" s="189">
        <f t="shared" si="3"/>
        <v>0</v>
      </c>
      <c r="M47" s="6"/>
      <c r="N47" s="6"/>
      <c r="O47" s="6"/>
      <c r="P47" s="6"/>
      <c r="Q47" s="20"/>
      <c r="R47" s="6"/>
      <c r="S47" s="6"/>
      <c r="T47" s="6"/>
      <c r="U47" s="6"/>
      <c r="V47" s="6"/>
      <c r="W47" s="3"/>
      <c r="X47" s="3"/>
      <c r="Y47" s="3"/>
      <c r="Z47" s="3"/>
      <c r="AA47" s="3"/>
      <c r="AB47" s="3"/>
      <c r="AC47" s="3"/>
      <c r="AD47" s="3"/>
      <c r="AE47" s="3"/>
      <c r="AF47" s="3"/>
      <c r="AG47" s="3"/>
      <c r="AH47" s="3"/>
      <c r="AI47" s="3"/>
      <c r="AJ47" s="3"/>
      <c r="AK47" s="3"/>
      <c r="AL47" s="3"/>
      <c r="AM47" s="3"/>
      <c r="AN47" s="3"/>
      <c r="AO47" s="3"/>
    </row>
    <row r="48" spans="1:41" ht="15.75" customHeight="1">
      <c r="A48" s="6"/>
      <c r="B48" s="6"/>
      <c r="C48" s="6"/>
      <c r="D48" s="6"/>
      <c r="E48" s="6"/>
      <c r="F48" s="191"/>
      <c r="G48" s="191"/>
      <c r="H48" s="192" t="str">
        <f t="shared" ref="H48:L48" si="4">IF(AND(H28="SI"),"CATASTROFICO",IF(AND(H47&gt;=1,H47&lt;=5),"MODERADO",IF(AND(H47&gt;=6,H47&lt;=11),"MAYOR",IF(AND(H47&gt;=12,H47&lt;=19),"CATASTROFICO","SIN IMPACTO"))))</f>
        <v>MODERADO</v>
      </c>
      <c r="I48" s="192" t="str">
        <f t="shared" si="4"/>
        <v>SIN IMPACTO</v>
      </c>
      <c r="J48" s="192" t="str">
        <f t="shared" si="4"/>
        <v>SIN IMPACTO</v>
      </c>
      <c r="K48" s="192" t="str">
        <f t="shared" si="4"/>
        <v>SIN IMPACTO</v>
      </c>
      <c r="L48" s="192" t="str">
        <f t="shared" si="4"/>
        <v>SIN IMPACTO</v>
      </c>
      <c r="M48" s="6"/>
      <c r="N48" s="20"/>
      <c r="O48" s="20"/>
      <c r="P48" s="20"/>
      <c r="Q48" s="20"/>
      <c r="R48" s="6"/>
      <c r="S48" s="6"/>
      <c r="T48" s="6"/>
      <c r="U48" s="6"/>
      <c r="V48" s="6"/>
      <c r="W48" s="3"/>
      <c r="X48" s="3"/>
      <c r="Y48" s="3"/>
      <c r="Z48" s="3"/>
      <c r="AA48" s="3"/>
      <c r="AB48" s="3"/>
      <c r="AC48" s="3"/>
      <c r="AD48" s="3"/>
      <c r="AE48" s="3"/>
      <c r="AF48" s="3"/>
      <c r="AG48" s="3"/>
      <c r="AH48" s="3"/>
      <c r="AI48" s="3"/>
      <c r="AJ48" s="3"/>
      <c r="AK48" s="3"/>
      <c r="AL48" s="3"/>
      <c r="AM48" s="3"/>
      <c r="AN48" s="3"/>
      <c r="AO48" s="3"/>
    </row>
    <row r="49" spans="1:41" ht="15.75" customHeight="1">
      <c r="A49" s="6"/>
      <c r="B49" s="6"/>
      <c r="C49" s="6"/>
      <c r="D49" s="6"/>
      <c r="E49" s="6"/>
      <c r="F49" s="191"/>
      <c r="G49" s="191"/>
      <c r="H49" s="193"/>
      <c r="I49" s="191"/>
      <c r="J49" s="20"/>
      <c r="K49" s="20"/>
      <c r="L49" s="20"/>
      <c r="M49" s="6"/>
      <c r="N49" s="20"/>
      <c r="O49" s="20"/>
      <c r="P49" s="20"/>
      <c r="Q49" s="20"/>
      <c r="R49" s="6"/>
      <c r="S49" s="6"/>
      <c r="T49" s="6"/>
      <c r="U49" s="6"/>
      <c r="V49" s="6"/>
      <c r="W49" s="3"/>
      <c r="X49" s="3"/>
      <c r="Y49" s="3"/>
      <c r="Z49" s="3"/>
      <c r="AA49" s="3"/>
      <c r="AB49" s="3"/>
      <c r="AC49" s="3"/>
      <c r="AD49" s="3"/>
      <c r="AE49" s="3"/>
      <c r="AF49" s="3"/>
      <c r="AG49" s="3"/>
      <c r="AH49" s="3"/>
      <c r="AI49" s="3"/>
      <c r="AJ49" s="3"/>
      <c r="AK49" s="3"/>
      <c r="AL49" s="3"/>
      <c r="AM49" s="3"/>
      <c r="AN49" s="3"/>
      <c r="AO49" s="3"/>
    </row>
    <row r="50" spans="1:41" ht="15.75" customHeight="1">
      <c r="A50" s="6"/>
      <c r="B50" s="6"/>
      <c r="C50" s="6"/>
      <c r="D50" s="6"/>
      <c r="E50" s="6"/>
      <c r="F50" s="6"/>
      <c r="G50" s="183" t="s">
        <v>242</v>
      </c>
      <c r="H50" s="6" t="s">
        <v>243</v>
      </c>
      <c r="I50" s="6"/>
      <c r="J50" s="6"/>
      <c r="K50" s="6"/>
      <c r="L50" s="6"/>
      <c r="M50" s="6"/>
      <c r="N50" s="6"/>
      <c r="O50" s="6"/>
      <c r="P50" s="6"/>
      <c r="Q50" s="6"/>
      <c r="R50" s="6"/>
      <c r="S50" s="6"/>
      <c r="T50" s="6"/>
      <c r="U50" s="6"/>
      <c r="V50" s="6"/>
      <c r="W50" s="3"/>
      <c r="X50" s="3"/>
      <c r="Y50" s="3"/>
      <c r="Z50" s="3"/>
      <c r="AA50" s="3"/>
      <c r="AB50" s="3"/>
      <c r="AC50" s="3"/>
      <c r="AD50" s="3"/>
      <c r="AE50" s="3"/>
      <c r="AF50" s="3"/>
      <c r="AG50" s="3"/>
      <c r="AH50" s="3"/>
      <c r="AI50" s="3"/>
      <c r="AJ50" s="3"/>
      <c r="AK50" s="3"/>
      <c r="AL50" s="3"/>
      <c r="AM50" s="3"/>
      <c r="AN50" s="3"/>
      <c r="AO50" s="3"/>
    </row>
    <row r="51" spans="1:41" ht="15.75" customHeight="1">
      <c r="A51" s="6"/>
      <c r="B51" s="6"/>
      <c r="C51" s="6"/>
      <c r="D51" s="6"/>
      <c r="E51" s="6"/>
      <c r="F51" s="6"/>
      <c r="G51" s="183" t="s">
        <v>182</v>
      </c>
      <c r="H51" s="6" t="s">
        <v>244</v>
      </c>
      <c r="I51" s="6"/>
      <c r="J51" s="6"/>
      <c r="K51" s="6"/>
      <c r="L51" s="6"/>
      <c r="M51" s="6"/>
      <c r="N51" s="6"/>
      <c r="O51" s="6"/>
      <c r="P51" s="6"/>
      <c r="Q51" s="6"/>
      <c r="R51" s="6"/>
      <c r="S51" s="6"/>
      <c r="T51" s="6"/>
      <c r="U51" s="6"/>
      <c r="V51" s="6"/>
      <c r="W51" s="3"/>
      <c r="X51" s="3"/>
      <c r="Y51" s="3"/>
      <c r="Z51" s="3"/>
      <c r="AA51" s="3"/>
      <c r="AB51" s="3"/>
      <c r="AC51" s="3"/>
      <c r="AD51" s="3"/>
      <c r="AE51" s="3"/>
      <c r="AF51" s="3"/>
      <c r="AG51" s="3"/>
      <c r="AH51" s="3"/>
      <c r="AI51" s="3"/>
      <c r="AJ51" s="3"/>
      <c r="AK51" s="3"/>
      <c r="AL51" s="3"/>
      <c r="AM51" s="3"/>
      <c r="AN51" s="3"/>
      <c r="AO51" s="3"/>
    </row>
    <row r="52" spans="1:41" ht="15.75" customHeight="1">
      <c r="A52" s="6"/>
      <c r="B52" s="6"/>
      <c r="C52" s="6"/>
      <c r="D52" s="6"/>
      <c r="E52" s="6"/>
      <c r="F52" s="6"/>
      <c r="G52" s="183" t="s">
        <v>245</v>
      </c>
      <c r="H52" s="6" t="s">
        <v>246</v>
      </c>
      <c r="I52" s="6"/>
      <c r="J52" s="6"/>
      <c r="K52" s="6"/>
      <c r="L52" s="6"/>
      <c r="M52" s="6"/>
      <c r="N52" s="6"/>
      <c r="O52" s="6"/>
      <c r="P52" s="6"/>
      <c r="Q52" s="6"/>
      <c r="R52" s="6"/>
      <c r="S52" s="6"/>
      <c r="T52" s="6"/>
      <c r="U52" s="6"/>
      <c r="V52" s="6"/>
      <c r="W52" s="3"/>
      <c r="X52" s="3"/>
      <c r="Y52" s="3"/>
      <c r="Z52" s="3"/>
      <c r="AA52" s="3"/>
      <c r="AB52" s="3"/>
      <c r="AC52" s="3"/>
      <c r="AD52" s="3"/>
      <c r="AE52" s="3"/>
      <c r="AF52" s="3"/>
      <c r="AG52" s="3"/>
      <c r="AH52" s="3"/>
      <c r="AI52" s="3"/>
      <c r="AJ52" s="3"/>
      <c r="AK52" s="3"/>
      <c r="AL52" s="3"/>
      <c r="AM52" s="3"/>
      <c r="AN52" s="3"/>
      <c r="AO52" s="3"/>
    </row>
    <row r="53" spans="1:41" ht="15.75" customHeight="1">
      <c r="A53" s="6"/>
      <c r="B53" s="6"/>
      <c r="C53" s="6"/>
      <c r="D53" s="6"/>
      <c r="E53" s="6"/>
      <c r="F53" s="6"/>
      <c r="G53" s="6"/>
      <c r="H53" s="194" t="s">
        <v>247</v>
      </c>
      <c r="I53" s="194"/>
      <c r="J53" s="194"/>
      <c r="K53" s="6"/>
      <c r="L53" s="6"/>
      <c r="M53" s="6"/>
      <c r="N53" s="6"/>
      <c r="O53" s="6"/>
      <c r="P53" s="6"/>
      <c r="Q53" s="6"/>
      <c r="R53" s="6"/>
      <c r="S53" s="6"/>
      <c r="T53" s="6"/>
      <c r="U53" s="6"/>
      <c r="V53" s="6"/>
      <c r="W53" s="3"/>
      <c r="X53" s="3"/>
      <c r="Y53" s="3"/>
      <c r="Z53" s="3"/>
      <c r="AA53" s="3"/>
      <c r="AB53" s="3"/>
      <c r="AC53" s="3"/>
      <c r="AD53" s="3"/>
      <c r="AE53" s="3"/>
      <c r="AF53" s="3"/>
      <c r="AG53" s="3"/>
      <c r="AH53" s="3"/>
      <c r="AI53" s="3"/>
      <c r="AJ53" s="3"/>
      <c r="AK53" s="3"/>
      <c r="AL53" s="3"/>
      <c r="AM53" s="3"/>
      <c r="AN53" s="3"/>
      <c r="AO53" s="3"/>
    </row>
    <row r="54" spans="1:41" ht="15.75" customHeight="1">
      <c r="A54" s="6"/>
      <c r="B54" s="6"/>
      <c r="C54" s="6"/>
      <c r="D54" s="6"/>
      <c r="E54" s="6"/>
      <c r="F54" s="6"/>
      <c r="G54" s="6"/>
      <c r="H54" s="6"/>
      <c r="I54" s="6"/>
      <c r="J54" s="6"/>
      <c r="K54" s="6"/>
      <c r="L54" s="6"/>
      <c r="M54" s="6"/>
      <c r="N54" s="6"/>
      <c r="O54" s="6"/>
      <c r="P54" s="6"/>
      <c r="Q54" s="6"/>
      <c r="R54" s="6"/>
      <c r="S54" s="6"/>
      <c r="T54" s="6"/>
      <c r="U54" s="6"/>
      <c r="V54" s="6"/>
      <c r="W54" s="3"/>
      <c r="X54" s="3"/>
      <c r="Y54" s="3"/>
      <c r="Z54" s="3"/>
      <c r="AA54" s="3"/>
      <c r="AB54" s="3"/>
      <c r="AC54" s="3"/>
      <c r="AD54" s="3"/>
      <c r="AE54" s="3"/>
      <c r="AF54" s="3"/>
      <c r="AG54" s="3"/>
      <c r="AH54" s="3"/>
      <c r="AI54" s="3"/>
      <c r="AJ54" s="3"/>
      <c r="AK54" s="3"/>
      <c r="AL54" s="3"/>
      <c r="AM54" s="3"/>
      <c r="AN54" s="3"/>
      <c r="AO54" s="3"/>
    </row>
    <row r="55" spans="1:41" ht="15.75" customHeight="1">
      <c r="A55" s="6"/>
      <c r="B55" s="6"/>
      <c r="C55" s="6"/>
      <c r="D55" s="6"/>
      <c r="E55" s="6"/>
      <c r="F55" s="6"/>
      <c r="G55" s="6"/>
      <c r="H55" s="6"/>
      <c r="I55" s="6"/>
      <c r="J55" s="6"/>
      <c r="K55" s="6"/>
      <c r="L55" s="6"/>
      <c r="M55" s="6"/>
      <c r="N55" s="6"/>
      <c r="O55" s="6"/>
      <c r="P55" s="6"/>
      <c r="Q55" s="6"/>
      <c r="R55" s="6"/>
      <c r="S55" s="6"/>
      <c r="T55" s="6"/>
      <c r="U55" s="6"/>
      <c r="V55" s="6"/>
      <c r="W55" s="3"/>
      <c r="X55" s="3"/>
      <c r="Y55" s="3"/>
      <c r="Z55" s="3"/>
      <c r="AA55" s="3"/>
      <c r="AB55" s="3"/>
      <c r="AC55" s="3"/>
      <c r="AD55" s="3"/>
      <c r="AE55" s="3"/>
      <c r="AF55" s="3"/>
      <c r="AG55" s="3"/>
      <c r="AH55" s="3"/>
      <c r="AI55" s="3"/>
      <c r="AJ55" s="3"/>
      <c r="AK55" s="3"/>
      <c r="AL55" s="3"/>
      <c r="AM55" s="3"/>
      <c r="AN55" s="3"/>
      <c r="AO55" s="3"/>
    </row>
    <row r="56" spans="1:41" ht="15.75" customHeight="1">
      <c r="A56" s="6"/>
      <c r="B56" s="6"/>
      <c r="C56" s="6"/>
      <c r="D56" s="6"/>
      <c r="E56" s="6"/>
      <c r="F56" s="6"/>
      <c r="G56" s="6"/>
      <c r="H56" s="6"/>
      <c r="I56" s="6"/>
      <c r="J56" s="6"/>
      <c r="K56" s="6"/>
      <c r="L56" s="6"/>
      <c r="M56" s="6"/>
      <c r="N56" s="6"/>
      <c r="O56" s="6"/>
      <c r="P56" s="6"/>
      <c r="Q56" s="6"/>
      <c r="R56" s="6"/>
      <c r="S56" s="6"/>
      <c r="T56" s="6"/>
      <c r="U56" s="6"/>
      <c r="V56" s="6"/>
      <c r="W56" s="3"/>
      <c r="X56" s="3"/>
      <c r="Y56" s="3"/>
      <c r="Z56" s="3"/>
      <c r="AA56" s="3"/>
      <c r="AB56" s="3"/>
      <c r="AC56" s="3"/>
      <c r="AD56" s="3"/>
      <c r="AE56" s="3"/>
      <c r="AF56" s="3"/>
      <c r="AG56" s="3"/>
      <c r="AH56" s="3"/>
      <c r="AI56" s="3"/>
      <c r="AJ56" s="3"/>
      <c r="AK56" s="3"/>
      <c r="AL56" s="3"/>
      <c r="AM56" s="3"/>
      <c r="AN56" s="3"/>
      <c r="AO56" s="3"/>
    </row>
    <row r="57" spans="1:41" ht="15.75" customHeight="1">
      <c r="A57" s="6"/>
      <c r="B57" s="6"/>
      <c r="C57" s="6"/>
      <c r="D57" s="6"/>
      <c r="E57" s="6"/>
      <c r="F57" s="6"/>
      <c r="G57" s="6"/>
      <c r="H57" s="6"/>
      <c r="I57" s="6"/>
      <c r="J57" s="6"/>
      <c r="K57" s="6"/>
      <c r="L57" s="6"/>
      <c r="M57" s="6"/>
      <c r="N57" s="6"/>
      <c r="O57" s="6"/>
      <c r="P57" s="6"/>
      <c r="Q57" s="6"/>
      <c r="R57" s="6"/>
      <c r="S57" s="6"/>
      <c r="T57" s="6"/>
      <c r="U57" s="6"/>
      <c r="V57" s="6"/>
      <c r="W57" s="3"/>
      <c r="X57" s="3"/>
      <c r="Y57" s="3"/>
      <c r="Z57" s="3"/>
      <c r="AA57" s="3"/>
      <c r="AB57" s="3"/>
      <c r="AC57" s="3"/>
      <c r="AD57" s="3"/>
      <c r="AE57" s="3"/>
      <c r="AF57" s="3"/>
      <c r="AG57" s="3"/>
      <c r="AH57" s="3"/>
      <c r="AI57" s="3"/>
      <c r="AJ57" s="3"/>
      <c r="AK57" s="3"/>
      <c r="AL57" s="3"/>
      <c r="AM57" s="3"/>
      <c r="AN57" s="3"/>
      <c r="AO57" s="3"/>
    </row>
    <row r="58" spans="1:41" ht="15.75" customHeight="1">
      <c r="A58" s="6"/>
      <c r="B58" s="6"/>
      <c r="C58" s="6"/>
      <c r="D58" s="6"/>
      <c r="E58" s="6"/>
      <c r="F58" s="6"/>
      <c r="G58" s="6"/>
      <c r="H58" s="6"/>
      <c r="I58" s="6"/>
      <c r="J58" s="6"/>
      <c r="K58" s="6"/>
      <c r="L58" s="6"/>
      <c r="M58" s="6"/>
      <c r="N58" s="6"/>
      <c r="O58" s="6"/>
      <c r="P58" s="6"/>
      <c r="Q58" s="6"/>
      <c r="R58" s="6"/>
      <c r="S58" s="6"/>
      <c r="T58" s="6"/>
      <c r="U58" s="6"/>
      <c r="V58" s="6"/>
      <c r="W58" s="3"/>
      <c r="X58" s="3"/>
      <c r="Y58" s="3"/>
      <c r="Z58" s="3"/>
      <c r="AA58" s="3"/>
      <c r="AB58" s="3"/>
      <c r="AC58" s="3"/>
      <c r="AD58" s="3"/>
      <c r="AE58" s="3"/>
      <c r="AF58" s="3"/>
      <c r="AG58" s="3"/>
      <c r="AH58" s="3"/>
      <c r="AI58" s="3"/>
      <c r="AJ58" s="3"/>
      <c r="AK58" s="3"/>
      <c r="AL58" s="3"/>
      <c r="AM58" s="3"/>
      <c r="AN58" s="3"/>
      <c r="AO58" s="3"/>
    </row>
    <row r="59" spans="1:41" ht="15.75" customHeight="1">
      <c r="A59" s="6"/>
      <c r="B59" s="6"/>
      <c r="C59" s="6"/>
      <c r="D59" s="6"/>
      <c r="E59" s="6"/>
      <c r="F59" s="6"/>
      <c r="G59" s="195"/>
      <c r="H59" s="6"/>
      <c r="I59" s="6"/>
      <c r="J59" s="6"/>
      <c r="K59" s="6"/>
      <c r="L59" s="6"/>
      <c r="M59" s="6"/>
      <c r="N59" s="6"/>
      <c r="O59" s="6"/>
      <c r="P59" s="6"/>
      <c r="Q59" s="6"/>
      <c r="R59" s="6"/>
      <c r="S59" s="6"/>
      <c r="T59" s="6"/>
      <c r="U59" s="6"/>
      <c r="V59" s="6"/>
      <c r="W59" s="3"/>
      <c r="X59" s="3"/>
      <c r="Y59" s="3"/>
      <c r="Z59" s="3"/>
      <c r="AA59" s="3"/>
      <c r="AB59" s="3"/>
      <c r="AC59" s="3"/>
      <c r="AD59" s="3"/>
      <c r="AE59" s="3"/>
      <c r="AF59" s="3"/>
      <c r="AG59" s="3"/>
      <c r="AH59" s="3"/>
      <c r="AI59" s="3"/>
      <c r="AJ59" s="3"/>
      <c r="AK59" s="3"/>
      <c r="AL59" s="3"/>
      <c r="AM59" s="3"/>
      <c r="AN59" s="3"/>
      <c r="AO59" s="3"/>
    </row>
    <row r="60" spans="1:41" ht="15.75" customHeight="1">
      <c r="A60" s="6"/>
      <c r="B60" s="6"/>
      <c r="C60" s="6"/>
      <c r="D60" s="6"/>
      <c r="E60" s="6"/>
      <c r="F60" s="6"/>
      <c r="G60" s="6"/>
      <c r="H60" s="6"/>
      <c r="I60" s="6"/>
      <c r="J60" s="6"/>
      <c r="K60" s="6"/>
      <c r="L60" s="6"/>
      <c r="M60" s="6"/>
      <c r="N60" s="6"/>
      <c r="O60" s="6"/>
      <c r="P60" s="6"/>
      <c r="Q60" s="6"/>
      <c r="R60" s="6"/>
      <c r="S60" s="6"/>
      <c r="T60" s="6"/>
      <c r="U60" s="6"/>
      <c r="V60" s="6"/>
      <c r="W60" s="3"/>
      <c r="X60" s="3"/>
      <c r="Y60" s="3"/>
      <c r="Z60" s="3"/>
      <c r="AA60" s="3"/>
      <c r="AB60" s="3"/>
      <c r="AC60" s="3"/>
      <c r="AD60" s="3"/>
      <c r="AE60" s="3"/>
      <c r="AF60" s="3"/>
      <c r="AG60" s="3"/>
      <c r="AH60" s="3"/>
      <c r="AI60" s="3"/>
      <c r="AJ60" s="3"/>
      <c r="AK60" s="3"/>
      <c r="AL60" s="3"/>
      <c r="AM60" s="3"/>
      <c r="AN60" s="3"/>
      <c r="AO60" s="3"/>
    </row>
    <row r="61" spans="1:41" ht="15.75" customHeight="1">
      <c r="A61" s="6"/>
      <c r="B61" s="6"/>
      <c r="C61" s="6"/>
      <c r="D61" s="6"/>
      <c r="E61" s="6"/>
      <c r="F61" s="6"/>
      <c r="G61" s="6"/>
      <c r="H61" s="6"/>
      <c r="I61" s="6"/>
      <c r="J61" s="6"/>
      <c r="K61" s="6"/>
      <c r="L61" s="6"/>
      <c r="M61" s="6"/>
      <c r="N61" s="6"/>
      <c r="O61" s="6"/>
      <c r="P61" s="6"/>
      <c r="Q61" s="6"/>
      <c r="R61" s="6"/>
      <c r="S61" s="6"/>
      <c r="T61" s="6"/>
      <c r="U61" s="6"/>
      <c r="V61" s="6"/>
      <c r="W61" s="3"/>
      <c r="X61" s="3"/>
      <c r="Y61" s="3"/>
      <c r="Z61" s="3"/>
      <c r="AA61" s="3"/>
      <c r="AB61" s="3"/>
      <c r="AC61" s="3"/>
      <c r="AD61" s="3"/>
      <c r="AE61" s="3"/>
      <c r="AF61" s="3"/>
      <c r="AG61" s="3"/>
      <c r="AH61" s="3"/>
      <c r="AI61" s="3"/>
      <c r="AJ61" s="3"/>
      <c r="AK61" s="3"/>
      <c r="AL61" s="3"/>
      <c r="AM61" s="3"/>
      <c r="AN61" s="3"/>
      <c r="AO61" s="3"/>
    </row>
    <row r="62" spans="1:41" ht="15.75" customHeight="1">
      <c r="A62" s="6"/>
      <c r="B62" s="6"/>
      <c r="C62" s="6"/>
      <c r="D62" s="6"/>
      <c r="E62" s="6"/>
      <c r="F62" s="6"/>
      <c r="G62" s="6"/>
      <c r="H62" s="6"/>
      <c r="I62" s="6"/>
      <c r="J62" s="6"/>
      <c r="K62" s="6"/>
      <c r="L62" s="6"/>
      <c r="M62" s="6"/>
      <c r="N62" s="6"/>
      <c r="O62" s="6"/>
      <c r="P62" s="6"/>
      <c r="Q62" s="6"/>
      <c r="R62" s="6"/>
      <c r="S62" s="6"/>
      <c r="T62" s="6"/>
      <c r="U62" s="6"/>
      <c r="V62" s="6"/>
      <c r="W62" s="3"/>
      <c r="X62" s="3"/>
      <c r="Y62" s="3"/>
      <c r="Z62" s="3"/>
      <c r="AA62" s="3"/>
      <c r="AB62" s="3"/>
      <c r="AC62" s="3"/>
      <c r="AD62" s="3"/>
      <c r="AE62" s="3"/>
      <c r="AF62" s="3"/>
      <c r="AG62" s="3"/>
      <c r="AH62" s="3"/>
      <c r="AI62" s="3"/>
      <c r="AJ62" s="3"/>
      <c r="AK62" s="3"/>
      <c r="AL62" s="3"/>
      <c r="AM62" s="3"/>
      <c r="AN62" s="3"/>
      <c r="AO62" s="3"/>
    </row>
    <row r="63" spans="1:41" ht="15.75" customHeight="1">
      <c r="A63" s="6"/>
      <c r="B63" s="6"/>
      <c r="C63" s="6"/>
      <c r="D63" s="6"/>
      <c r="E63" s="6"/>
      <c r="F63" s="6"/>
      <c r="G63" s="6"/>
      <c r="H63" s="6"/>
      <c r="I63" s="6"/>
      <c r="J63" s="6"/>
      <c r="K63" s="6"/>
      <c r="L63" s="6"/>
      <c r="M63" s="6"/>
      <c r="N63" s="6"/>
      <c r="O63" s="6"/>
      <c r="P63" s="6"/>
      <c r="Q63" s="6"/>
      <c r="R63" s="6"/>
      <c r="S63" s="6"/>
      <c r="T63" s="6"/>
      <c r="U63" s="6"/>
      <c r="V63" s="6"/>
      <c r="W63" s="3"/>
      <c r="X63" s="3"/>
      <c r="Y63" s="3"/>
      <c r="Z63" s="3"/>
      <c r="AA63" s="3"/>
      <c r="AB63" s="3"/>
      <c r="AC63" s="3"/>
      <c r="AD63" s="3"/>
      <c r="AE63" s="3"/>
      <c r="AF63" s="3"/>
      <c r="AG63" s="3"/>
      <c r="AH63" s="3"/>
      <c r="AI63" s="3"/>
      <c r="AJ63" s="3"/>
      <c r="AK63" s="3"/>
      <c r="AL63" s="3"/>
      <c r="AM63" s="3"/>
      <c r="AN63" s="3"/>
      <c r="AO63" s="3"/>
    </row>
    <row r="64" spans="1:41" ht="15.75" customHeight="1">
      <c r="A64" s="6"/>
      <c r="B64" s="6"/>
      <c r="C64" s="6"/>
      <c r="D64" s="6"/>
      <c r="E64" s="6"/>
      <c r="F64" s="6"/>
      <c r="G64" s="6"/>
      <c r="H64" s="6"/>
      <c r="I64" s="6"/>
      <c r="J64" s="6"/>
      <c r="K64" s="6"/>
      <c r="L64" s="6"/>
      <c r="M64" s="6"/>
      <c r="N64" s="6"/>
      <c r="O64" s="6"/>
      <c r="P64" s="6"/>
      <c r="Q64" s="6"/>
      <c r="R64" s="6"/>
      <c r="S64" s="6"/>
      <c r="T64" s="6"/>
      <c r="U64" s="6"/>
      <c r="V64" s="6"/>
      <c r="W64" s="3"/>
      <c r="X64" s="3"/>
      <c r="Y64" s="3"/>
      <c r="Z64" s="3"/>
      <c r="AA64" s="3"/>
      <c r="AB64" s="3"/>
      <c r="AC64" s="3"/>
      <c r="AD64" s="3"/>
      <c r="AE64" s="3"/>
      <c r="AF64" s="3"/>
      <c r="AG64" s="3"/>
      <c r="AH64" s="3"/>
      <c r="AI64" s="3"/>
      <c r="AJ64" s="3"/>
      <c r="AK64" s="3"/>
      <c r="AL64" s="3"/>
      <c r="AM64" s="3"/>
      <c r="AN64" s="3"/>
      <c r="AO64" s="3"/>
    </row>
    <row r="65" spans="1:41" ht="15.75" customHeight="1">
      <c r="A65" s="6"/>
      <c r="B65" s="6"/>
      <c r="C65" s="6"/>
      <c r="D65" s="6"/>
      <c r="E65" s="6"/>
      <c r="F65" s="6"/>
      <c r="G65" s="6"/>
      <c r="H65" s="6"/>
      <c r="I65" s="6"/>
      <c r="J65" s="6"/>
      <c r="K65" s="6"/>
      <c r="L65" s="6"/>
      <c r="M65" s="6"/>
      <c r="N65" s="6"/>
      <c r="O65" s="6"/>
      <c r="P65" s="6"/>
      <c r="Q65" s="6"/>
      <c r="R65" s="6"/>
      <c r="S65" s="6"/>
      <c r="T65" s="6"/>
      <c r="U65" s="6"/>
      <c r="V65" s="6"/>
      <c r="W65" s="3"/>
      <c r="X65" s="3"/>
      <c r="Y65" s="3"/>
      <c r="Z65" s="3"/>
      <c r="AA65" s="3"/>
      <c r="AB65" s="3"/>
      <c r="AC65" s="3"/>
      <c r="AD65" s="3"/>
      <c r="AE65" s="3"/>
      <c r="AF65" s="3"/>
      <c r="AG65" s="3"/>
      <c r="AH65" s="3"/>
      <c r="AI65" s="3"/>
      <c r="AJ65" s="3"/>
      <c r="AK65" s="3"/>
      <c r="AL65" s="3"/>
      <c r="AM65" s="3"/>
      <c r="AN65" s="3"/>
      <c r="AO65" s="3"/>
    </row>
    <row r="66" spans="1:41" ht="15.75" customHeight="1">
      <c r="A66" s="6"/>
      <c r="B66" s="6"/>
      <c r="C66" s="6"/>
      <c r="D66" s="6"/>
      <c r="E66" s="6"/>
      <c r="F66" s="6"/>
      <c r="G66" s="6"/>
      <c r="H66" s="6"/>
      <c r="I66" s="6"/>
      <c r="J66" s="6"/>
      <c r="K66" s="6"/>
      <c r="L66" s="6"/>
      <c r="M66" s="6"/>
      <c r="N66" s="6"/>
      <c r="O66" s="6"/>
      <c r="P66" s="6"/>
      <c r="Q66" s="6"/>
      <c r="R66" s="6"/>
      <c r="S66" s="6"/>
      <c r="T66" s="6"/>
      <c r="U66" s="6"/>
      <c r="V66" s="6"/>
      <c r="W66" s="3"/>
      <c r="X66" s="3"/>
      <c r="Y66" s="3"/>
      <c r="Z66" s="3"/>
      <c r="AA66" s="3"/>
      <c r="AB66" s="3"/>
      <c r="AC66" s="3"/>
      <c r="AD66" s="3"/>
      <c r="AE66" s="3"/>
      <c r="AF66" s="3"/>
      <c r="AG66" s="3"/>
      <c r="AH66" s="3"/>
      <c r="AI66" s="3"/>
      <c r="AJ66" s="3"/>
      <c r="AK66" s="3"/>
      <c r="AL66" s="3"/>
      <c r="AM66" s="3"/>
      <c r="AN66" s="3"/>
      <c r="AO66" s="3"/>
    </row>
    <row r="67" spans="1:41" ht="15.75" customHeight="1">
      <c r="A67" s="6"/>
      <c r="B67" s="6"/>
      <c r="C67" s="6"/>
      <c r="D67" s="6"/>
      <c r="E67" s="6"/>
      <c r="F67" s="6"/>
      <c r="G67" s="6"/>
      <c r="H67" s="6"/>
      <c r="I67" s="6"/>
      <c r="J67" s="6"/>
      <c r="K67" s="6"/>
      <c r="L67" s="6"/>
      <c r="M67" s="6"/>
      <c r="N67" s="6"/>
      <c r="O67" s="6"/>
      <c r="P67" s="6"/>
      <c r="Q67" s="6"/>
      <c r="R67" s="6"/>
      <c r="S67" s="6"/>
      <c r="T67" s="6"/>
      <c r="U67" s="6"/>
      <c r="V67" s="6"/>
      <c r="W67" s="3"/>
      <c r="X67" s="3"/>
      <c r="Y67" s="3"/>
      <c r="Z67" s="3"/>
      <c r="AA67" s="3"/>
      <c r="AB67" s="3"/>
      <c r="AC67" s="3"/>
      <c r="AD67" s="3"/>
      <c r="AE67" s="3"/>
      <c r="AF67" s="3"/>
      <c r="AG67" s="3"/>
      <c r="AH67" s="3"/>
      <c r="AI67" s="3"/>
      <c r="AJ67" s="3"/>
      <c r="AK67" s="3"/>
      <c r="AL67" s="3"/>
      <c r="AM67" s="3"/>
      <c r="AN67" s="3"/>
      <c r="AO67" s="3"/>
    </row>
    <row r="68" spans="1:41" ht="15.75" customHeight="1">
      <c r="A68" s="6"/>
      <c r="B68" s="6"/>
      <c r="C68" s="6"/>
      <c r="D68" s="6"/>
      <c r="E68" s="6"/>
      <c r="F68" s="6"/>
      <c r="G68" s="6"/>
      <c r="H68" s="6"/>
      <c r="I68" s="6"/>
      <c r="J68" s="6"/>
      <c r="K68" s="6"/>
      <c r="L68" s="6"/>
      <c r="M68" s="6"/>
      <c r="N68" s="6"/>
      <c r="O68" s="6"/>
      <c r="P68" s="6"/>
      <c r="Q68" s="6"/>
      <c r="R68" s="6"/>
      <c r="S68" s="6"/>
      <c r="T68" s="6"/>
      <c r="U68" s="6"/>
      <c r="V68" s="6"/>
      <c r="W68" s="3"/>
      <c r="X68" s="3"/>
      <c r="Y68" s="3"/>
      <c r="Z68" s="3"/>
      <c r="AA68" s="3"/>
      <c r="AB68" s="3"/>
      <c r="AC68" s="3"/>
      <c r="AD68" s="3"/>
      <c r="AE68" s="3"/>
      <c r="AF68" s="3"/>
      <c r="AG68" s="3"/>
      <c r="AH68" s="3"/>
      <c r="AI68" s="3"/>
      <c r="AJ68" s="3"/>
      <c r="AK68" s="3"/>
      <c r="AL68" s="3"/>
      <c r="AM68" s="3"/>
      <c r="AN68" s="3"/>
      <c r="AO68" s="3"/>
    </row>
    <row r="69" spans="1:41" ht="15.75" customHeight="1">
      <c r="A69" s="6"/>
      <c r="B69" s="6"/>
      <c r="C69" s="6"/>
      <c r="D69" s="6"/>
      <c r="E69" s="6"/>
      <c r="F69" s="6"/>
      <c r="G69" s="6"/>
      <c r="H69" s="6"/>
      <c r="I69" s="6"/>
      <c r="J69" s="6"/>
      <c r="K69" s="6"/>
      <c r="L69" s="6"/>
      <c r="M69" s="6"/>
      <c r="N69" s="6"/>
      <c r="O69" s="6"/>
      <c r="P69" s="6"/>
      <c r="Q69" s="6"/>
      <c r="R69" s="6"/>
      <c r="S69" s="6"/>
      <c r="T69" s="6"/>
      <c r="U69" s="6"/>
      <c r="V69" s="6"/>
      <c r="W69" s="3"/>
      <c r="X69" s="3"/>
      <c r="Y69" s="3"/>
      <c r="Z69" s="3"/>
      <c r="AA69" s="3"/>
      <c r="AB69" s="3"/>
      <c r="AC69" s="3"/>
      <c r="AD69" s="3"/>
      <c r="AE69" s="3"/>
      <c r="AF69" s="3"/>
      <c r="AG69" s="3"/>
      <c r="AH69" s="3"/>
      <c r="AI69" s="3"/>
      <c r="AJ69" s="3"/>
      <c r="AK69" s="3"/>
      <c r="AL69" s="3"/>
      <c r="AM69" s="3"/>
      <c r="AN69" s="3"/>
      <c r="AO69" s="3"/>
    </row>
    <row r="70" spans="1:41" ht="15.75" customHeight="1">
      <c r="A70" s="6"/>
      <c r="B70" s="6"/>
      <c r="C70" s="6"/>
      <c r="D70" s="6"/>
      <c r="E70" s="6"/>
      <c r="F70" s="6"/>
      <c r="G70" s="6"/>
      <c r="H70" s="6"/>
      <c r="I70" s="6"/>
      <c r="J70" s="6"/>
      <c r="K70" s="6"/>
      <c r="L70" s="6"/>
      <c r="M70" s="6"/>
      <c r="N70" s="6"/>
      <c r="O70" s="6"/>
      <c r="P70" s="6"/>
      <c r="Q70" s="6"/>
      <c r="R70" s="6"/>
      <c r="S70" s="6"/>
      <c r="T70" s="6"/>
      <c r="U70" s="6"/>
      <c r="V70" s="6"/>
      <c r="W70" s="3"/>
      <c r="X70" s="3"/>
      <c r="Y70" s="3"/>
      <c r="Z70" s="3"/>
      <c r="AA70" s="3"/>
      <c r="AB70" s="3"/>
      <c r="AC70" s="3"/>
      <c r="AD70" s="3"/>
      <c r="AE70" s="3"/>
      <c r="AF70" s="3"/>
      <c r="AG70" s="3"/>
      <c r="AH70" s="3"/>
      <c r="AI70" s="3"/>
      <c r="AJ70" s="3"/>
      <c r="AK70" s="3"/>
      <c r="AL70" s="3"/>
      <c r="AM70" s="3"/>
      <c r="AN70" s="3"/>
      <c r="AO70" s="3"/>
    </row>
    <row r="71" spans="1:41" ht="15.75" customHeight="1">
      <c r="A71" s="6"/>
      <c r="B71" s="6"/>
      <c r="C71" s="6"/>
      <c r="D71" s="6"/>
      <c r="E71" s="6"/>
      <c r="F71" s="6"/>
      <c r="G71" s="6"/>
      <c r="H71" s="6"/>
      <c r="I71" s="6"/>
      <c r="J71" s="6"/>
      <c r="K71" s="6"/>
      <c r="L71" s="6"/>
      <c r="M71" s="6"/>
      <c r="N71" s="6"/>
      <c r="O71" s="6"/>
      <c r="P71" s="6"/>
      <c r="Q71" s="6"/>
      <c r="R71" s="6"/>
      <c r="S71" s="6"/>
      <c r="T71" s="6"/>
      <c r="U71" s="6"/>
      <c r="V71" s="6"/>
      <c r="W71" s="3"/>
      <c r="X71" s="3"/>
      <c r="Y71" s="3"/>
      <c r="Z71" s="3"/>
      <c r="AA71" s="3"/>
      <c r="AB71" s="3"/>
      <c r="AC71" s="3"/>
      <c r="AD71" s="3"/>
      <c r="AE71" s="3"/>
      <c r="AF71" s="3"/>
      <c r="AG71" s="3"/>
      <c r="AH71" s="3"/>
      <c r="AI71" s="3"/>
      <c r="AJ71" s="3"/>
      <c r="AK71" s="3"/>
      <c r="AL71" s="3"/>
      <c r="AM71" s="3"/>
      <c r="AN71" s="3"/>
      <c r="AO71" s="3"/>
    </row>
    <row r="72" spans="1:41" ht="15.75" customHeight="1">
      <c r="A72" s="6"/>
      <c r="B72" s="6"/>
      <c r="C72" s="6"/>
      <c r="D72" s="6"/>
      <c r="E72" s="6"/>
      <c r="F72" s="6"/>
      <c r="G72" s="6"/>
      <c r="H72" s="6"/>
      <c r="I72" s="6"/>
      <c r="J72" s="6"/>
      <c r="K72" s="6"/>
      <c r="L72" s="6"/>
      <c r="M72" s="6"/>
      <c r="N72" s="6"/>
      <c r="O72" s="6"/>
      <c r="P72" s="6"/>
      <c r="Q72" s="6"/>
      <c r="R72" s="6"/>
      <c r="S72" s="6"/>
      <c r="T72" s="6"/>
      <c r="U72" s="6"/>
      <c r="V72" s="6"/>
      <c r="W72" s="3"/>
      <c r="X72" s="3"/>
      <c r="Y72" s="3"/>
      <c r="Z72" s="3"/>
      <c r="AA72" s="3"/>
      <c r="AB72" s="3"/>
      <c r="AC72" s="3"/>
      <c r="AD72" s="3"/>
      <c r="AE72" s="3"/>
      <c r="AF72" s="3"/>
      <c r="AG72" s="3"/>
      <c r="AH72" s="3"/>
      <c r="AI72" s="3"/>
      <c r="AJ72" s="3"/>
      <c r="AK72" s="3"/>
      <c r="AL72" s="3"/>
      <c r="AM72" s="3"/>
      <c r="AN72" s="3"/>
      <c r="AO72" s="3"/>
    </row>
    <row r="73" spans="1:41" ht="15.75" customHeight="1">
      <c r="A73" s="6"/>
      <c r="B73" s="6"/>
      <c r="C73" s="6"/>
      <c r="D73" s="6"/>
      <c r="E73" s="6"/>
      <c r="F73" s="6"/>
      <c r="G73" s="6"/>
      <c r="H73" s="6"/>
      <c r="I73" s="6"/>
      <c r="J73" s="6"/>
      <c r="K73" s="6"/>
      <c r="L73" s="6"/>
      <c r="M73" s="6"/>
      <c r="N73" s="6"/>
      <c r="O73" s="6"/>
      <c r="P73" s="6"/>
      <c r="Q73" s="6"/>
      <c r="R73" s="6"/>
      <c r="S73" s="6"/>
      <c r="T73" s="6"/>
      <c r="U73" s="6"/>
      <c r="V73" s="6"/>
      <c r="W73" s="3"/>
      <c r="X73" s="3"/>
      <c r="Y73" s="3"/>
      <c r="Z73" s="3"/>
      <c r="AA73" s="3"/>
      <c r="AB73" s="3"/>
      <c r="AC73" s="3"/>
      <c r="AD73" s="3"/>
      <c r="AE73" s="3"/>
      <c r="AF73" s="3"/>
      <c r="AG73" s="3"/>
      <c r="AH73" s="3"/>
      <c r="AI73" s="3"/>
      <c r="AJ73" s="3"/>
      <c r="AK73" s="3"/>
      <c r="AL73" s="3"/>
      <c r="AM73" s="3"/>
      <c r="AN73" s="3"/>
      <c r="AO73" s="3"/>
    </row>
    <row r="74" spans="1:41" ht="15.75" customHeight="1">
      <c r="A74" s="6"/>
      <c r="B74" s="6"/>
      <c r="C74" s="6"/>
      <c r="D74" s="6"/>
      <c r="E74" s="6"/>
      <c r="F74" s="6"/>
      <c r="G74" s="6"/>
      <c r="H74" s="6"/>
      <c r="I74" s="6"/>
      <c r="J74" s="6"/>
      <c r="K74" s="6"/>
      <c r="L74" s="6"/>
      <c r="M74" s="6"/>
      <c r="N74" s="6"/>
      <c r="O74" s="6"/>
      <c r="P74" s="6"/>
      <c r="Q74" s="6"/>
      <c r="R74" s="6"/>
      <c r="S74" s="6"/>
      <c r="T74" s="6"/>
      <c r="U74" s="6"/>
      <c r="V74" s="6"/>
      <c r="W74" s="3"/>
      <c r="X74" s="3"/>
      <c r="Y74" s="3"/>
      <c r="Z74" s="3"/>
      <c r="AA74" s="3"/>
      <c r="AB74" s="3"/>
      <c r="AC74" s="3"/>
      <c r="AD74" s="3"/>
      <c r="AE74" s="3"/>
      <c r="AF74" s="3"/>
      <c r="AG74" s="3"/>
      <c r="AH74" s="3"/>
      <c r="AI74" s="3"/>
      <c r="AJ74" s="3"/>
      <c r="AK74" s="3"/>
      <c r="AL74" s="3"/>
      <c r="AM74" s="3"/>
      <c r="AN74" s="3"/>
      <c r="AO74" s="3"/>
    </row>
    <row r="75" spans="1:41" ht="15.75" customHeight="1">
      <c r="A75" s="6"/>
      <c r="B75" s="6"/>
      <c r="C75" s="6"/>
      <c r="D75" s="6"/>
      <c r="E75" s="6"/>
      <c r="F75" s="6"/>
      <c r="G75" s="6"/>
      <c r="H75" s="6"/>
      <c r="I75" s="6"/>
      <c r="J75" s="6"/>
      <c r="K75" s="6"/>
      <c r="L75" s="6"/>
      <c r="M75" s="6"/>
      <c r="N75" s="6"/>
      <c r="O75" s="6"/>
      <c r="P75" s="6"/>
      <c r="Q75" s="6"/>
      <c r="R75" s="6"/>
      <c r="S75" s="6"/>
      <c r="T75" s="6"/>
      <c r="U75" s="6"/>
      <c r="V75" s="6"/>
      <c r="W75" s="3"/>
      <c r="X75" s="3"/>
      <c r="Y75" s="3"/>
      <c r="Z75" s="3"/>
      <c r="AA75" s="3"/>
      <c r="AB75" s="3"/>
      <c r="AC75" s="3"/>
      <c r="AD75" s="3"/>
      <c r="AE75" s="3"/>
      <c r="AF75" s="3"/>
      <c r="AG75" s="3"/>
      <c r="AH75" s="3"/>
      <c r="AI75" s="3"/>
      <c r="AJ75" s="3"/>
      <c r="AK75" s="3"/>
      <c r="AL75" s="3"/>
      <c r="AM75" s="3"/>
      <c r="AN75" s="3"/>
      <c r="AO75" s="3"/>
    </row>
    <row r="76" spans="1:41" ht="15.75" customHeight="1">
      <c r="A76" s="6"/>
      <c r="B76" s="6"/>
      <c r="C76" s="6"/>
      <c r="D76" s="6"/>
      <c r="E76" s="6"/>
      <c r="F76" s="6"/>
      <c r="G76" s="6"/>
      <c r="H76" s="6"/>
      <c r="I76" s="6"/>
      <c r="J76" s="6"/>
      <c r="K76" s="6"/>
      <c r="L76" s="6"/>
      <c r="M76" s="6"/>
      <c r="N76" s="6"/>
      <c r="O76" s="6"/>
      <c r="P76" s="6"/>
      <c r="Q76" s="6"/>
      <c r="R76" s="6"/>
      <c r="S76" s="6"/>
      <c r="T76" s="6"/>
      <c r="U76" s="6"/>
      <c r="V76" s="6"/>
      <c r="W76" s="3"/>
      <c r="X76" s="3"/>
      <c r="Y76" s="3"/>
      <c r="Z76" s="3"/>
      <c r="AA76" s="3"/>
      <c r="AB76" s="3"/>
      <c r="AC76" s="3"/>
      <c r="AD76" s="3"/>
      <c r="AE76" s="3"/>
      <c r="AF76" s="3"/>
      <c r="AG76" s="3"/>
      <c r="AH76" s="3"/>
      <c r="AI76" s="3"/>
      <c r="AJ76" s="3"/>
      <c r="AK76" s="3"/>
      <c r="AL76" s="3"/>
      <c r="AM76" s="3"/>
      <c r="AN76" s="3"/>
      <c r="AO76" s="3"/>
    </row>
    <row r="77" spans="1:41" ht="15.75" customHeight="1">
      <c r="A77" s="6"/>
      <c r="B77" s="6"/>
      <c r="C77" s="6"/>
      <c r="D77" s="6"/>
      <c r="E77" s="6"/>
      <c r="F77" s="6"/>
      <c r="G77" s="6"/>
      <c r="H77" s="6"/>
      <c r="I77" s="6"/>
      <c r="J77" s="6"/>
      <c r="K77" s="6"/>
      <c r="L77" s="6"/>
      <c r="M77" s="6"/>
      <c r="N77" s="6"/>
      <c r="O77" s="6"/>
      <c r="P77" s="6"/>
      <c r="Q77" s="6"/>
      <c r="R77" s="6"/>
      <c r="S77" s="6"/>
      <c r="T77" s="6"/>
      <c r="U77" s="6"/>
      <c r="V77" s="6"/>
      <c r="W77" s="3"/>
      <c r="X77" s="3"/>
      <c r="Y77" s="3"/>
      <c r="Z77" s="3"/>
      <c r="AA77" s="3"/>
      <c r="AB77" s="3"/>
      <c r="AC77" s="3"/>
      <c r="AD77" s="3"/>
      <c r="AE77" s="3"/>
      <c r="AF77" s="3"/>
      <c r="AG77" s="3"/>
      <c r="AH77" s="3"/>
      <c r="AI77" s="3"/>
      <c r="AJ77" s="3"/>
      <c r="AK77" s="3"/>
      <c r="AL77" s="3"/>
      <c r="AM77" s="3"/>
      <c r="AN77" s="3"/>
      <c r="AO77" s="3"/>
    </row>
    <row r="78" spans="1:41" ht="15.75" customHeight="1">
      <c r="A78" s="6"/>
      <c r="B78" s="6"/>
      <c r="C78" s="6"/>
      <c r="D78" s="6"/>
      <c r="E78" s="6"/>
      <c r="F78" s="6"/>
      <c r="G78" s="6"/>
      <c r="H78" s="6"/>
      <c r="I78" s="6"/>
      <c r="J78" s="6"/>
      <c r="K78" s="6"/>
      <c r="L78" s="6"/>
      <c r="M78" s="6"/>
      <c r="N78" s="6"/>
      <c r="O78" s="6"/>
      <c r="P78" s="6"/>
      <c r="Q78" s="6"/>
      <c r="R78" s="6"/>
      <c r="S78" s="6"/>
      <c r="T78" s="6"/>
      <c r="U78" s="6"/>
      <c r="V78" s="6"/>
      <c r="W78" s="3"/>
      <c r="X78" s="3"/>
      <c r="Y78" s="3"/>
      <c r="Z78" s="3"/>
      <c r="AA78" s="3"/>
      <c r="AB78" s="3"/>
      <c r="AC78" s="3"/>
      <c r="AD78" s="3"/>
      <c r="AE78" s="3"/>
      <c r="AF78" s="3"/>
      <c r="AG78" s="3"/>
      <c r="AH78" s="3"/>
      <c r="AI78" s="3"/>
      <c r="AJ78" s="3"/>
      <c r="AK78" s="3"/>
      <c r="AL78" s="3"/>
      <c r="AM78" s="3"/>
      <c r="AN78" s="3"/>
      <c r="AO78" s="3"/>
    </row>
    <row r="79" spans="1:41" ht="15.75" customHeight="1">
      <c r="A79" s="6"/>
      <c r="B79" s="6"/>
      <c r="C79" s="6"/>
      <c r="D79" s="6"/>
      <c r="E79" s="6"/>
      <c r="F79" s="6"/>
      <c r="G79" s="6"/>
      <c r="H79" s="6"/>
      <c r="I79" s="6"/>
      <c r="J79" s="6"/>
      <c r="K79" s="6"/>
      <c r="L79" s="6"/>
      <c r="M79" s="6"/>
      <c r="N79" s="6"/>
      <c r="O79" s="6"/>
      <c r="P79" s="6"/>
      <c r="Q79" s="6"/>
      <c r="R79" s="6"/>
      <c r="S79" s="6"/>
      <c r="T79" s="6"/>
      <c r="U79" s="6"/>
      <c r="V79" s="6"/>
      <c r="W79" s="3"/>
      <c r="X79" s="3"/>
      <c r="Y79" s="3"/>
      <c r="Z79" s="3"/>
      <c r="AA79" s="3"/>
      <c r="AB79" s="3"/>
      <c r="AC79" s="3"/>
      <c r="AD79" s="3"/>
      <c r="AE79" s="3"/>
      <c r="AF79" s="3"/>
      <c r="AG79" s="3"/>
      <c r="AH79" s="3"/>
      <c r="AI79" s="3"/>
      <c r="AJ79" s="3"/>
      <c r="AK79" s="3"/>
      <c r="AL79" s="3"/>
      <c r="AM79" s="3"/>
      <c r="AN79" s="3"/>
      <c r="AO79" s="3"/>
    </row>
    <row r="80" spans="1:41" ht="15.75" customHeight="1">
      <c r="A80" s="6"/>
      <c r="B80" s="6"/>
      <c r="C80" s="6"/>
      <c r="D80" s="6"/>
      <c r="E80" s="6"/>
      <c r="F80" s="6"/>
      <c r="G80" s="6"/>
      <c r="H80" s="6"/>
      <c r="I80" s="6"/>
      <c r="J80" s="6"/>
      <c r="K80" s="6"/>
      <c r="L80" s="6"/>
      <c r="M80" s="6"/>
      <c r="N80" s="6"/>
      <c r="O80" s="6"/>
      <c r="P80" s="6"/>
      <c r="Q80" s="6"/>
      <c r="R80" s="6"/>
      <c r="S80" s="6"/>
      <c r="T80" s="6"/>
      <c r="U80" s="6"/>
      <c r="V80" s="6"/>
      <c r="W80" s="3"/>
      <c r="X80" s="3"/>
      <c r="Y80" s="3"/>
      <c r="Z80" s="3"/>
      <c r="AA80" s="3"/>
      <c r="AB80" s="3"/>
      <c r="AC80" s="3"/>
      <c r="AD80" s="3"/>
      <c r="AE80" s="3"/>
      <c r="AF80" s="3"/>
      <c r="AG80" s="3"/>
      <c r="AH80" s="3"/>
      <c r="AI80" s="3"/>
      <c r="AJ80" s="3"/>
      <c r="AK80" s="3"/>
      <c r="AL80" s="3"/>
      <c r="AM80" s="3"/>
      <c r="AN80" s="3"/>
      <c r="AO80" s="3"/>
    </row>
    <row r="81" spans="1:41" ht="15.75" customHeight="1">
      <c r="A81" s="6"/>
      <c r="B81" s="6"/>
      <c r="C81" s="6"/>
      <c r="D81" s="6"/>
      <c r="E81" s="6"/>
      <c r="F81" s="6"/>
      <c r="G81" s="6"/>
      <c r="H81" s="6"/>
      <c r="I81" s="6"/>
      <c r="J81" s="6"/>
      <c r="K81" s="6"/>
      <c r="L81" s="6"/>
      <c r="M81" s="6"/>
      <c r="N81" s="6"/>
      <c r="O81" s="6"/>
      <c r="P81" s="6"/>
      <c r="Q81" s="6"/>
      <c r="R81" s="6"/>
      <c r="S81" s="6"/>
      <c r="T81" s="6"/>
      <c r="U81" s="6"/>
      <c r="V81" s="6"/>
      <c r="W81" s="3"/>
      <c r="X81" s="3"/>
      <c r="Y81" s="3"/>
      <c r="Z81" s="3"/>
      <c r="AA81" s="3"/>
      <c r="AB81" s="3"/>
      <c r="AC81" s="3"/>
      <c r="AD81" s="3"/>
      <c r="AE81" s="3"/>
      <c r="AF81" s="3"/>
      <c r="AG81" s="3"/>
      <c r="AH81" s="3"/>
      <c r="AI81" s="3"/>
      <c r="AJ81" s="3"/>
      <c r="AK81" s="3"/>
      <c r="AL81" s="3"/>
      <c r="AM81" s="3"/>
      <c r="AN81" s="3"/>
      <c r="AO81" s="3"/>
    </row>
    <row r="82" spans="1:41" ht="15.75" customHeight="1">
      <c r="A82" s="6"/>
      <c r="B82" s="6"/>
      <c r="C82" s="6"/>
      <c r="D82" s="6"/>
      <c r="E82" s="6"/>
      <c r="F82" s="6"/>
      <c r="G82" s="6"/>
      <c r="H82" s="6"/>
      <c r="I82" s="6"/>
      <c r="J82" s="6"/>
      <c r="K82" s="6"/>
      <c r="L82" s="6"/>
      <c r="M82" s="6"/>
      <c r="N82" s="6"/>
      <c r="O82" s="6"/>
      <c r="P82" s="6"/>
      <c r="Q82" s="6"/>
      <c r="R82" s="6"/>
      <c r="S82" s="6"/>
      <c r="T82" s="6"/>
      <c r="U82" s="6"/>
      <c r="V82" s="6"/>
      <c r="W82" s="3"/>
      <c r="X82" s="3"/>
      <c r="Y82" s="3"/>
      <c r="Z82" s="3"/>
      <c r="AA82" s="3"/>
      <c r="AB82" s="3"/>
      <c r="AC82" s="3"/>
      <c r="AD82" s="3"/>
      <c r="AE82" s="3"/>
      <c r="AF82" s="3"/>
      <c r="AG82" s="3"/>
      <c r="AH82" s="3"/>
      <c r="AI82" s="3"/>
      <c r="AJ82" s="3"/>
      <c r="AK82" s="3"/>
      <c r="AL82" s="3"/>
      <c r="AM82" s="3"/>
      <c r="AN82" s="3"/>
      <c r="AO82" s="3"/>
    </row>
    <row r="83" spans="1:41" ht="15.75" customHeight="1">
      <c r="A83" s="6"/>
      <c r="B83" s="6"/>
      <c r="C83" s="6"/>
      <c r="D83" s="6"/>
      <c r="E83" s="6"/>
      <c r="F83" s="6"/>
      <c r="G83" s="6"/>
      <c r="H83" s="6"/>
      <c r="I83" s="6"/>
      <c r="J83" s="6"/>
      <c r="K83" s="6"/>
      <c r="L83" s="6"/>
      <c r="M83" s="6"/>
      <c r="N83" s="6"/>
      <c r="O83" s="6"/>
      <c r="P83" s="6"/>
      <c r="Q83" s="6"/>
      <c r="R83" s="6"/>
      <c r="S83" s="6"/>
      <c r="T83" s="6"/>
      <c r="U83" s="6"/>
      <c r="V83" s="6"/>
      <c r="W83" s="3"/>
      <c r="X83" s="3"/>
      <c r="Y83" s="3"/>
      <c r="Z83" s="3"/>
      <c r="AA83" s="3"/>
      <c r="AB83" s="3"/>
      <c r="AC83" s="3"/>
      <c r="AD83" s="3"/>
      <c r="AE83" s="3"/>
      <c r="AF83" s="3"/>
      <c r="AG83" s="3"/>
      <c r="AH83" s="3"/>
      <c r="AI83" s="3"/>
      <c r="AJ83" s="3"/>
      <c r="AK83" s="3"/>
      <c r="AL83" s="3"/>
      <c r="AM83" s="3"/>
      <c r="AN83" s="3"/>
      <c r="AO83" s="3"/>
    </row>
    <row r="84" spans="1:41" ht="15.75" customHeight="1">
      <c r="A84" s="6"/>
      <c r="B84" s="6"/>
      <c r="C84" s="6"/>
      <c r="D84" s="6"/>
      <c r="E84" s="6"/>
      <c r="F84" s="6"/>
      <c r="G84" s="6"/>
      <c r="H84" s="6"/>
      <c r="I84" s="6"/>
      <c r="J84" s="6"/>
      <c r="K84" s="6"/>
      <c r="L84" s="6"/>
      <c r="M84" s="6"/>
      <c r="N84" s="6"/>
      <c r="O84" s="6"/>
      <c r="P84" s="6"/>
      <c r="Q84" s="6"/>
      <c r="R84" s="6"/>
      <c r="S84" s="6"/>
      <c r="T84" s="6"/>
      <c r="U84" s="6"/>
      <c r="V84" s="6"/>
      <c r="W84" s="3"/>
      <c r="X84" s="3"/>
      <c r="Y84" s="3"/>
      <c r="Z84" s="3"/>
      <c r="AA84" s="3"/>
      <c r="AB84" s="3"/>
      <c r="AC84" s="3"/>
      <c r="AD84" s="3"/>
      <c r="AE84" s="3"/>
      <c r="AF84" s="3"/>
      <c r="AG84" s="3"/>
      <c r="AH84" s="3"/>
      <c r="AI84" s="3"/>
      <c r="AJ84" s="3"/>
      <c r="AK84" s="3"/>
      <c r="AL84" s="3"/>
      <c r="AM84" s="3"/>
      <c r="AN84" s="3"/>
      <c r="AO84" s="3"/>
    </row>
    <row r="85" spans="1:41" ht="15.75" customHeight="1">
      <c r="A85" s="6"/>
      <c r="B85" s="6"/>
      <c r="C85" s="6"/>
      <c r="D85" s="6"/>
      <c r="E85" s="6"/>
      <c r="F85" s="6"/>
      <c r="G85" s="6"/>
      <c r="H85" s="6"/>
      <c r="I85" s="6"/>
      <c r="J85" s="6"/>
      <c r="K85" s="6"/>
      <c r="L85" s="6"/>
      <c r="M85" s="6"/>
      <c r="N85" s="6"/>
      <c r="O85" s="6"/>
      <c r="P85" s="6"/>
      <c r="Q85" s="6"/>
      <c r="R85" s="6"/>
      <c r="S85" s="6"/>
      <c r="T85" s="6"/>
      <c r="U85" s="6"/>
      <c r="V85" s="6"/>
      <c r="W85" s="3"/>
      <c r="X85" s="3"/>
      <c r="Y85" s="3"/>
      <c r="Z85" s="3"/>
      <c r="AA85" s="3"/>
      <c r="AB85" s="3"/>
      <c r="AC85" s="3"/>
      <c r="AD85" s="3"/>
      <c r="AE85" s="3"/>
      <c r="AF85" s="3"/>
      <c r="AG85" s="3"/>
      <c r="AH85" s="3"/>
      <c r="AI85" s="3"/>
      <c r="AJ85" s="3"/>
      <c r="AK85" s="3"/>
      <c r="AL85" s="3"/>
      <c r="AM85" s="3"/>
      <c r="AN85" s="3"/>
      <c r="AO85" s="3"/>
    </row>
    <row r="86" spans="1:41" ht="15.75" customHeight="1">
      <c r="A86" s="6"/>
      <c r="B86" s="6"/>
      <c r="C86" s="6"/>
      <c r="D86" s="6"/>
      <c r="E86" s="6"/>
      <c r="F86" s="6"/>
      <c r="G86" s="6"/>
      <c r="H86" s="6"/>
      <c r="I86" s="6"/>
      <c r="J86" s="6"/>
      <c r="K86" s="6"/>
      <c r="L86" s="6"/>
      <c r="M86" s="6"/>
      <c r="N86" s="6"/>
      <c r="O86" s="6"/>
      <c r="P86" s="6"/>
      <c r="Q86" s="6"/>
      <c r="R86" s="6"/>
      <c r="S86" s="6"/>
      <c r="T86" s="6"/>
      <c r="U86" s="6"/>
      <c r="V86" s="6"/>
      <c r="W86" s="3"/>
      <c r="X86" s="3"/>
      <c r="Y86" s="3"/>
      <c r="Z86" s="3"/>
      <c r="AA86" s="3"/>
      <c r="AB86" s="3"/>
      <c r="AC86" s="3"/>
      <c r="AD86" s="3"/>
      <c r="AE86" s="3"/>
      <c r="AF86" s="3"/>
      <c r="AG86" s="3"/>
      <c r="AH86" s="3"/>
      <c r="AI86" s="3"/>
      <c r="AJ86" s="3"/>
      <c r="AK86" s="3"/>
      <c r="AL86" s="3"/>
      <c r="AM86" s="3"/>
      <c r="AN86" s="3"/>
      <c r="AO86" s="3"/>
    </row>
    <row r="87" spans="1:41" ht="15.75" customHeight="1">
      <c r="A87" s="6"/>
      <c r="B87" s="6"/>
      <c r="C87" s="6"/>
      <c r="D87" s="6"/>
      <c r="E87" s="6"/>
      <c r="F87" s="6"/>
      <c r="G87" s="6"/>
      <c r="H87" s="6"/>
      <c r="I87" s="6"/>
      <c r="J87" s="6"/>
      <c r="K87" s="6"/>
      <c r="L87" s="6"/>
      <c r="M87" s="6"/>
      <c r="N87" s="6"/>
      <c r="O87" s="6"/>
      <c r="P87" s="6"/>
      <c r="Q87" s="6"/>
      <c r="R87" s="6"/>
      <c r="S87" s="6"/>
      <c r="T87" s="6"/>
      <c r="U87" s="6"/>
      <c r="V87" s="6"/>
      <c r="W87" s="3"/>
      <c r="X87" s="3"/>
      <c r="Y87" s="3"/>
      <c r="Z87" s="3"/>
      <c r="AA87" s="3"/>
      <c r="AB87" s="3"/>
      <c r="AC87" s="3"/>
      <c r="AD87" s="3"/>
      <c r="AE87" s="3"/>
      <c r="AF87" s="3"/>
      <c r="AG87" s="3"/>
      <c r="AH87" s="3"/>
      <c r="AI87" s="3"/>
      <c r="AJ87" s="3"/>
      <c r="AK87" s="3"/>
      <c r="AL87" s="3"/>
      <c r="AM87" s="3"/>
      <c r="AN87" s="3"/>
      <c r="AO87" s="3"/>
    </row>
    <row r="88" spans="1:41"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spans="1:41"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row r="127" spans="1:41"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row>
    <row r="128" spans="1:41"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spans="1:41"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spans="1:41"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spans="1:4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spans="1:41"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spans="1:41"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row>
    <row r="134" spans="1:41"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row>
    <row r="135" spans="1:41"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row>
    <row r="136" spans="1:41"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row>
    <row r="137" spans="1:41"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row>
    <row r="138" spans="1:41"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row>
    <row r="139" spans="1:41"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row>
    <row r="140" spans="1:41"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row>
    <row r="141" spans="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row>
    <row r="142" spans="1:41"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row>
    <row r="143" spans="1:41"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row>
    <row r="144" spans="1:41"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row>
    <row r="145" spans="1:41"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row>
    <row r="146" spans="1:41"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row>
    <row r="147" spans="1:41"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row>
    <row r="148" spans="1:41"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row>
    <row r="149" spans="1:41"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row>
    <row r="150" spans="1:41"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row>
    <row r="151" spans="1:4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row>
    <row r="152" spans="1:41"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row>
    <row r="153" spans="1:41"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row>
    <row r="154" spans="1:41"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row>
    <row r="155" spans="1:41"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row>
    <row r="156" spans="1:41"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row>
    <row r="157" spans="1:41"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row>
    <row r="158" spans="1:41"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row>
    <row r="159" spans="1:41"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row>
    <row r="160" spans="1:41"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row>
    <row r="161" spans="1:4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row>
    <row r="162" spans="1:41"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row>
    <row r="163" spans="1:41"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row>
    <row r="164" spans="1:41"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row>
    <row r="165" spans="1:41"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spans="1:41"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row>
    <row r="167" spans="1:41"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row>
    <row r="168" spans="1:41"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row>
    <row r="169" spans="1:41"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row>
    <row r="170" spans="1:41"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row>
    <row r="171" spans="1:4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row>
    <row r="172" spans="1:41"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row>
    <row r="173" spans="1:41"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row>
    <row r="174" spans="1:41"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row>
    <row r="175" spans="1:41"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row>
    <row r="176" spans="1:41"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row>
    <row r="177" spans="1:41"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row>
    <row r="178" spans="1:41"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row>
    <row r="179" spans="1:41"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row>
    <row r="180" spans="1:41"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row>
    <row r="181" spans="1:4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row>
    <row r="182" spans="1:41"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row>
    <row r="183" spans="1:41"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row>
    <row r="184" spans="1:41"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row>
    <row r="185" spans="1:41"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row>
    <row r="186" spans="1:41"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row>
    <row r="187" spans="1:41"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row>
    <row r="188" spans="1:41"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row>
    <row r="189" spans="1:41"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row>
    <row r="190" spans="1:41"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row>
    <row r="191" spans="1:4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row>
    <row r="192" spans="1:41"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row>
    <row r="193" spans="1:41"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row>
    <row r="194" spans="1:41"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row>
    <row r="195" spans="1:41"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row>
    <row r="196" spans="1:41"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row>
    <row r="197" spans="1:41"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row>
    <row r="198" spans="1:41"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row>
    <row r="199" spans="1:41"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row>
    <row r="200" spans="1:41"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row>
    <row r="201" spans="1:4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row>
    <row r="202" spans="1:41"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row>
    <row r="203" spans="1:41"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row>
    <row r="204" spans="1:41"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row>
    <row r="205" spans="1:41"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row>
    <row r="206" spans="1:41"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row>
    <row r="207" spans="1:41"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row>
    <row r="208" spans="1:41"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row>
    <row r="209" spans="1:41"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row>
    <row r="210" spans="1:41"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row>
    <row r="211" spans="1:4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row>
    <row r="212" spans="1:41"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row>
    <row r="213" spans="1:41"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row>
    <row r="214" spans="1:41"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row>
    <row r="215" spans="1:41"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row>
    <row r="216" spans="1:41"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row>
    <row r="217" spans="1:41"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row>
    <row r="218" spans="1:41"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row>
    <row r="219" spans="1:41"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row>
    <row r="220" spans="1:41"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row>
    <row r="221" spans="1:4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row>
    <row r="222" spans="1:41"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spans="1:41"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row>
    <row r="224" spans="1:41"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row>
    <row r="225" spans="1:41"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row>
    <row r="226" spans="1:41"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row>
    <row r="227" spans="1:41"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row>
    <row r="228" spans="1:41"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row>
    <row r="229" spans="1:41"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row>
    <row r="230" spans="1:41"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row>
    <row r="231" spans="1:4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row>
    <row r="232" spans="1:41"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row>
    <row r="233" spans="1:41"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row>
    <row r="234" spans="1:41"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row>
    <row r="235" spans="1:41"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row>
    <row r="236" spans="1:41"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row>
    <row r="237" spans="1:41"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row>
    <row r="238" spans="1:41"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row>
    <row r="239" spans="1:41"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row>
    <row r="240" spans="1:41"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row>
    <row r="241" spans="1: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row>
    <row r="242" spans="1:41"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row>
    <row r="243" spans="1:41"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row>
    <row r="244" spans="1:41"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row>
    <row r="245" spans="1:41"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row>
    <row r="246" spans="1:41"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row>
    <row r="247" spans="1:41"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row>
    <row r="248" spans="1:41"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row>
    <row r="249" spans="1:41"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row>
    <row r="250" spans="1:41"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row>
    <row r="251" spans="1:4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row>
    <row r="252" spans="1:41"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row>
    <row r="253" spans="1:41"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row>
    <row r="254" spans="1:41"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row>
    <row r="255" spans="1:41"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row>
    <row r="256" spans="1:41"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row>
    <row r="257" spans="1:41"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row>
    <row r="258" spans="1:41"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row>
    <row r="259" spans="1:41"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row>
    <row r="260" spans="1:41"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row>
    <row r="261" spans="1:4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row>
    <row r="262" spans="1:41"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row>
    <row r="263" spans="1:41"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row>
    <row r="264" spans="1:41"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row>
    <row r="265" spans="1:41"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row>
    <row r="266" spans="1:41"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row>
    <row r="267" spans="1:41"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row>
    <row r="268" spans="1:41"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row>
    <row r="269" spans="1:41"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row>
    <row r="270" spans="1:41"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row>
    <row r="271" spans="1:4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row>
    <row r="272" spans="1:41"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row>
    <row r="273" spans="1:41"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row>
    <row r="274" spans="1:41"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row>
    <row r="275" spans="1:41"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row>
    <row r="276" spans="1:41"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row>
    <row r="277" spans="1:41"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row>
    <row r="278" spans="1:41"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row>
    <row r="279" spans="1:41"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row>
    <row r="280" spans="1:41"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row>
    <row r="281" spans="1:4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row>
    <row r="282" spans="1:41"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row>
    <row r="283" spans="1:41"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row>
    <row r="284" spans="1:41"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row>
    <row r="285" spans="1:41"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row>
    <row r="286" spans="1:41"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row>
    <row r="287" spans="1:41"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row>
    <row r="288" spans="1:41" ht="15.75" customHeight="1">
      <c r="A288" s="3"/>
      <c r="B288" s="3"/>
      <c r="C288" s="3"/>
      <c r="D288" s="3"/>
      <c r="E288" s="3"/>
      <c r="F288" s="196" t="s">
        <v>197</v>
      </c>
      <c r="G288" s="3" t="s">
        <v>248</v>
      </c>
      <c r="H288" s="3" t="s">
        <v>249</v>
      </c>
      <c r="I288" s="3"/>
      <c r="J288" s="3" t="str">
        <f t="shared" ref="J288:J312" si="5">CONCATENATE(F288,G288)</f>
        <v>RAROINSIGNIFICANTE</v>
      </c>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row>
    <row r="289" spans="1:41" ht="15.75" customHeight="1">
      <c r="A289" s="3"/>
      <c r="B289" s="3"/>
      <c r="C289" s="3"/>
      <c r="D289" s="3"/>
      <c r="E289" s="3"/>
      <c r="F289" s="3" t="s">
        <v>250</v>
      </c>
      <c r="G289" s="3" t="s">
        <v>251</v>
      </c>
      <c r="H289" s="3" t="s">
        <v>249</v>
      </c>
      <c r="I289" s="3"/>
      <c r="J289" s="3" t="str">
        <f t="shared" si="5"/>
        <v>RARO MENOR</v>
      </c>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row>
    <row r="290" spans="1:41" ht="15.75" customHeight="1">
      <c r="A290" s="3"/>
      <c r="B290" s="3"/>
      <c r="C290" s="3"/>
      <c r="D290" s="3"/>
      <c r="E290" s="3"/>
      <c r="F290" s="3" t="s">
        <v>250</v>
      </c>
      <c r="G290" s="3" t="s">
        <v>242</v>
      </c>
      <c r="H290" s="3" t="s">
        <v>242</v>
      </c>
      <c r="I290" s="3"/>
      <c r="J290" s="3" t="str">
        <f t="shared" si="5"/>
        <v>RARO MODERADO</v>
      </c>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row>
    <row r="291" spans="1:41" ht="15.75" customHeight="1">
      <c r="A291" s="3"/>
      <c r="B291" s="3"/>
      <c r="C291" s="3"/>
      <c r="D291" s="3"/>
      <c r="E291" s="3"/>
      <c r="F291" s="3" t="s">
        <v>250</v>
      </c>
      <c r="G291" s="3" t="s">
        <v>182</v>
      </c>
      <c r="H291" s="3" t="s">
        <v>252</v>
      </c>
      <c r="I291" s="3"/>
      <c r="J291" s="3" t="str">
        <f t="shared" si="5"/>
        <v>RARO MAYOR</v>
      </c>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row>
    <row r="292" spans="1:41" ht="15.75" customHeight="1">
      <c r="A292" s="3"/>
      <c r="B292" s="3"/>
      <c r="C292" s="3"/>
      <c r="D292" s="3"/>
      <c r="E292" s="3"/>
      <c r="F292" s="3" t="s">
        <v>197</v>
      </c>
      <c r="G292" s="3" t="s">
        <v>253</v>
      </c>
      <c r="H292" s="3" t="s">
        <v>252</v>
      </c>
      <c r="I292" s="3"/>
      <c r="J292" s="3" t="str">
        <f t="shared" si="5"/>
        <v>RAROCATASTROFICO</v>
      </c>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row>
    <row r="293" spans="1:41" ht="15.75" customHeight="1">
      <c r="A293" s="3"/>
      <c r="B293" s="3"/>
      <c r="C293" s="3"/>
      <c r="D293" s="3"/>
      <c r="E293" s="3"/>
      <c r="F293" s="3" t="s">
        <v>181</v>
      </c>
      <c r="G293" s="3" t="s">
        <v>248</v>
      </c>
      <c r="H293" s="3" t="s">
        <v>249</v>
      </c>
      <c r="I293" s="3"/>
      <c r="J293" s="3" t="str">
        <f t="shared" si="5"/>
        <v>IMPROBABLEINSIGNIFICANTE</v>
      </c>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row>
    <row r="294" spans="1:41" ht="15.75" customHeight="1">
      <c r="A294" s="3"/>
      <c r="B294" s="3"/>
      <c r="C294" s="3"/>
      <c r="D294" s="3"/>
      <c r="E294" s="3"/>
      <c r="F294" s="3" t="s">
        <v>181</v>
      </c>
      <c r="G294" s="3" t="s">
        <v>251</v>
      </c>
      <c r="H294" s="3" t="s">
        <v>249</v>
      </c>
      <c r="I294" s="3"/>
      <c r="J294" s="3" t="str">
        <f t="shared" si="5"/>
        <v>IMPROBABLEMENOR</v>
      </c>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row>
    <row r="295" spans="1:41" ht="15.75" customHeight="1">
      <c r="A295" s="3"/>
      <c r="B295" s="3"/>
      <c r="C295" s="3"/>
      <c r="D295" s="3"/>
      <c r="E295" s="3"/>
      <c r="F295" s="3" t="s">
        <v>181</v>
      </c>
      <c r="G295" s="3" t="s">
        <v>242</v>
      </c>
      <c r="H295" s="3" t="s">
        <v>242</v>
      </c>
      <c r="I295" s="3"/>
      <c r="J295" s="3" t="str">
        <f t="shared" si="5"/>
        <v>IMPROBABLEMODERADO</v>
      </c>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row>
    <row r="296" spans="1:41" ht="15.75" customHeight="1">
      <c r="A296" s="3"/>
      <c r="B296" s="3"/>
      <c r="C296" s="3"/>
      <c r="D296" s="3"/>
      <c r="E296" s="3"/>
      <c r="F296" s="3" t="s">
        <v>181</v>
      </c>
      <c r="G296" s="3" t="s">
        <v>182</v>
      </c>
      <c r="H296" s="3" t="s">
        <v>252</v>
      </c>
      <c r="I296" s="3"/>
      <c r="J296" s="3" t="str">
        <f t="shared" si="5"/>
        <v>IMPROBABLEMAYOR</v>
      </c>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row>
    <row r="297" spans="1:41" ht="15.75" customHeight="1">
      <c r="A297" s="3"/>
      <c r="B297" s="3"/>
      <c r="C297" s="3"/>
      <c r="D297" s="3"/>
      <c r="E297" s="3"/>
      <c r="F297" s="3" t="s">
        <v>181</v>
      </c>
      <c r="G297" s="3" t="s">
        <v>253</v>
      </c>
      <c r="H297" s="3" t="s">
        <v>254</v>
      </c>
      <c r="I297" s="3"/>
      <c r="J297" s="3" t="str">
        <f t="shared" si="5"/>
        <v>IMPROBABLECATASTROFICO</v>
      </c>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row>
    <row r="298" spans="1:41" ht="15.75" customHeight="1">
      <c r="A298" s="3"/>
      <c r="B298" s="3"/>
      <c r="C298" s="3"/>
      <c r="D298" s="3"/>
      <c r="E298" s="3"/>
      <c r="F298" s="3" t="s">
        <v>192</v>
      </c>
      <c r="G298" s="3" t="s">
        <v>248</v>
      </c>
      <c r="H298" s="3" t="s">
        <v>249</v>
      </c>
      <c r="I298" s="3"/>
      <c r="J298" s="3" t="str">
        <f t="shared" si="5"/>
        <v>POSIBLEINSIGNIFICANTE</v>
      </c>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row>
    <row r="299" spans="1:41" ht="15.75" customHeight="1">
      <c r="A299" s="3"/>
      <c r="B299" s="3"/>
      <c r="C299" s="3"/>
      <c r="D299" s="3"/>
      <c r="E299" s="3"/>
      <c r="F299" s="3" t="s">
        <v>192</v>
      </c>
      <c r="G299" s="3" t="s">
        <v>251</v>
      </c>
      <c r="H299" s="3" t="s">
        <v>242</v>
      </c>
      <c r="I299" s="3"/>
      <c r="J299" s="3" t="str">
        <f t="shared" si="5"/>
        <v>POSIBLEMENOR</v>
      </c>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row>
    <row r="300" spans="1:41" ht="15.75" customHeight="1">
      <c r="A300" s="3"/>
      <c r="B300" s="3"/>
      <c r="C300" s="3"/>
      <c r="D300" s="3"/>
      <c r="E300" s="3"/>
      <c r="F300" s="3" t="s">
        <v>192</v>
      </c>
      <c r="G300" s="3" t="s">
        <v>242</v>
      </c>
      <c r="H300" s="3" t="s">
        <v>252</v>
      </c>
      <c r="I300" s="3"/>
      <c r="J300" s="3" t="str">
        <f t="shared" si="5"/>
        <v>POSIBLEMODERADO</v>
      </c>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row>
    <row r="301" spans="1:41" ht="15.75" customHeight="1">
      <c r="A301" s="3"/>
      <c r="B301" s="3"/>
      <c r="C301" s="3"/>
      <c r="D301" s="3"/>
      <c r="E301" s="3"/>
      <c r="F301" s="3" t="s">
        <v>192</v>
      </c>
      <c r="G301" s="3" t="s">
        <v>182</v>
      </c>
      <c r="H301" s="3" t="s">
        <v>254</v>
      </c>
      <c r="I301" s="3"/>
      <c r="J301" s="3" t="str">
        <f t="shared" si="5"/>
        <v>POSIBLEMAYOR</v>
      </c>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row>
    <row r="302" spans="1:41" ht="15.75" customHeight="1">
      <c r="A302" s="3"/>
      <c r="B302" s="3"/>
      <c r="C302" s="3"/>
      <c r="D302" s="3"/>
      <c r="E302" s="3"/>
      <c r="F302" s="3" t="s">
        <v>192</v>
      </c>
      <c r="G302" s="3" t="s">
        <v>253</v>
      </c>
      <c r="H302" s="3" t="s">
        <v>254</v>
      </c>
      <c r="I302" s="3"/>
      <c r="J302" s="3" t="str">
        <f t="shared" si="5"/>
        <v>POSIBLECATASTROFICO</v>
      </c>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row>
    <row r="303" spans="1:41" ht="15.75" customHeight="1">
      <c r="A303" s="3"/>
      <c r="B303" s="3"/>
      <c r="C303" s="3"/>
      <c r="D303" s="3"/>
      <c r="E303" s="3"/>
      <c r="F303" s="3" t="s">
        <v>189</v>
      </c>
      <c r="G303" s="3" t="s">
        <v>248</v>
      </c>
      <c r="H303" s="3" t="s">
        <v>242</v>
      </c>
      <c r="I303" s="3"/>
      <c r="J303" s="3" t="str">
        <f t="shared" si="5"/>
        <v>PROBABLEINSIGNIFICANTE</v>
      </c>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row>
    <row r="304" spans="1:41" ht="15.75" customHeight="1">
      <c r="A304" s="3"/>
      <c r="B304" s="3"/>
      <c r="C304" s="3"/>
      <c r="D304" s="3"/>
      <c r="E304" s="3"/>
      <c r="F304" s="3" t="s">
        <v>189</v>
      </c>
      <c r="G304" s="3" t="s">
        <v>251</v>
      </c>
      <c r="H304" s="3" t="s">
        <v>252</v>
      </c>
      <c r="I304" s="3"/>
      <c r="J304" s="3" t="str">
        <f t="shared" si="5"/>
        <v>PROBABLEMENOR</v>
      </c>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row>
    <row r="305" spans="1:41" ht="15.75" customHeight="1">
      <c r="A305" s="3"/>
      <c r="B305" s="3"/>
      <c r="C305" s="3"/>
      <c r="D305" s="3"/>
      <c r="E305" s="3"/>
      <c r="F305" s="3" t="s">
        <v>189</v>
      </c>
      <c r="G305" s="3" t="s">
        <v>242</v>
      </c>
      <c r="H305" s="3" t="s">
        <v>252</v>
      </c>
      <c r="I305" s="3"/>
      <c r="J305" s="3" t="str">
        <f t="shared" si="5"/>
        <v>PROBABLEMODERADO</v>
      </c>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row>
    <row r="306" spans="1:41" ht="15.75" customHeight="1">
      <c r="A306" s="3"/>
      <c r="B306" s="3"/>
      <c r="C306" s="3"/>
      <c r="D306" s="3"/>
      <c r="E306" s="3"/>
      <c r="F306" s="3" t="s">
        <v>189</v>
      </c>
      <c r="G306" s="3" t="s">
        <v>182</v>
      </c>
      <c r="H306" s="3" t="s">
        <v>254</v>
      </c>
      <c r="I306" s="3"/>
      <c r="J306" s="3" t="str">
        <f t="shared" si="5"/>
        <v>PROBABLEMAYOR</v>
      </c>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row>
    <row r="307" spans="1:41" ht="15.75" customHeight="1">
      <c r="A307" s="3"/>
      <c r="B307" s="3"/>
      <c r="C307" s="3"/>
      <c r="D307" s="3"/>
      <c r="E307" s="3"/>
      <c r="F307" s="3" t="s">
        <v>189</v>
      </c>
      <c r="G307" s="3" t="s">
        <v>253</v>
      </c>
      <c r="H307" s="3" t="s">
        <v>254</v>
      </c>
      <c r="I307" s="3"/>
      <c r="J307" s="3" t="str">
        <f t="shared" si="5"/>
        <v>PROBABLECATASTROFICO</v>
      </c>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row>
    <row r="308" spans="1:41" ht="15.75" customHeight="1">
      <c r="A308" s="3"/>
      <c r="B308" s="3"/>
      <c r="C308" s="3"/>
      <c r="D308" s="3"/>
      <c r="E308" s="3"/>
      <c r="F308" s="3" t="s">
        <v>186</v>
      </c>
      <c r="G308" s="3" t="s">
        <v>248</v>
      </c>
      <c r="H308" s="3" t="s">
        <v>252</v>
      </c>
      <c r="I308" s="3"/>
      <c r="J308" s="3" t="str">
        <f t="shared" si="5"/>
        <v>CASI SEGUROINSIGNIFICANTE</v>
      </c>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row>
    <row r="309" spans="1:41" ht="15.75" customHeight="1">
      <c r="A309" s="3"/>
      <c r="B309" s="3"/>
      <c r="C309" s="3"/>
      <c r="D309" s="3"/>
      <c r="E309" s="3"/>
      <c r="F309" s="3" t="s">
        <v>186</v>
      </c>
      <c r="G309" s="3" t="s">
        <v>251</v>
      </c>
      <c r="H309" s="3" t="s">
        <v>252</v>
      </c>
      <c r="I309" s="3"/>
      <c r="J309" s="3" t="str">
        <f t="shared" si="5"/>
        <v>CASI SEGUROMENOR</v>
      </c>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row>
    <row r="310" spans="1:41" ht="15.75" customHeight="1">
      <c r="A310" s="3"/>
      <c r="B310" s="3"/>
      <c r="C310" s="3"/>
      <c r="D310" s="3"/>
      <c r="E310" s="3"/>
      <c r="F310" s="3" t="s">
        <v>186</v>
      </c>
      <c r="G310" s="3" t="s">
        <v>242</v>
      </c>
      <c r="H310" s="3" t="s">
        <v>254</v>
      </c>
      <c r="I310" s="3"/>
      <c r="J310" s="3" t="str">
        <f t="shared" si="5"/>
        <v>CASI SEGUROMODERADO</v>
      </c>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row>
    <row r="311" spans="1:41" ht="15.75" customHeight="1">
      <c r="A311" s="3"/>
      <c r="B311" s="3"/>
      <c r="C311" s="3"/>
      <c r="D311" s="3"/>
      <c r="E311" s="3"/>
      <c r="F311" s="3" t="s">
        <v>186</v>
      </c>
      <c r="G311" s="3" t="s">
        <v>182</v>
      </c>
      <c r="H311" s="3" t="s">
        <v>254</v>
      </c>
      <c r="I311" s="3"/>
      <c r="J311" s="3" t="str">
        <f t="shared" si="5"/>
        <v>CASI SEGUROMAYOR</v>
      </c>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row>
    <row r="312" spans="1:41" ht="15.75" customHeight="1">
      <c r="A312" s="3"/>
      <c r="B312" s="3"/>
      <c r="C312" s="3"/>
      <c r="D312" s="3"/>
      <c r="E312" s="3"/>
      <c r="F312" s="3" t="s">
        <v>186</v>
      </c>
      <c r="G312" s="3" t="s">
        <v>253</v>
      </c>
      <c r="H312" s="3" t="s">
        <v>254</v>
      </c>
      <c r="I312" s="3"/>
      <c r="J312" s="3" t="str">
        <f t="shared" si="5"/>
        <v>CASI SEGUROCATASTROFICO</v>
      </c>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row>
    <row r="313" spans="1:41"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row>
    <row r="314" spans="1:41"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row>
    <row r="315" spans="1:41"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row>
    <row r="316" spans="1:41"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row>
    <row r="317" spans="1:41"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row>
    <row r="318" spans="1:41"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row>
    <row r="319" spans="1:41"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row>
    <row r="320" spans="1:41"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row>
    <row r="321" spans="1:4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row>
    <row r="322" spans="1:41"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row>
    <row r="323" spans="1:41"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row>
    <row r="324" spans="1:41"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row>
    <row r="325" spans="1:41"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row>
    <row r="326" spans="1:41"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row>
    <row r="327" spans="1:41"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row>
    <row r="328" spans="1:41"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row>
    <row r="329" spans="1:41"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row>
    <row r="330" spans="1:41"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row>
    <row r="331" spans="1:4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row>
    <row r="332" spans="1:41"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row>
    <row r="333" spans="1:41"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row>
    <row r="334" spans="1:41"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row>
    <row r="335" spans="1:41"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row>
    <row r="336" spans="1:41"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row>
    <row r="337" spans="1:41"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row>
    <row r="338" spans="1:41"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row>
    <row r="339" spans="1:41"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row>
    <row r="340" spans="1:41"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row>
    <row r="341" spans="1: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row>
    <row r="342" spans="1:41"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row>
    <row r="343" spans="1:41"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row>
    <row r="344" spans="1:41"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row>
    <row r="345" spans="1:41"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row>
    <row r="346" spans="1:41"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row>
    <row r="347" spans="1:41"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row>
    <row r="348" spans="1:41"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row>
    <row r="349" spans="1:41"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row>
    <row r="350" spans="1:41"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row>
    <row r="351" spans="1:4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row>
    <row r="352" spans="1:41"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row>
    <row r="353" spans="1:41"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row>
    <row r="354" spans="1:41"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row>
    <row r="355" spans="1:41"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row>
    <row r="356" spans="1:41"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row>
    <row r="357" spans="1:41"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row>
    <row r="358" spans="1:41"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row>
    <row r="359" spans="1:41"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row>
    <row r="360" spans="1:41"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row>
    <row r="361" spans="1:4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row>
    <row r="362" spans="1:41"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row>
    <row r="363" spans="1:41"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row>
    <row r="364" spans="1:41"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row>
    <row r="365" spans="1:41"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row>
    <row r="366" spans="1:41"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row>
    <row r="367" spans="1:41"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row>
    <row r="368" spans="1:41"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row>
    <row r="369" spans="1:41"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row>
    <row r="370" spans="1:41"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row>
    <row r="371" spans="1:4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row>
    <row r="372" spans="1:41"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row>
    <row r="373" spans="1:41"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row>
    <row r="374" spans="1:41"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row>
    <row r="375" spans="1:41"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row>
    <row r="376" spans="1:41"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row>
    <row r="377" spans="1:41"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row>
    <row r="378" spans="1:41"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row>
    <row r="379" spans="1:41"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row>
    <row r="380" spans="1:41"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row>
    <row r="381" spans="1:4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row>
    <row r="382" spans="1:41"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row>
    <row r="383" spans="1:41"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row>
    <row r="384" spans="1:41"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row>
    <row r="385" spans="1:41"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row>
    <row r="386" spans="1:41"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row>
    <row r="387" spans="1:41"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row>
    <row r="388" spans="1:41"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row>
    <row r="389" spans="1:41"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row>
    <row r="390" spans="1:41"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row>
    <row r="391" spans="1:4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row>
    <row r="392" spans="1:41"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row>
    <row r="393" spans="1:41"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row>
    <row r="394" spans="1:41"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row>
    <row r="395" spans="1:41"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row>
    <row r="396" spans="1:41"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row>
    <row r="397" spans="1:41"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row>
    <row r="398" spans="1:41"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row>
    <row r="399" spans="1:41"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row>
    <row r="400" spans="1:41"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row>
    <row r="401" spans="1:4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row>
    <row r="402" spans="1:41"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row>
    <row r="403" spans="1:41"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row>
    <row r="404" spans="1:41"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row>
    <row r="405" spans="1:41"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row>
    <row r="406" spans="1:41"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row>
    <row r="407" spans="1:41"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row>
    <row r="408" spans="1:41"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row>
    <row r="409" spans="1:41"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row>
    <row r="410" spans="1:41"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row>
    <row r="411" spans="1:4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row>
    <row r="412" spans="1:41"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row>
    <row r="413" spans="1:41"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row>
    <row r="414" spans="1:41"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row>
    <row r="415" spans="1:41"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row>
    <row r="416" spans="1:41"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row>
    <row r="417" spans="1:41"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row>
    <row r="418" spans="1:41"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row>
    <row r="419" spans="1:41"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row>
    <row r="420" spans="1:41"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row>
    <row r="421" spans="1:4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row>
    <row r="422" spans="1:41"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row>
    <row r="423" spans="1:41"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row>
    <row r="424" spans="1:41"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row>
    <row r="425" spans="1:41"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row>
    <row r="426" spans="1:41"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row>
    <row r="427" spans="1:41"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row>
    <row r="428" spans="1:41"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row>
    <row r="429" spans="1:41"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row>
    <row r="430" spans="1:41"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row>
    <row r="431" spans="1:4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row>
    <row r="432" spans="1:41"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row>
    <row r="433" spans="1:41"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row>
    <row r="434" spans="1:41"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row>
    <row r="435" spans="1:41"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row>
    <row r="436" spans="1:41"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row>
    <row r="437" spans="1:41"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row>
    <row r="438" spans="1:41"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row>
    <row r="439" spans="1:41"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row>
    <row r="440" spans="1:41"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row>
    <row r="441" spans="1: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row>
    <row r="442" spans="1:41"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row>
    <row r="443" spans="1:41"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row>
    <row r="444" spans="1:41"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row>
    <row r="445" spans="1:41"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row>
    <row r="446" spans="1:41"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row>
    <row r="447" spans="1:41"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row>
    <row r="448" spans="1:41"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row>
    <row r="449" spans="1:41"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row>
    <row r="450" spans="1:41"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row>
    <row r="451" spans="1:4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row>
    <row r="452" spans="1:41"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row>
    <row r="453" spans="1:41"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row>
    <row r="454" spans="1:41"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row>
    <row r="455" spans="1:41"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row>
    <row r="456" spans="1:41"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row>
    <row r="457" spans="1:41"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row>
    <row r="458" spans="1:41"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row>
    <row r="459" spans="1:41"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row>
    <row r="460" spans="1:41"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row>
    <row r="461" spans="1:4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row>
    <row r="462" spans="1:41"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row>
    <row r="463" spans="1:41"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row>
    <row r="464" spans="1:41"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row>
    <row r="465" spans="1:41"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row>
    <row r="466" spans="1:41"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row>
    <row r="467" spans="1:41"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row>
    <row r="468" spans="1:41"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row>
    <row r="469" spans="1:41"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row>
    <row r="470" spans="1:41"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row>
    <row r="471" spans="1:4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row>
    <row r="472" spans="1:41"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row>
    <row r="473" spans="1:41"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row>
    <row r="474" spans="1:41"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row>
    <row r="475" spans="1:41"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row>
    <row r="476" spans="1:41"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row>
    <row r="477" spans="1:41"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row>
    <row r="478" spans="1:41"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row>
    <row r="479" spans="1:41"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row>
    <row r="480" spans="1:41"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row>
    <row r="481" spans="1:4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row>
    <row r="482" spans="1:41"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row>
    <row r="483" spans="1:41"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row>
    <row r="484" spans="1:41"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row>
    <row r="485" spans="1:41"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row>
    <row r="486" spans="1:41"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row>
    <row r="487" spans="1:41"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row>
    <row r="488" spans="1:41"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row>
    <row r="489" spans="1:41"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row>
    <row r="490" spans="1:41"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row>
    <row r="491" spans="1:4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row>
    <row r="492" spans="1:41"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row>
    <row r="493" spans="1:41"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row>
    <row r="494" spans="1:41"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row>
    <row r="495" spans="1:41"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row>
    <row r="496" spans="1:41"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row>
    <row r="497" spans="1:41"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row>
    <row r="498" spans="1:41"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row>
    <row r="499" spans="1:41"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row>
    <row r="500" spans="1:41"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row>
    <row r="501" spans="1:4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row>
    <row r="502" spans="1:41"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row>
    <row r="503" spans="1:41"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row>
    <row r="504" spans="1:41"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row>
    <row r="505" spans="1:41"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row>
    <row r="506" spans="1:41"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row>
    <row r="507" spans="1:41"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row>
    <row r="508" spans="1:41"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row>
    <row r="509" spans="1:41"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row>
    <row r="510" spans="1:41"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row>
    <row r="511" spans="1:4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row>
    <row r="512" spans="1:41"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row>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B4"/>
    <mergeCell ref="D1:K2"/>
    <mergeCell ref="L1:M1"/>
    <mergeCell ref="L2:M2"/>
    <mergeCell ref="AN2:AO2"/>
    <mergeCell ref="D3:K4"/>
    <mergeCell ref="AN3:AO3"/>
    <mergeCell ref="AN4:AO4"/>
    <mergeCell ref="L3:M3"/>
    <mergeCell ref="L4:M4"/>
    <mergeCell ref="A6:M6"/>
    <mergeCell ref="A8:A9"/>
    <mergeCell ref="B8:B9"/>
    <mergeCell ref="C8:C9"/>
    <mergeCell ref="J8:M8"/>
    <mergeCell ref="L9:M9"/>
    <mergeCell ref="N26:V26"/>
    <mergeCell ref="N27:V27"/>
    <mergeCell ref="N28:N35"/>
    <mergeCell ref="D8:I8"/>
    <mergeCell ref="D9:F9"/>
    <mergeCell ref="B10:B14"/>
    <mergeCell ref="G17:I17"/>
    <mergeCell ref="F25:L25"/>
    <mergeCell ref="F26:F27"/>
    <mergeCell ref="G26:G27"/>
  </mergeCells>
  <conditionalFormatting sqref="H48:H49">
    <cfRule type="cellIs" dxfId="22" priority="1" operator="equal">
      <formula>"CATASTROFICO"</formula>
    </cfRule>
    <cfRule type="cellIs" dxfId="21" priority="2" operator="equal">
      <formula>"MAYOR"</formula>
    </cfRule>
    <cfRule type="cellIs" dxfId="20" priority="3" operator="equal">
      <formula>"MODERADO"</formula>
    </cfRule>
  </conditionalFormatting>
  <conditionalFormatting sqref="H11:I12">
    <cfRule type="cellIs" dxfId="19" priority="4" operator="equal">
      <formula>0</formula>
    </cfRule>
  </conditionalFormatting>
  <conditionalFormatting sqref="H48:L48">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M10:M15">
    <cfRule type="cellIs" dxfId="15" priority="8" operator="equal">
      <formula>"BAJO"</formula>
    </cfRule>
    <cfRule type="cellIs" dxfId="14" priority="9" operator="equal">
      <formula>"MODERADO"</formula>
    </cfRule>
    <cfRule type="cellIs" dxfId="13" priority="10" operator="equal">
      <formula>"ALTO"</formula>
    </cfRule>
    <cfRule type="cellIs" dxfId="12" priority="11" operator="equal">
      <formula>"EXTREMO"</formula>
    </cfRule>
  </conditionalFormatting>
  <dataValidations count="3">
    <dataValidation type="list" allowBlank="1" showErrorMessage="1" sqref="J10:J15">
      <formula1>$G$19:$G$23</formula1>
    </dataValidation>
    <dataValidation type="list" allowBlank="1" showErrorMessage="1" sqref="H28:M46">
      <formula1>"SI"</formula1>
    </dataValidation>
    <dataValidation type="list" allowBlank="1" showErrorMessage="1" sqref="D10:D14">
      <formula1>"RC"</formula1>
    </dataValidation>
  </dataValidations>
  <pageMargins left="7.874015748031496E-2" right="7.874015748031496E-2" top="0.74803149606299213" bottom="0.74803149606299213" header="0" footer="0"/>
  <pageSetup paperSize="5" scale="37" fitToHeight="0" orientation="landscape" r:id="rId1"/>
  <headerFooter>
    <oddFooter>&amp;CPágina 4 de 6&amp;RAprobación mediante el radicado  No. 20257100604043</oddFooter>
  </headerFooter>
  <drawing r:id="rId2"/>
  <extLst>
    <ext xmlns:x14="http://schemas.microsoft.com/office/spreadsheetml/2009/9/main" uri="{CCE6A557-97BC-4b89-ADB6-D9C93CAAB3DF}">
      <x14:dataValidations xmlns:xm="http://schemas.microsoft.com/office/excel/2006/main" count="2">
        <x14:dataValidation type="list" allowBlank="1" showErrorMessage="1">
          <x14:formula1>
            <xm:f>Listas!$B$79:$B$91</xm:f>
          </x14:formula1>
          <xm:sqref>A10:A14</xm:sqref>
        </x14:dataValidation>
        <x14:dataValidation type="list" allowBlank="1" showErrorMessage="1">
          <x14:formula1>
            <xm:f>Listas!$C$79:$C$96</xm:f>
          </x14:formula1>
          <xm:sqref>E10:E14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314"/>
  <sheetViews>
    <sheetView showGridLines="0" view="pageBreakPreview" topLeftCell="A19" zoomScale="70" zoomScaleNormal="25" zoomScaleSheetLayoutView="70" workbookViewId="0">
      <selection activeCell="B69" sqref="B69"/>
    </sheetView>
  </sheetViews>
  <sheetFormatPr baseColWidth="10" defaultColWidth="14.42578125" defaultRowHeight="15" customHeight="1"/>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5703125" customWidth="1"/>
    <col min="12" max="12" width="29.85546875" customWidth="1"/>
    <col min="13" max="13" width="27.28515625" customWidth="1"/>
    <col min="14" max="15" width="19.85546875" customWidth="1"/>
    <col min="16" max="16" width="36.85546875" customWidth="1"/>
    <col min="17" max="17" width="29.5703125" customWidth="1"/>
    <col min="18" max="21" width="21.140625" customWidth="1"/>
    <col min="22" max="22" width="4.85546875" customWidth="1"/>
    <col min="23" max="25" width="25" customWidth="1"/>
    <col min="26" max="44" width="16.7109375" customWidth="1"/>
    <col min="45" max="96" width="11.42578125" customWidth="1"/>
  </cols>
  <sheetData>
    <row r="1" spans="1:96" ht="23.25" customHeight="1">
      <c r="A1" s="3"/>
      <c r="B1" s="3"/>
      <c r="C1" s="3"/>
      <c r="D1" s="312" t="s">
        <v>0</v>
      </c>
      <c r="E1" s="313"/>
      <c r="F1" s="313"/>
      <c r="G1" s="313"/>
      <c r="H1" s="313"/>
      <c r="I1" s="313"/>
      <c r="J1" s="313"/>
      <c r="K1" s="313"/>
      <c r="L1" s="313"/>
      <c r="M1" s="313"/>
      <c r="N1" s="313"/>
      <c r="O1" s="313"/>
      <c r="P1" s="313"/>
      <c r="Q1" s="313"/>
      <c r="R1" s="313"/>
      <c r="S1" s="314"/>
      <c r="T1" s="417" t="s">
        <v>1</v>
      </c>
      <c r="U1" s="297"/>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27.75" customHeight="1">
      <c r="A2" s="3"/>
      <c r="B2" s="3"/>
      <c r="C2" s="3"/>
      <c r="D2" s="315"/>
      <c r="E2" s="316"/>
      <c r="F2" s="316"/>
      <c r="G2" s="316"/>
      <c r="H2" s="316"/>
      <c r="I2" s="316"/>
      <c r="J2" s="316"/>
      <c r="K2" s="316"/>
      <c r="L2" s="316"/>
      <c r="M2" s="316"/>
      <c r="N2" s="316"/>
      <c r="O2" s="316"/>
      <c r="P2" s="316"/>
      <c r="Q2" s="316"/>
      <c r="R2" s="316"/>
      <c r="S2" s="317"/>
      <c r="T2" s="434" t="str">
        <f>Contexto!G2</f>
        <v>Versión: 04</v>
      </c>
      <c r="U2" s="297"/>
      <c r="V2" s="107"/>
      <c r="W2" s="107"/>
      <c r="X2" s="107"/>
      <c r="Y2" s="107"/>
      <c r="Z2" s="107"/>
      <c r="AA2" s="107"/>
      <c r="AB2" s="107"/>
      <c r="AC2" s="107"/>
      <c r="AD2" s="107"/>
      <c r="AE2" s="107"/>
      <c r="AF2" s="107"/>
      <c r="AG2" s="107"/>
      <c r="AH2" s="107"/>
      <c r="AI2" s="107"/>
      <c r="AJ2" s="107"/>
      <c r="AK2" s="107"/>
      <c r="AL2" s="107"/>
      <c r="AM2" s="107"/>
      <c r="AN2" s="418"/>
      <c r="AO2" s="331"/>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3.25" customHeight="1">
      <c r="A3" s="3"/>
      <c r="B3" s="3"/>
      <c r="C3" s="3"/>
      <c r="D3" s="435" t="s">
        <v>3</v>
      </c>
      <c r="E3" s="313"/>
      <c r="F3" s="313"/>
      <c r="G3" s="313"/>
      <c r="H3" s="313"/>
      <c r="I3" s="313"/>
      <c r="J3" s="313"/>
      <c r="K3" s="313"/>
      <c r="L3" s="313"/>
      <c r="M3" s="313"/>
      <c r="N3" s="313"/>
      <c r="O3" s="313"/>
      <c r="P3" s="313"/>
      <c r="Q3" s="313"/>
      <c r="R3" s="313"/>
      <c r="S3" s="314"/>
      <c r="T3" s="434" t="str">
        <f>Contexto!G3</f>
        <v>Fecha: 15/08/2025</v>
      </c>
      <c r="U3" s="297"/>
      <c r="V3" s="107"/>
      <c r="W3" s="107"/>
      <c r="X3" s="107"/>
      <c r="Y3" s="107"/>
      <c r="Z3" s="107"/>
      <c r="AA3" s="107"/>
      <c r="AB3" s="107"/>
      <c r="AC3" s="107"/>
      <c r="AD3" s="107"/>
      <c r="AE3" s="107"/>
      <c r="AF3" s="107"/>
      <c r="AG3" s="107"/>
      <c r="AH3" s="107"/>
      <c r="AI3" s="107"/>
      <c r="AJ3" s="107"/>
      <c r="AK3" s="107"/>
      <c r="AL3" s="107"/>
      <c r="AM3" s="107"/>
      <c r="AN3" s="418"/>
      <c r="AO3" s="331"/>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30" customHeight="1">
      <c r="A4" s="197"/>
      <c r="B4" s="197"/>
      <c r="C4" s="197"/>
      <c r="D4" s="315"/>
      <c r="E4" s="316"/>
      <c r="F4" s="316"/>
      <c r="G4" s="316"/>
      <c r="H4" s="316"/>
      <c r="I4" s="316"/>
      <c r="J4" s="316"/>
      <c r="K4" s="316"/>
      <c r="L4" s="316"/>
      <c r="M4" s="316"/>
      <c r="N4" s="316"/>
      <c r="O4" s="316"/>
      <c r="P4" s="316"/>
      <c r="Q4" s="316"/>
      <c r="R4" s="316"/>
      <c r="S4" s="317"/>
      <c r="T4" s="434" t="s">
        <v>255</v>
      </c>
      <c r="U4" s="297"/>
      <c r="V4" s="107"/>
      <c r="W4" s="107"/>
      <c r="X4" s="107"/>
      <c r="Y4" s="107"/>
      <c r="Z4" s="107"/>
      <c r="AA4" s="107"/>
      <c r="AB4" s="107"/>
      <c r="AC4" s="107"/>
      <c r="AD4" s="107"/>
      <c r="AE4" s="107"/>
      <c r="AF4" s="107"/>
      <c r="AG4" s="107"/>
      <c r="AH4" s="107"/>
      <c r="AI4" s="107"/>
      <c r="AJ4" s="107"/>
      <c r="AK4" s="107"/>
      <c r="AL4" s="107"/>
      <c r="AM4" s="107"/>
      <c r="AN4" s="418"/>
      <c r="AO4" s="331"/>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21" customHeight="1">
      <c r="A6" s="433" t="s">
        <v>170</v>
      </c>
      <c r="B6" s="330"/>
      <c r="C6" s="330"/>
      <c r="D6" s="330"/>
      <c r="E6" s="330"/>
      <c r="F6" s="330"/>
      <c r="G6" s="330"/>
      <c r="H6" s="330"/>
      <c r="I6" s="330"/>
      <c r="J6" s="330"/>
      <c r="K6" s="330"/>
      <c r="L6" s="330"/>
      <c r="M6" s="330"/>
      <c r="N6" s="330"/>
      <c r="O6" s="330"/>
      <c r="P6" s="330"/>
      <c r="Q6" s="330"/>
      <c r="R6" s="330"/>
      <c r="S6" s="330"/>
      <c r="T6" s="330"/>
      <c r="U6" s="331"/>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4.5" customHeight="1">
      <c r="A7" s="433" t="s">
        <v>256</v>
      </c>
      <c r="B7" s="330"/>
      <c r="C7" s="330"/>
      <c r="D7" s="330"/>
      <c r="E7" s="330"/>
      <c r="F7" s="330"/>
      <c r="G7" s="330"/>
      <c r="H7" s="330"/>
      <c r="I7" s="330"/>
      <c r="J7" s="330"/>
      <c r="K7" s="330"/>
      <c r="L7" s="330"/>
      <c r="M7" s="330"/>
      <c r="N7" s="330"/>
      <c r="O7" s="330"/>
      <c r="P7" s="330"/>
      <c r="Q7" s="330"/>
      <c r="R7" s="330"/>
      <c r="S7" s="330"/>
      <c r="T7" s="330"/>
      <c r="U7" s="331"/>
      <c r="V7" s="198"/>
      <c r="W7" s="198"/>
      <c r="X7" s="198"/>
      <c r="Y7" s="198"/>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c r="A8" s="6"/>
      <c r="B8" s="6"/>
      <c r="C8" s="6"/>
      <c r="D8" s="6"/>
      <c r="E8" s="6"/>
      <c r="F8" s="6"/>
      <c r="G8" s="6"/>
      <c r="H8" s="6"/>
      <c r="I8" s="6"/>
      <c r="J8" s="6"/>
      <c r="K8" s="6"/>
      <c r="L8" s="6"/>
      <c r="M8" s="6"/>
      <c r="N8" s="6"/>
      <c r="O8" s="6"/>
      <c r="P8" s="6"/>
      <c r="Q8" s="6"/>
      <c r="R8" s="6"/>
      <c r="S8" s="6"/>
      <c r="T8" s="6"/>
      <c r="U8" s="6"/>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8">
      <c r="A9" s="199"/>
      <c r="B9" s="200" t="s">
        <v>257</v>
      </c>
      <c r="C9" s="200" t="str">
        <f>+MR_Corrup1!G10</f>
        <v xml:space="preserve">
Posibilidad de afectación reputacional por fraude interno por sustracción, inclusión, adulteración y/o perdida de documentos en los expedientes (misionales y de Gestión) en beneficio de terceros. </v>
      </c>
      <c r="D9" s="201"/>
      <c r="E9" s="6"/>
      <c r="F9" s="6"/>
      <c r="G9" s="6"/>
      <c r="H9" s="6"/>
      <c r="I9" s="6"/>
      <c r="J9" s="6"/>
      <c r="K9" s="6"/>
      <c r="L9" s="6"/>
      <c r="M9" s="6"/>
      <c r="N9" s="6"/>
      <c r="O9" s="6"/>
      <c r="P9" s="6"/>
      <c r="Q9" s="6"/>
      <c r="R9" s="6"/>
      <c r="S9" s="6"/>
      <c r="T9" s="6"/>
      <c r="U9" s="6"/>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c r="A10" s="6"/>
      <c r="B10" s="6"/>
      <c r="C10" s="6"/>
      <c r="D10" s="6"/>
      <c r="E10" s="6"/>
      <c r="F10" s="6"/>
      <c r="G10" s="427" t="s">
        <v>258</v>
      </c>
      <c r="H10" s="370"/>
      <c r="I10" s="370"/>
      <c r="J10" s="370"/>
      <c r="K10" s="370"/>
      <c r="L10" s="370"/>
      <c r="M10" s="370"/>
      <c r="N10" s="370"/>
      <c r="O10" s="377"/>
      <c r="P10" s="428" t="s">
        <v>259</v>
      </c>
      <c r="Q10" s="431" t="s">
        <v>260</v>
      </c>
      <c r="R10" s="432"/>
      <c r="S10" s="420"/>
      <c r="T10" s="419" t="s">
        <v>261</v>
      </c>
      <c r="U10" s="420"/>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45">
      <c r="A11" s="321" t="s">
        <v>262</v>
      </c>
      <c r="B11" s="296"/>
      <c r="C11" s="296"/>
      <c r="D11" s="296"/>
      <c r="E11" s="296"/>
      <c r="F11" s="297"/>
      <c r="G11" s="321" t="s">
        <v>263</v>
      </c>
      <c r="H11" s="297"/>
      <c r="I11" s="202" t="s">
        <v>264</v>
      </c>
      <c r="J11" s="202" t="s">
        <v>265</v>
      </c>
      <c r="K11" s="202" t="s">
        <v>266</v>
      </c>
      <c r="L11" s="202" t="s">
        <v>267</v>
      </c>
      <c r="M11" s="202" t="s">
        <v>268</v>
      </c>
      <c r="N11" s="426" t="s">
        <v>269</v>
      </c>
      <c r="O11" s="314"/>
      <c r="P11" s="429"/>
      <c r="Q11" s="421"/>
      <c r="R11" s="335"/>
      <c r="S11" s="422"/>
      <c r="T11" s="421"/>
      <c r="U11" s="422"/>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104.25">
      <c r="A12" s="203" t="s">
        <v>103</v>
      </c>
      <c r="B12" s="203" t="s">
        <v>270</v>
      </c>
      <c r="C12" s="202" t="s">
        <v>271</v>
      </c>
      <c r="D12" s="202" t="s">
        <v>272</v>
      </c>
      <c r="E12" s="202" t="s">
        <v>273</v>
      </c>
      <c r="F12" s="202" t="s">
        <v>274</v>
      </c>
      <c r="G12" s="204" t="s">
        <v>275</v>
      </c>
      <c r="H12" s="204" t="s">
        <v>276</v>
      </c>
      <c r="I12" s="204" t="s">
        <v>277</v>
      </c>
      <c r="J12" s="204" t="s">
        <v>278</v>
      </c>
      <c r="K12" s="204" t="s">
        <v>279</v>
      </c>
      <c r="L12" s="204" t="s">
        <v>280</v>
      </c>
      <c r="M12" s="204" t="s">
        <v>281</v>
      </c>
      <c r="N12" s="315"/>
      <c r="O12" s="317"/>
      <c r="P12" s="430"/>
      <c r="Q12" s="423"/>
      <c r="R12" s="316"/>
      <c r="S12" s="424"/>
      <c r="T12" s="423"/>
      <c r="U12" s="42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114" customHeight="1">
      <c r="A13" s="205">
        <v>1</v>
      </c>
      <c r="B13" s="206" t="s">
        <v>282</v>
      </c>
      <c r="C13" s="206" t="s">
        <v>283</v>
      </c>
      <c r="D13" s="206" t="s">
        <v>284</v>
      </c>
      <c r="E13" s="118" t="s">
        <v>285</v>
      </c>
      <c r="F13" s="206" t="s">
        <v>286</v>
      </c>
      <c r="G13" s="205" t="s">
        <v>139</v>
      </c>
      <c r="H13" s="205" t="s">
        <v>139</v>
      </c>
      <c r="I13" s="205" t="s">
        <v>139</v>
      </c>
      <c r="J13" s="205" t="s">
        <v>139</v>
      </c>
      <c r="K13" s="205" t="s">
        <v>139</v>
      </c>
      <c r="L13" s="205" t="s">
        <v>139</v>
      </c>
      <c r="M13" s="205" t="s">
        <v>139</v>
      </c>
      <c r="N13" s="207">
        <f t="shared" ref="N13:N18" si="0">SUM((IF(G13="SI",15,0)),(IF(H13="SI",15,0)),(IF(I13="SI",15,0)),(IF(J13="SI",15,0)),(IF(K13="SI",15,0)),(IF(L13="SI",15,0)),(IF(M13="SI",10,IF(M13="INCOMPLETA","5",0))))</f>
        <v>100</v>
      </c>
      <c r="O13" s="205" t="str">
        <f t="shared" ref="O13:O18" si="1">IF(N13&gt;=96,"FUERTE",IF(AND(N13&lt;=95,N13&gt;=86),"MODERADO",IF(AND(N13&lt;86,N13&gt;0),"DEBIL",IF(N13=0,""))))</f>
        <v>FUERTE</v>
      </c>
      <c r="P13" s="208" t="s">
        <v>287</v>
      </c>
      <c r="Q13" s="205" t="str">
        <f t="shared" ref="Q13:Q18" si="2">CONCATENATE(O13,P13)</f>
        <v>FUERTEFUERTE</v>
      </c>
      <c r="R13" s="209" t="str">
        <f t="shared" ref="R13:R18" si="3">IF(Q13="FUERTEFUERTE","FUERTE",IF(Q13="FUERTEMODERADO","MODERADO",IF(Q13="FUERTEDEBIL","DEBIL",IF(Q13="MODERADOFUERTE","MODERADO",IF(Q13="MODERADOMODERADO","MODERADO",IF(Q13="MODERADODEBIL","DEBIL",IF(Q13="DEBILFUERTE","DEBIL",IF(Q13="DEBILMODERADO","DEBIL",IF(Q13="DEBILDEBIL","DEBIL")))))))))</f>
        <v>FUERTE</v>
      </c>
      <c r="S13" s="209">
        <f t="shared" ref="S13:S18" si="4">IF(Q13="FUERTEFUERTE",100,IF(Q13="FUERTEMODERADO",50,IF(Q13="FUERTEDEBIL",0,IF(Q13="MODERADOFUERTE",50,IF(Q13="MODERADOMODERADO",50,IF(Q13="MODERADODEBIL",0,IF(Q13="DEBILFUERTE",0,IF(Q13="DEBILMODERADO",0,IF(Q13="DEBILDEBIL",0)))))))))</f>
        <v>100</v>
      </c>
      <c r="T13" s="425">
        <f>AVERAGE(S13:S18)</f>
        <v>100</v>
      </c>
      <c r="U13" s="425" t="str">
        <f>IF(T13=100,"FUERTE",IF(AND(T13&lt;=99,T13&gt;=50),"MODERADO",IF(T13&lt;50,"DEBIL")))</f>
        <v>FUERTE</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ht="117.75" customHeight="1">
      <c r="A14" s="205">
        <v>2</v>
      </c>
      <c r="B14" s="206" t="s">
        <v>288</v>
      </c>
      <c r="C14" s="206" t="s">
        <v>289</v>
      </c>
      <c r="D14" s="206" t="s">
        <v>284</v>
      </c>
      <c r="E14" s="118" t="s">
        <v>290</v>
      </c>
      <c r="F14" s="206" t="s">
        <v>291</v>
      </c>
      <c r="G14" s="205" t="s">
        <v>139</v>
      </c>
      <c r="H14" s="205" t="s">
        <v>139</v>
      </c>
      <c r="I14" s="205" t="s">
        <v>139</v>
      </c>
      <c r="J14" s="205" t="s">
        <v>139</v>
      </c>
      <c r="K14" s="205" t="s">
        <v>139</v>
      </c>
      <c r="L14" s="205" t="s">
        <v>139</v>
      </c>
      <c r="M14" s="205" t="s">
        <v>139</v>
      </c>
      <c r="N14" s="207">
        <f t="shared" si="0"/>
        <v>100</v>
      </c>
      <c r="O14" s="205" t="str">
        <f t="shared" si="1"/>
        <v>FUERTE</v>
      </c>
      <c r="P14" s="208" t="s">
        <v>287</v>
      </c>
      <c r="Q14" s="205" t="str">
        <f t="shared" si="2"/>
        <v>FUERTEFUERTE</v>
      </c>
      <c r="R14" s="209" t="str">
        <f t="shared" si="3"/>
        <v>FUERTE</v>
      </c>
      <c r="S14" s="209">
        <f t="shared" si="4"/>
        <v>100</v>
      </c>
      <c r="T14" s="310"/>
      <c r="U14" s="310"/>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c r="A15" s="205">
        <v>3</v>
      </c>
      <c r="B15" s="101"/>
      <c r="C15" s="101"/>
      <c r="D15" s="210"/>
      <c r="E15" s="101"/>
      <c r="F15" s="101"/>
      <c r="G15" s="205"/>
      <c r="H15" s="205"/>
      <c r="I15" s="205"/>
      <c r="J15" s="205"/>
      <c r="K15" s="205"/>
      <c r="L15" s="205"/>
      <c r="M15" s="205"/>
      <c r="N15" s="207">
        <f t="shared" si="0"/>
        <v>0</v>
      </c>
      <c r="O15" s="205" t="str">
        <f t="shared" si="1"/>
        <v/>
      </c>
      <c r="P15" s="208" t="s">
        <v>287</v>
      </c>
      <c r="Q15" s="205" t="str">
        <f t="shared" si="2"/>
        <v>FUERTE</v>
      </c>
      <c r="R15" s="209" t="b">
        <f t="shared" si="3"/>
        <v>0</v>
      </c>
      <c r="S15" s="209" t="b">
        <f t="shared" si="4"/>
        <v>0</v>
      </c>
      <c r="T15" s="310"/>
      <c r="U15" s="310"/>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c r="A16" s="205">
        <v>4</v>
      </c>
      <c r="B16" s="101"/>
      <c r="C16" s="101"/>
      <c r="D16" s="210"/>
      <c r="E16" s="101"/>
      <c r="F16" s="101"/>
      <c r="G16" s="205"/>
      <c r="H16" s="205"/>
      <c r="I16" s="205"/>
      <c r="J16" s="205"/>
      <c r="K16" s="205"/>
      <c r="L16" s="205"/>
      <c r="M16" s="205"/>
      <c r="N16" s="207">
        <f t="shared" si="0"/>
        <v>0</v>
      </c>
      <c r="O16" s="205" t="str">
        <f t="shared" si="1"/>
        <v/>
      </c>
      <c r="P16" s="208" t="s">
        <v>287</v>
      </c>
      <c r="Q16" s="205" t="str">
        <f t="shared" si="2"/>
        <v>FUERTE</v>
      </c>
      <c r="R16" s="209" t="b">
        <f t="shared" si="3"/>
        <v>0</v>
      </c>
      <c r="S16" s="209" t="b">
        <f t="shared" si="4"/>
        <v>0</v>
      </c>
      <c r="T16" s="310"/>
      <c r="U16" s="310"/>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c r="A17" s="205">
        <v>5</v>
      </c>
      <c r="B17" s="101"/>
      <c r="C17" s="101"/>
      <c r="D17" s="210"/>
      <c r="E17" s="118"/>
      <c r="F17" s="211"/>
      <c r="G17" s="205"/>
      <c r="H17" s="205"/>
      <c r="I17" s="205"/>
      <c r="J17" s="205"/>
      <c r="K17" s="205"/>
      <c r="L17" s="205"/>
      <c r="M17" s="205"/>
      <c r="N17" s="207">
        <f t="shared" si="0"/>
        <v>0</v>
      </c>
      <c r="O17" s="205" t="str">
        <f t="shared" si="1"/>
        <v/>
      </c>
      <c r="P17" s="208"/>
      <c r="Q17" s="205" t="str">
        <f t="shared" si="2"/>
        <v/>
      </c>
      <c r="R17" s="209" t="b">
        <f t="shared" si="3"/>
        <v>0</v>
      </c>
      <c r="S17" s="209" t="b">
        <f t="shared" si="4"/>
        <v>0</v>
      </c>
      <c r="T17" s="310"/>
      <c r="U17" s="310"/>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c r="A18" s="205">
        <v>6</v>
      </c>
      <c r="B18" s="101"/>
      <c r="C18" s="101"/>
      <c r="D18" s="210"/>
      <c r="E18" s="205"/>
      <c r="F18" s="211"/>
      <c r="G18" s="205"/>
      <c r="H18" s="205"/>
      <c r="I18" s="205"/>
      <c r="J18" s="205"/>
      <c r="K18" s="205"/>
      <c r="L18" s="205"/>
      <c r="M18" s="205"/>
      <c r="N18" s="207">
        <f t="shared" si="0"/>
        <v>0</v>
      </c>
      <c r="O18" s="205" t="str">
        <f t="shared" si="1"/>
        <v/>
      </c>
      <c r="P18" s="208"/>
      <c r="Q18" s="205" t="str">
        <f t="shared" si="2"/>
        <v/>
      </c>
      <c r="R18" s="209" t="b">
        <f t="shared" si="3"/>
        <v>0</v>
      </c>
      <c r="S18" s="209" t="b">
        <f t="shared" si="4"/>
        <v>0</v>
      </c>
      <c r="T18" s="311"/>
      <c r="U18" s="311"/>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c r="A19" s="6"/>
      <c r="B19" s="6"/>
      <c r="C19" s="6"/>
      <c r="D19" s="6"/>
      <c r="E19" s="6"/>
      <c r="F19" s="6"/>
      <c r="G19" s="6"/>
      <c r="H19" s="6"/>
      <c r="I19" s="6"/>
      <c r="J19" s="6"/>
      <c r="K19" s="6"/>
      <c r="L19" s="6"/>
      <c r="M19" s="6"/>
      <c r="N19" s="6"/>
      <c r="O19" s="6"/>
      <c r="P19" s="6"/>
      <c r="Q19" s="6"/>
      <c r="R19" s="6"/>
      <c r="S19" s="6"/>
      <c r="T19" s="6"/>
      <c r="U19" s="6"/>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ht="18" hidden="1">
      <c r="A20" s="199"/>
      <c r="B20" s="200" t="s">
        <v>257</v>
      </c>
      <c r="C20" s="200">
        <f>+MR_Corrup1!G11</f>
        <v>0</v>
      </c>
      <c r="D20" s="201"/>
      <c r="E20" s="6"/>
      <c r="F20" s="6"/>
      <c r="G20" s="6"/>
      <c r="H20" s="6"/>
      <c r="I20" s="6"/>
      <c r="J20" s="6"/>
      <c r="K20" s="6"/>
      <c r="L20" s="6"/>
      <c r="M20" s="6"/>
      <c r="N20" s="6"/>
      <c r="O20" s="6"/>
      <c r="P20" s="6"/>
      <c r="Q20" s="6"/>
      <c r="R20" s="6"/>
      <c r="S20" s="6"/>
      <c r="T20" s="6"/>
      <c r="U20" s="6"/>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ht="15.75" hidden="1" customHeight="1">
      <c r="A21" s="6"/>
      <c r="B21" s="6"/>
      <c r="C21" s="6"/>
      <c r="D21" s="6"/>
      <c r="E21" s="6"/>
      <c r="F21" s="6"/>
      <c r="G21" s="427" t="s">
        <v>258</v>
      </c>
      <c r="H21" s="370"/>
      <c r="I21" s="370"/>
      <c r="J21" s="370"/>
      <c r="K21" s="370"/>
      <c r="L21" s="370"/>
      <c r="M21" s="370"/>
      <c r="N21" s="370"/>
      <c r="O21" s="377"/>
      <c r="P21" s="428" t="s">
        <v>292</v>
      </c>
      <c r="Q21" s="431" t="s">
        <v>260</v>
      </c>
      <c r="R21" s="432"/>
      <c r="S21" s="420"/>
      <c r="T21" s="419" t="s">
        <v>261</v>
      </c>
      <c r="U21" s="420"/>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ht="15.75" hidden="1" customHeight="1">
      <c r="A22" s="321" t="s">
        <v>256</v>
      </c>
      <c r="B22" s="296"/>
      <c r="C22" s="296"/>
      <c r="D22" s="296"/>
      <c r="E22" s="296"/>
      <c r="F22" s="297"/>
      <c r="G22" s="321" t="s">
        <v>263</v>
      </c>
      <c r="H22" s="297"/>
      <c r="I22" s="202" t="s">
        <v>264</v>
      </c>
      <c r="J22" s="202" t="s">
        <v>265</v>
      </c>
      <c r="K22" s="202" t="s">
        <v>266</v>
      </c>
      <c r="L22" s="202" t="s">
        <v>267</v>
      </c>
      <c r="M22" s="202" t="s">
        <v>268</v>
      </c>
      <c r="N22" s="426" t="s">
        <v>269</v>
      </c>
      <c r="O22" s="314"/>
      <c r="P22" s="429"/>
      <c r="Q22" s="421"/>
      <c r="R22" s="335"/>
      <c r="S22" s="422"/>
      <c r="T22" s="421"/>
      <c r="U22" s="422"/>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ht="15.75" hidden="1" customHeight="1">
      <c r="A23" s="203" t="s">
        <v>103</v>
      </c>
      <c r="B23" s="203" t="s">
        <v>270</v>
      </c>
      <c r="C23" s="202" t="s">
        <v>271</v>
      </c>
      <c r="D23" s="202" t="s">
        <v>272</v>
      </c>
      <c r="E23" s="202" t="s">
        <v>273</v>
      </c>
      <c r="F23" s="202" t="s">
        <v>293</v>
      </c>
      <c r="G23" s="204" t="s">
        <v>275</v>
      </c>
      <c r="H23" s="204" t="s">
        <v>276</v>
      </c>
      <c r="I23" s="204" t="s">
        <v>277</v>
      </c>
      <c r="J23" s="204" t="s">
        <v>278</v>
      </c>
      <c r="K23" s="204" t="s">
        <v>279</v>
      </c>
      <c r="L23" s="204" t="s">
        <v>280</v>
      </c>
      <c r="M23" s="204" t="s">
        <v>281</v>
      </c>
      <c r="N23" s="315"/>
      <c r="O23" s="317"/>
      <c r="P23" s="430"/>
      <c r="Q23" s="423"/>
      <c r="R23" s="316"/>
      <c r="S23" s="424"/>
      <c r="T23" s="423"/>
      <c r="U23" s="424"/>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ht="15.75" hidden="1" customHeight="1">
      <c r="A24" s="205">
        <v>1</v>
      </c>
      <c r="B24" s="124"/>
      <c r="C24" s="124"/>
      <c r="D24" s="212"/>
      <c r="E24" s="124"/>
      <c r="F24" s="213"/>
      <c r="G24" s="205"/>
      <c r="H24" s="205"/>
      <c r="I24" s="205"/>
      <c r="J24" s="205"/>
      <c r="K24" s="205"/>
      <c r="L24" s="205"/>
      <c r="M24" s="205"/>
      <c r="N24" s="207">
        <f t="shared" ref="N24:N29" si="5">SUM((IF(G24="SI",15,0)),(IF(H24="SI",15,0)),(IF(I24="SI",15,0)),(IF(J24="SI",15,0)),(IF(K24="SI",15,0)),(IF(L24="SI",15,0)),(IF(M24="SI",10,IF(M24="INCOMPLETA","5",0))))</f>
        <v>0</v>
      </c>
      <c r="O24" s="205" t="str">
        <f t="shared" ref="O24:O29" si="6">IF(N24&gt;=96,"FUERTE",IF(AND(N24&lt;=95,N24&gt;=86),"MODERADO",IF(AND(N24&lt;86,N24&gt;0),"DEBIL",IF(N24=0,""))))</f>
        <v/>
      </c>
      <c r="P24" s="208" t="s">
        <v>287</v>
      </c>
      <c r="Q24" s="205" t="str">
        <f t="shared" ref="Q24:Q29" si="7">CONCATENATE(O24,P24)</f>
        <v>FUERTE</v>
      </c>
      <c r="R24" s="209" t="b">
        <f t="shared" ref="R24:R29" si="8">IF(Q24="FUERTEFUERTE","FUERTE",IF(Q24="FUERTEMODERADO","MODERADO",IF(Q24="FUERTEDEBIL","DEBIL",IF(Q24="MODERADOFUERTE","MODERADO",IF(Q24="MODERADOMODERADO","MODERADO",IF(Q24="MODERADODEBIL","DEBIL",IF(Q24="DEBILFUERTE","DEBIL",IF(Q24="DEBILMODERADO","DEBIL",IF(Q24="DEBILDEBIL","DEBIL")))))))))</f>
        <v>0</v>
      </c>
      <c r="S24" s="209" t="b">
        <f t="shared" ref="S24:S29" si="9">IF(Q24="FUERTEFUERTE",100,IF(Q24="FUERTEMODERADO",50,IF(Q24="FUERTEDEBIL",0,IF(Q24="MODERADOFUERTE",50,IF(Q24="MODERADOMODERADO",50,IF(Q24="MODERADODEBIL",0,IF(Q24="DEBILFUERTE",0,IF(Q24="DEBILMODERADO",0,IF(Q24="DEBILDEBIL",0)))))))))</f>
        <v>0</v>
      </c>
      <c r="T24" s="425" t="e">
        <f>AVERAGE(S24:S29)</f>
        <v>#DIV/0!</v>
      </c>
      <c r="U24" s="425" t="e">
        <f>IF(T24=100,"FUERTE",IF(AND(T24&lt;=99,T24&gt;=50),"MODERADO",IF(T24&lt;50,"DEBIL")))</f>
        <v>#DIV/0!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ht="15.75" hidden="1" customHeight="1">
      <c r="A25" s="205">
        <v>2</v>
      </c>
      <c r="B25" s="124"/>
      <c r="C25" s="124"/>
      <c r="D25" s="212"/>
      <c r="E25" s="124"/>
      <c r="F25" s="213"/>
      <c r="G25" s="205"/>
      <c r="H25" s="205"/>
      <c r="I25" s="205"/>
      <c r="J25" s="205"/>
      <c r="K25" s="205"/>
      <c r="L25" s="205"/>
      <c r="M25" s="205"/>
      <c r="N25" s="207">
        <f t="shared" si="5"/>
        <v>0</v>
      </c>
      <c r="O25" s="205" t="str">
        <f t="shared" si="6"/>
        <v/>
      </c>
      <c r="P25" s="208" t="s">
        <v>287</v>
      </c>
      <c r="Q25" s="205" t="str">
        <f t="shared" si="7"/>
        <v>FUERTE</v>
      </c>
      <c r="R25" s="209" t="b">
        <f t="shared" si="8"/>
        <v>0</v>
      </c>
      <c r="S25" s="209" t="b">
        <f t="shared" si="9"/>
        <v>0</v>
      </c>
      <c r="T25" s="310"/>
      <c r="U25" s="310"/>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ht="15.75" hidden="1" customHeight="1">
      <c r="A26" s="205">
        <v>3</v>
      </c>
      <c r="B26" s="101"/>
      <c r="C26" s="101"/>
      <c r="D26" s="210"/>
      <c r="E26" s="205"/>
      <c r="F26" s="211"/>
      <c r="G26" s="205"/>
      <c r="H26" s="205"/>
      <c r="I26" s="205"/>
      <c r="J26" s="205"/>
      <c r="K26" s="205"/>
      <c r="L26" s="205"/>
      <c r="M26" s="205"/>
      <c r="N26" s="207">
        <f t="shared" si="5"/>
        <v>0</v>
      </c>
      <c r="O26" s="205" t="str">
        <f t="shared" si="6"/>
        <v/>
      </c>
      <c r="P26" s="208"/>
      <c r="Q26" s="205" t="str">
        <f t="shared" si="7"/>
        <v/>
      </c>
      <c r="R26" s="209" t="b">
        <f t="shared" si="8"/>
        <v>0</v>
      </c>
      <c r="S26" s="209" t="b">
        <f t="shared" si="9"/>
        <v>0</v>
      </c>
      <c r="T26" s="310"/>
      <c r="U26" s="310"/>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5.75" hidden="1" customHeight="1">
      <c r="A27" s="205">
        <v>4</v>
      </c>
      <c r="B27" s="101"/>
      <c r="C27" s="101"/>
      <c r="D27" s="210"/>
      <c r="E27" s="205"/>
      <c r="F27" s="211"/>
      <c r="G27" s="205"/>
      <c r="H27" s="205"/>
      <c r="I27" s="205"/>
      <c r="J27" s="205"/>
      <c r="K27" s="205"/>
      <c r="L27" s="205"/>
      <c r="M27" s="205"/>
      <c r="N27" s="207">
        <f t="shared" si="5"/>
        <v>0</v>
      </c>
      <c r="O27" s="205" t="str">
        <f t="shared" si="6"/>
        <v/>
      </c>
      <c r="P27" s="208"/>
      <c r="Q27" s="205" t="str">
        <f t="shared" si="7"/>
        <v/>
      </c>
      <c r="R27" s="209" t="b">
        <f t="shared" si="8"/>
        <v>0</v>
      </c>
      <c r="S27" s="209" t="b">
        <f t="shared" si="9"/>
        <v>0</v>
      </c>
      <c r="T27" s="310"/>
      <c r="U27" s="310"/>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row>
    <row r="28" spans="1:96" ht="15.75" hidden="1" customHeight="1">
      <c r="A28" s="205">
        <v>5</v>
      </c>
      <c r="B28" s="101"/>
      <c r="C28" s="101"/>
      <c r="D28" s="210"/>
      <c r="E28" s="205"/>
      <c r="F28" s="211"/>
      <c r="G28" s="205"/>
      <c r="H28" s="205"/>
      <c r="I28" s="205"/>
      <c r="J28" s="205"/>
      <c r="K28" s="205"/>
      <c r="L28" s="205"/>
      <c r="M28" s="205"/>
      <c r="N28" s="207">
        <f t="shared" si="5"/>
        <v>0</v>
      </c>
      <c r="O28" s="205" t="str">
        <f t="shared" si="6"/>
        <v/>
      </c>
      <c r="P28" s="208"/>
      <c r="Q28" s="205" t="str">
        <f t="shared" si="7"/>
        <v/>
      </c>
      <c r="R28" s="209" t="b">
        <f t="shared" si="8"/>
        <v>0</v>
      </c>
      <c r="S28" s="209" t="b">
        <f t="shared" si="9"/>
        <v>0</v>
      </c>
      <c r="T28" s="310"/>
      <c r="U28" s="310"/>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row>
    <row r="29" spans="1:96" ht="15.75" hidden="1" customHeight="1">
      <c r="A29" s="205">
        <v>6</v>
      </c>
      <c r="B29" s="101"/>
      <c r="C29" s="101"/>
      <c r="D29" s="210"/>
      <c r="E29" s="205"/>
      <c r="F29" s="211"/>
      <c r="G29" s="205"/>
      <c r="H29" s="205"/>
      <c r="I29" s="205"/>
      <c r="J29" s="205"/>
      <c r="K29" s="205"/>
      <c r="L29" s="205"/>
      <c r="M29" s="205"/>
      <c r="N29" s="207">
        <f t="shared" si="5"/>
        <v>0</v>
      </c>
      <c r="O29" s="205" t="str">
        <f t="shared" si="6"/>
        <v/>
      </c>
      <c r="P29" s="208"/>
      <c r="Q29" s="205" t="str">
        <f t="shared" si="7"/>
        <v/>
      </c>
      <c r="R29" s="209" t="b">
        <f t="shared" si="8"/>
        <v>0</v>
      </c>
      <c r="S29" s="209" t="b">
        <f t="shared" si="9"/>
        <v>0</v>
      </c>
      <c r="T29" s="311"/>
      <c r="U29" s="311"/>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ht="15.75" hidden="1" customHeight="1">
      <c r="A30" s="6"/>
      <c r="B30" s="6"/>
      <c r="C30" s="6"/>
      <c r="D30" s="6"/>
      <c r="E30" s="6"/>
      <c r="F30" s="6"/>
      <c r="G30" s="6"/>
      <c r="H30" s="6"/>
      <c r="I30" s="6"/>
      <c r="J30" s="6"/>
      <c r="K30" s="6"/>
      <c r="L30" s="6"/>
      <c r="M30" s="6"/>
      <c r="N30" s="6"/>
      <c r="O30" s="6"/>
      <c r="P30" s="6"/>
      <c r="Q30" s="6"/>
      <c r="R30" s="6"/>
      <c r="S30" s="6"/>
      <c r="T30" s="6"/>
      <c r="U30" s="6"/>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row>
    <row r="31" spans="1:96" ht="15.75" hidden="1" customHeight="1">
      <c r="A31" s="199"/>
      <c r="B31" s="200" t="s">
        <v>257</v>
      </c>
      <c r="C31" s="200">
        <f>+MR_Corrup1!G12</f>
        <v>0</v>
      </c>
      <c r="D31" s="201"/>
      <c r="E31" s="6"/>
      <c r="F31" s="6"/>
      <c r="G31" s="6"/>
      <c r="H31" s="6"/>
      <c r="I31" s="6"/>
      <c r="J31" s="6"/>
      <c r="K31" s="6"/>
      <c r="L31" s="6"/>
      <c r="M31" s="6"/>
      <c r="N31" s="6"/>
      <c r="O31" s="6"/>
      <c r="P31" s="6"/>
      <c r="Q31" s="6"/>
      <c r="R31" s="6"/>
      <c r="S31" s="6"/>
      <c r="T31" s="6"/>
      <c r="U31" s="6"/>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ht="15.75" hidden="1" customHeight="1">
      <c r="A32" s="6"/>
      <c r="B32" s="6"/>
      <c r="C32" s="6"/>
      <c r="D32" s="6"/>
      <c r="E32" s="6"/>
      <c r="F32" s="6"/>
      <c r="G32" s="427" t="s">
        <v>258</v>
      </c>
      <c r="H32" s="370"/>
      <c r="I32" s="370"/>
      <c r="J32" s="370"/>
      <c r="K32" s="370"/>
      <c r="L32" s="370"/>
      <c r="M32" s="370"/>
      <c r="N32" s="370"/>
      <c r="O32" s="377"/>
      <c r="P32" s="428" t="s">
        <v>294</v>
      </c>
      <c r="Q32" s="431" t="s">
        <v>260</v>
      </c>
      <c r="R32" s="432"/>
      <c r="S32" s="420"/>
      <c r="T32" s="419" t="s">
        <v>261</v>
      </c>
      <c r="U32" s="420"/>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96" ht="15.75" hidden="1" customHeight="1">
      <c r="A33" s="321" t="s">
        <v>256</v>
      </c>
      <c r="B33" s="296"/>
      <c r="C33" s="296"/>
      <c r="D33" s="296"/>
      <c r="E33" s="296"/>
      <c r="F33" s="297"/>
      <c r="G33" s="321" t="s">
        <v>263</v>
      </c>
      <c r="H33" s="297"/>
      <c r="I33" s="202" t="s">
        <v>264</v>
      </c>
      <c r="J33" s="202" t="s">
        <v>265</v>
      </c>
      <c r="K33" s="202" t="s">
        <v>266</v>
      </c>
      <c r="L33" s="202" t="s">
        <v>267</v>
      </c>
      <c r="M33" s="202" t="s">
        <v>268</v>
      </c>
      <c r="N33" s="426" t="s">
        <v>269</v>
      </c>
      <c r="O33" s="314"/>
      <c r="P33" s="429"/>
      <c r="Q33" s="421"/>
      <c r="R33" s="335"/>
      <c r="S33" s="422"/>
      <c r="T33" s="421"/>
      <c r="U33" s="422"/>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row>
    <row r="34" spans="1:96" ht="15.75" hidden="1" customHeight="1">
      <c r="A34" s="203" t="s">
        <v>103</v>
      </c>
      <c r="B34" s="203" t="s">
        <v>270</v>
      </c>
      <c r="C34" s="202" t="s">
        <v>271</v>
      </c>
      <c r="D34" s="202" t="s">
        <v>272</v>
      </c>
      <c r="E34" s="202" t="s">
        <v>273</v>
      </c>
      <c r="F34" s="202" t="s">
        <v>295</v>
      </c>
      <c r="G34" s="204" t="s">
        <v>275</v>
      </c>
      <c r="H34" s="204" t="s">
        <v>276</v>
      </c>
      <c r="I34" s="204" t="s">
        <v>277</v>
      </c>
      <c r="J34" s="204" t="s">
        <v>278</v>
      </c>
      <c r="K34" s="204" t="s">
        <v>279</v>
      </c>
      <c r="L34" s="204" t="s">
        <v>280</v>
      </c>
      <c r="M34" s="204" t="s">
        <v>281</v>
      </c>
      <c r="N34" s="315"/>
      <c r="O34" s="317"/>
      <c r="P34" s="430"/>
      <c r="Q34" s="423"/>
      <c r="R34" s="316"/>
      <c r="S34" s="424"/>
      <c r="T34" s="423"/>
      <c r="U34" s="424"/>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row>
    <row r="35" spans="1:96" ht="15.75" hidden="1" customHeight="1">
      <c r="A35" s="205">
        <v>1</v>
      </c>
      <c r="B35" s="124"/>
      <c r="C35" s="124"/>
      <c r="D35" s="212"/>
      <c r="E35" s="97"/>
      <c r="F35" s="97"/>
      <c r="G35" s="205"/>
      <c r="H35" s="205"/>
      <c r="I35" s="205"/>
      <c r="J35" s="205"/>
      <c r="K35" s="205"/>
      <c r="L35" s="205"/>
      <c r="M35" s="205"/>
      <c r="N35" s="207">
        <f t="shared" ref="N35:N40" si="10">SUM((IF(G35="SI",15,0)),(IF(H35="SI",15,0)),(IF(I35="SI",15,0)),(IF(J35="SI",15,0)),(IF(K35="SI",15,0)),(IF(L35="SI",15,0)),(IF(M35="SI",10,IF(M35="INCOMPLETA","5",0))))</f>
        <v>0</v>
      </c>
      <c r="O35" s="205" t="str">
        <f t="shared" ref="O35:O40" si="11">IF(N35&gt;=96,"FUERTE",IF(AND(N35&lt;=95,N35&gt;=86),"MODERADO",IF(AND(N35&lt;86,N35&gt;0),"DEBIL",IF(N35=0,""))))</f>
        <v/>
      </c>
      <c r="P35" s="208" t="s">
        <v>287</v>
      </c>
      <c r="Q35" s="205" t="str">
        <f t="shared" ref="Q35:Q40" si="12">CONCATENATE(O35,P35)</f>
        <v>FUERTE</v>
      </c>
      <c r="R35" s="209" t="b">
        <f t="shared" ref="R35:R40" si="13">IF(Q35="FUERTEFUERTE","FUERTE",IF(Q35="FUERTEMODERADO","MODERADO",IF(Q35="FUERTEDEBIL","DEBIL",IF(Q35="MODERADOFUERTE","MODERADO",IF(Q35="MODERADOMODERADO","MODERADO",IF(Q35="MODERADODEBIL","DEBIL",IF(Q35="DEBILFUERTE","DEBIL",IF(Q35="DEBILMODERADO","DEBIL",IF(Q35="DEBILDEBIL","DEBIL")))))))))</f>
        <v>0</v>
      </c>
      <c r="S35" s="209" t="b">
        <f t="shared" ref="S35:S40" si="14">IF(Q35="FUERTEFUERTE",100,IF(Q35="FUERTEMODERADO",50,IF(Q35="FUERTEDEBIL",0,IF(Q35="MODERADOFUERTE",50,IF(Q35="MODERADOMODERADO",50,IF(Q35="MODERADODEBIL",0,IF(Q35="DEBILFUERTE",0,IF(Q35="DEBILMODERADO",0,IF(Q35="DEBILDEBIL",0)))))))))</f>
        <v>0</v>
      </c>
      <c r="T35" s="425" t="e">
        <f>AVERAGE(S35:S40)</f>
        <v>#DIV/0!</v>
      </c>
      <c r="U35" s="425" t="e">
        <f>IF(T35=100,"FUERTE",IF(AND(T35&lt;=99,T35&gt;=50),"MODERADO",IF(T35&lt;50,"DEBIL")))</f>
        <v>#DIV/0!</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row>
    <row r="36" spans="1:96" ht="15.75" hidden="1" customHeight="1">
      <c r="A36" s="205">
        <v>2</v>
      </c>
      <c r="B36" s="124"/>
      <c r="C36" s="124"/>
      <c r="D36" s="212"/>
      <c r="E36" s="101"/>
      <c r="F36" s="101"/>
      <c r="G36" s="205"/>
      <c r="H36" s="205"/>
      <c r="I36" s="205"/>
      <c r="J36" s="205"/>
      <c r="K36" s="205"/>
      <c r="L36" s="205"/>
      <c r="M36" s="205"/>
      <c r="N36" s="207">
        <f t="shared" si="10"/>
        <v>0</v>
      </c>
      <c r="O36" s="205" t="str">
        <f t="shared" si="11"/>
        <v/>
      </c>
      <c r="P36" s="208" t="s">
        <v>287</v>
      </c>
      <c r="Q36" s="205" t="str">
        <f t="shared" si="12"/>
        <v>FUERTE</v>
      </c>
      <c r="R36" s="209" t="b">
        <f t="shared" si="13"/>
        <v>0</v>
      </c>
      <c r="S36" s="209" t="b">
        <f t="shared" si="14"/>
        <v>0</v>
      </c>
      <c r="T36" s="310"/>
      <c r="U36" s="310"/>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row>
    <row r="37" spans="1:96" ht="15.75" hidden="1" customHeight="1">
      <c r="A37" s="205">
        <v>3</v>
      </c>
      <c r="B37" s="124"/>
      <c r="C37" s="124"/>
      <c r="D37" s="212"/>
      <c r="E37" s="101"/>
      <c r="F37" s="101"/>
      <c r="G37" s="205"/>
      <c r="H37" s="205"/>
      <c r="I37" s="205"/>
      <c r="J37" s="205"/>
      <c r="K37" s="205"/>
      <c r="L37" s="205"/>
      <c r="M37" s="205"/>
      <c r="N37" s="207">
        <f t="shared" si="10"/>
        <v>0</v>
      </c>
      <c r="O37" s="205" t="str">
        <f t="shared" si="11"/>
        <v/>
      </c>
      <c r="P37" s="208" t="s">
        <v>287</v>
      </c>
      <c r="Q37" s="205" t="str">
        <f t="shared" si="12"/>
        <v>FUERTE</v>
      </c>
      <c r="R37" s="209" t="b">
        <f t="shared" si="13"/>
        <v>0</v>
      </c>
      <c r="S37" s="209" t="b">
        <f t="shared" si="14"/>
        <v>0</v>
      </c>
      <c r="T37" s="310"/>
      <c r="U37" s="310"/>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row>
    <row r="38" spans="1:96" ht="15.75" hidden="1" customHeight="1">
      <c r="A38" s="205">
        <v>4</v>
      </c>
      <c r="B38" s="124"/>
      <c r="C38" s="124"/>
      <c r="D38" s="212"/>
      <c r="E38" s="101"/>
      <c r="F38" s="101"/>
      <c r="G38" s="205"/>
      <c r="H38" s="205"/>
      <c r="I38" s="205"/>
      <c r="J38" s="205"/>
      <c r="K38" s="205"/>
      <c r="L38" s="205"/>
      <c r="M38" s="205"/>
      <c r="N38" s="207">
        <f t="shared" si="10"/>
        <v>0</v>
      </c>
      <c r="O38" s="205" t="str">
        <f t="shared" si="11"/>
        <v/>
      </c>
      <c r="P38" s="208" t="s">
        <v>287</v>
      </c>
      <c r="Q38" s="205" t="str">
        <f t="shared" si="12"/>
        <v>FUERTE</v>
      </c>
      <c r="R38" s="209" t="b">
        <f t="shared" si="13"/>
        <v>0</v>
      </c>
      <c r="S38" s="209" t="b">
        <f t="shared" si="14"/>
        <v>0</v>
      </c>
      <c r="T38" s="310"/>
      <c r="U38" s="310"/>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row>
    <row r="39" spans="1:96" ht="15.75" hidden="1" customHeight="1">
      <c r="A39" s="205">
        <v>5</v>
      </c>
      <c r="B39" s="124"/>
      <c r="C39" s="124"/>
      <c r="D39" s="212"/>
      <c r="E39" s="101"/>
      <c r="F39" s="101"/>
      <c r="G39" s="205"/>
      <c r="H39" s="205"/>
      <c r="I39" s="205"/>
      <c r="J39" s="205"/>
      <c r="K39" s="205"/>
      <c r="L39" s="205"/>
      <c r="M39" s="205"/>
      <c r="N39" s="207">
        <f t="shared" si="10"/>
        <v>0</v>
      </c>
      <c r="O39" s="205" t="str">
        <f t="shared" si="11"/>
        <v/>
      </c>
      <c r="P39" s="208" t="s">
        <v>287</v>
      </c>
      <c r="Q39" s="205" t="str">
        <f t="shared" si="12"/>
        <v>FUERTE</v>
      </c>
      <c r="R39" s="209" t="b">
        <f t="shared" si="13"/>
        <v>0</v>
      </c>
      <c r="S39" s="209" t="b">
        <f t="shared" si="14"/>
        <v>0</v>
      </c>
      <c r="T39" s="310"/>
      <c r="U39" s="310"/>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row>
    <row r="40" spans="1:96" ht="15.75" hidden="1" customHeight="1">
      <c r="A40" s="205">
        <v>6</v>
      </c>
      <c r="B40" s="101"/>
      <c r="C40" s="124"/>
      <c r="D40" s="212"/>
      <c r="E40" s="101"/>
      <c r="F40" s="101"/>
      <c r="G40" s="205"/>
      <c r="H40" s="205"/>
      <c r="I40" s="205"/>
      <c r="J40" s="205"/>
      <c r="K40" s="205"/>
      <c r="L40" s="205"/>
      <c r="M40" s="205"/>
      <c r="N40" s="207">
        <f t="shared" si="10"/>
        <v>0</v>
      </c>
      <c r="O40" s="205" t="str">
        <f t="shared" si="11"/>
        <v/>
      </c>
      <c r="P40" s="208" t="s">
        <v>287</v>
      </c>
      <c r="Q40" s="205" t="str">
        <f t="shared" si="12"/>
        <v>FUERTE</v>
      </c>
      <c r="R40" s="209" t="b">
        <f t="shared" si="13"/>
        <v>0</v>
      </c>
      <c r="S40" s="209" t="b">
        <f t="shared" si="14"/>
        <v>0</v>
      </c>
      <c r="T40" s="311"/>
      <c r="U40" s="311"/>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row>
    <row r="41" spans="1:96" ht="15.75" hidden="1" customHeight="1">
      <c r="A41" s="6"/>
      <c r="B41" s="6"/>
      <c r="C41" s="6"/>
      <c r="D41" s="6"/>
      <c r="E41" s="6"/>
      <c r="F41" s="6"/>
      <c r="G41" s="6"/>
      <c r="H41" s="6"/>
      <c r="I41" s="6"/>
      <c r="J41" s="6"/>
      <c r="K41" s="6"/>
      <c r="L41" s="6"/>
      <c r="M41" s="6"/>
      <c r="N41" s="6"/>
      <c r="O41" s="6"/>
      <c r="P41" s="6"/>
      <c r="Q41" s="6"/>
      <c r="R41" s="6"/>
      <c r="S41" s="6"/>
      <c r="T41" s="6"/>
      <c r="U41" s="6"/>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row>
    <row r="42" spans="1:96" ht="15.75" hidden="1" customHeight="1">
      <c r="A42" s="199"/>
      <c r="B42" s="200" t="s">
        <v>257</v>
      </c>
      <c r="C42" s="200">
        <f>+MR_Corrup1!G13</f>
        <v>0</v>
      </c>
      <c r="D42" s="201"/>
      <c r="E42" s="6"/>
      <c r="F42" s="6"/>
      <c r="G42" s="6"/>
      <c r="H42" s="6"/>
      <c r="I42" s="6"/>
      <c r="J42" s="6"/>
      <c r="K42" s="6"/>
      <c r="L42" s="6"/>
      <c r="M42" s="6"/>
      <c r="N42" s="6"/>
      <c r="O42" s="6"/>
      <c r="P42" s="6"/>
      <c r="Q42" s="6"/>
      <c r="R42" s="6"/>
      <c r="S42" s="6"/>
      <c r="T42" s="6"/>
      <c r="U42" s="6"/>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row>
    <row r="43" spans="1:96" ht="15.75" hidden="1" customHeight="1">
      <c r="A43" s="6"/>
      <c r="B43" s="6"/>
      <c r="C43" s="6"/>
      <c r="D43" s="6"/>
      <c r="E43" s="6"/>
      <c r="F43" s="6"/>
      <c r="G43" s="427" t="s">
        <v>258</v>
      </c>
      <c r="H43" s="370"/>
      <c r="I43" s="370"/>
      <c r="J43" s="370"/>
      <c r="K43" s="370"/>
      <c r="L43" s="370"/>
      <c r="M43" s="370"/>
      <c r="N43" s="370"/>
      <c r="O43" s="377"/>
      <c r="P43" s="428" t="s">
        <v>296</v>
      </c>
      <c r="Q43" s="431" t="s">
        <v>260</v>
      </c>
      <c r="R43" s="432"/>
      <c r="S43" s="420"/>
      <c r="T43" s="419" t="s">
        <v>261</v>
      </c>
      <c r="U43" s="420"/>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row>
    <row r="44" spans="1:96" ht="15.75" hidden="1" customHeight="1">
      <c r="A44" s="321" t="s">
        <v>256</v>
      </c>
      <c r="B44" s="296"/>
      <c r="C44" s="296"/>
      <c r="D44" s="296"/>
      <c r="E44" s="296"/>
      <c r="F44" s="297"/>
      <c r="G44" s="321" t="s">
        <v>263</v>
      </c>
      <c r="H44" s="297"/>
      <c r="I44" s="202" t="s">
        <v>264</v>
      </c>
      <c r="J44" s="202" t="s">
        <v>265</v>
      </c>
      <c r="K44" s="202" t="s">
        <v>266</v>
      </c>
      <c r="L44" s="202" t="s">
        <v>267</v>
      </c>
      <c r="M44" s="202" t="s">
        <v>268</v>
      </c>
      <c r="N44" s="426" t="s">
        <v>269</v>
      </c>
      <c r="O44" s="314"/>
      <c r="P44" s="429"/>
      <c r="Q44" s="421"/>
      <c r="R44" s="335"/>
      <c r="S44" s="422"/>
      <c r="T44" s="421"/>
      <c r="U44" s="422"/>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row>
    <row r="45" spans="1:96" ht="15.75" hidden="1" customHeight="1">
      <c r="A45" s="203" t="s">
        <v>103</v>
      </c>
      <c r="B45" s="203" t="s">
        <v>270</v>
      </c>
      <c r="C45" s="202" t="s">
        <v>271</v>
      </c>
      <c r="D45" s="202" t="s">
        <v>272</v>
      </c>
      <c r="E45" s="202" t="s">
        <v>273</v>
      </c>
      <c r="F45" s="202" t="s">
        <v>297</v>
      </c>
      <c r="G45" s="204" t="s">
        <v>275</v>
      </c>
      <c r="H45" s="204" t="s">
        <v>276</v>
      </c>
      <c r="I45" s="204" t="s">
        <v>277</v>
      </c>
      <c r="J45" s="204" t="s">
        <v>278</v>
      </c>
      <c r="K45" s="204" t="s">
        <v>279</v>
      </c>
      <c r="L45" s="204" t="s">
        <v>280</v>
      </c>
      <c r="M45" s="204" t="s">
        <v>281</v>
      </c>
      <c r="N45" s="315"/>
      <c r="O45" s="317"/>
      <c r="P45" s="430"/>
      <c r="Q45" s="423"/>
      <c r="R45" s="316"/>
      <c r="S45" s="424"/>
      <c r="T45" s="423"/>
      <c r="U45" s="424"/>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row>
    <row r="46" spans="1:96" ht="15.75" hidden="1" customHeight="1">
      <c r="A46" s="205">
        <v>1</v>
      </c>
      <c r="B46" s="101"/>
      <c r="C46" s="101"/>
      <c r="D46" s="210"/>
      <c r="E46" s="205"/>
      <c r="F46" s="211"/>
      <c r="G46" s="205"/>
      <c r="H46" s="205"/>
      <c r="I46" s="205"/>
      <c r="J46" s="205"/>
      <c r="K46" s="205"/>
      <c r="L46" s="205"/>
      <c r="M46" s="205"/>
      <c r="N46" s="207">
        <f t="shared" ref="N46:N51" si="15">SUM((IF(G46="SI",15,0)),(IF(H46="SI",15,0)),(IF(I46="SI",15,0)),(IF(J46="SI",15,0)),(IF(K46="SI",15,0)),(IF(L46="SI",15,0)),(IF(M46="SI",10,IF(M46="INCOMPLETA","5",0))))</f>
        <v>0</v>
      </c>
      <c r="O46" s="205" t="str">
        <f t="shared" ref="O46:O51" si="16">IF(N46&gt;=96,"FUERTE",IF(AND(N46&lt;=95,N46&gt;=86),"MODERADO",IF(AND(N46&lt;86,N46&gt;0),"DEBIL",IF(N46=0,""))))</f>
        <v/>
      </c>
      <c r="P46" s="208"/>
      <c r="Q46" s="205" t="str">
        <f t="shared" ref="Q46:Q51" si="17">CONCATENATE(O46,P46)</f>
        <v/>
      </c>
      <c r="R46" s="209" t="b">
        <f t="shared" ref="R46:R51" si="18">IF(Q46="FUERTEFUERTE","FUERTE",IF(Q46="FUERTEMODERADO","MODERADO",IF(Q46="FUERTEDEBIL","DEBIL",IF(Q46="MODERADOFUERTE","MODERADO",IF(Q46="MODERADOMODERADO","MODERADO",IF(Q46="MODERADODEBIL","DEBIL",IF(Q46="DEBILFUERTE","DEBIL",IF(Q46="DEBILMODERADO","DEBIL",IF(Q46="DEBILDEBIL","DEBIL")))))))))</f>
        <v>0</v>
      </c>
      <c r="S46" s="209" t="b">
        <f t="shared" ref="S46:S51" si="19">IF(Q46="FUERTEFUERTE",100,IF(Q46="FUERTEMODERADO",50,IF(Q46="FUERTEDEBIL",0,IF(Q46="MODERADOFUERTE",50,IF(Q46="MODERADOMODERADO",50,IF(Q46="MODERADODEBIL",0,IF(Q46="DEBILFUERTE",0,IF(Q46="DEBILMODERADO",0,IF(Q46="DEBILDEBIL",0)))))))))</f>
        <v>0</v>
      </c>
      <c r="T46" s="425" t="e">
        <f>AVERAGE(S46:S51)</f>
        <v>#DIV/0!</v>
      </c>
      <c r="U46" s="425" t="e">
        <f>IF(T46=100,"FUERTE",IF(AND(T46&lt;=99,T46&gt;=50),"MODERADO",IF(T46&lt;50,"DEBIL")))</f>
        <v>#DIV/0!</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row>
    <row r="47" spans="1:96" ht="15.75" hidden="1" customHeight="1">
      <c r="A47" s="205">
        <v>2</v>
      </c>
      <c r="B47" s="101"/>
      <c r="C47" s="101"/>
      <c r="D47" s="210"/>
      <c r="E47" s="205"/>
      <c r="F47" s="211"/>
      <c r="G47" s="205"/>
      <c r="H47" s="205"/>
      <c r="I47" s="205"/>
      <c r="J47" s="205"/>
      <c r="K47" s="205"/>
      <c r="L47" s="205"/>
      <c r="M47" s="205"/>
      <c r="N47" s="207">
        <f t="shared" si="15"/>
        <v>0</v>
      </c>
      <c r="O47" s="205" t="str">
        <f t="shared" si="16"/>
        <v/>
      </c>
      <c r="P47" s="208"/>
      <c r="Q47" s="205" t="str">
        <f t="shared" si="17"/>
        <v/>
      </c>
      <c r="R47" s="209" t="b">
        <f t="shared" si="18"/>
        <v>0</v>
      </c>
      <c r="S47" s="209" t="b">
        <f t="shared" si="19"/>
        <v>0</v>
      </c>
      <c r="T47" s="310"/>
      <c r="U47" s="310"/>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row>
    <row r="48" spans="1:96" ht="15.75" hidden="1" customHeight="1">
      <c r="A48" s="205">
        <v>3</v>
      </c>
      <c r="B48" s="101"/>
      <c r="C48" s="101"/>
      <c r="D48" s="210"/>
      <c r="E48" s="205"/>
      <c r="F48" s="211"/>
      <c r="G48" s="205"/>
      <c r="H48" s="205"/>
      <c r="I48" s="205"/>
      <c r="J48" s="205"/>
      <c r="K48" s="205"/>
      <c r="L48" s="205"/>
      <c r="M48" s="205"/>
      <c r="N48" s="207">
        <f t="shared" si="15"/>
        <v>0</v>
      </c>
      <c r="O48" s="205" t="str">
        <f t="shared" si="16"/>
        <v/>
      </c>
      <c r="P48" s="208"/>
      <c r="Q48" s="205" t="str">
        <f t="shared" si="17"/>
        <v/>
      </c>
      <c r="R48" s="209" t="b">
        <f t="shared" si="18"/>
        <v>0</v>
      </c>
      <c r="S48" s="209" t="b">
        <f t="shared" si="19"/>
        <v>0</v>
      </c>
      <c r="T48" s="310"/>
      <c r="U48" s="310"/>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row>
    <row r="49" spans="1:96" ht="15.75" hidden="1" customHeight="1">
      <c r="A49" s="205">
        <v>4</v>
      </c>
      <c r="B49" s="101"/>
      <c r="C49" s="101"/>
      <c r="D49" s="210"/>
      <c r="E49" s="205"/>
      <c r="F49" s="211"/>
      <c r="G49" s="205"/>
      <c r="H49" s="205"/>
      <c r="I49" s="205"/>
      <c r="J49" s="205"/>
      <c r="K49" s="205"/>
      <c r="L49" s="205"/>
      <c r="M49" s="205"/>
      <c r="N49" s="207">
        <f t="shared" si="15"/>
        <v>0</v>
      </c>
      <c r="O49" s="205" t="str">
        <f t="shared" si="16"/>
        <v/>
      </c>
      <c r="P49" s="208"/>
      <c r="Q49" s="205" t="str">
        <f t="shared" si="17"/>
        <v/>
      </c>
      <c r="R49" s="209" t="b">
        <f t="shared" si="18"/>
        <v>0</v>
      </c>
      <c r="S49" s="209" t="b">
        <f t="shared" si="19"/>
        <v>0</v>
      </c>
      <c r="T49" s="310"/>
      <c r="U49" s="310"/>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row>
    <row r="50" spans="1:96" ht="15.75" hidden="1" customHeight="1">
      <c r="A50" s="205">
        <v>5</v>
      </c>
      <c r="B50" s="101"/>
      <c r="C50" s="101"/>
      <c r="D50" s="210"/>
      <c r="E50" s="205"/>
      <c r="F50" s="211"/>
      <c r="G50" s="205"/>
      <c r="H50" s="205"/>
      <c r="I50" s="205"/>
      <c r="J50" s="205"/>
      <c r="K50" s="205"/>
      <c r="L50" s="205"/>
      <c r="M50" s="205"/>
      <c r="N50" s="207">
        <f t="shared" si="15"/>
        <v>0</v>
      </c>
      <c r="O50" s="205" t="str">
        <f t="shared" si="16"/>
        <v/>
      </c>
      <c r="P50" s="208"/>
      <c r="Q50" s="205" t="str">
        <f t="shared" si="17"/>
        <v/>
      </c>
      <c r="R50" s="209" t="b">
        <f t="shared" si="18"/>
        <v>0</v>
      </c>
      <c r="S50" s="209" t="b">
        <f t="shared" si="19"/>
        <v>0</v>
      </c>
      <c r="T50" s="310"/>
      <c r="U50" s="310"/>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row>
    <row r="51" spans="1:96" ht="15.75" hidden="1" customHeight="1">
      <c r="A51" s="205">
        <v>6</v>
      </c>
      <c r="B51" s="101"/>
      <c r="C51" s="101"/>
      <c r="D51" s="210"/>
      <c r="E51" s="205"/>
      <c r="F51" s="211"/>
      <c r="G51" s="205"/>
      <c r="H51" s="205"/>
      <c r="I51" s="205"/>
      <c r="J51" s="205"/>
      <c r="K51" s="205"/>
      <c r="L51" s="205"/>
      <c r="M51" s="205"/>
      <c r="N51" s="207">
        <f t="shared" si="15"/>
        <v>0</v>
      </c>
      <c r="O51" s="205" t="str">
        <f t="shared" si="16"/>
        <v/>
      </c>
      <c r="P51" s="208"/>
      <c r="Q51" s="205" t="str">
        <f t="shared" si="17"/>
        <v/>
      </c>
      <c r="R51" s="209" t="b">
        <f t="shared" si="18"/>
        <v>0</v>
      </c>
      <c r="S51" s="209" t="b">
        <f t="shared" si="19"/>
        <v>0</v>
      </c>
      <c r="T51" s="311"/>
      <c r="U51" s="311"/>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row>
    <row r="52" spans="1:96" ht="15.75" hidden="1" customHeight="1">
      <c r="A52" s="6"/>
      <c r="B52" s="6"/>
      <c r="C52" s="6"/>
      <c r="D52" s="6"/>
      <c r="E52" s="6"/>
      <c r="F52" s="6"/>
      <c r="G52" s="6"/>
      <c r="H52" s="6"/>
      <c r="I52" s="6"/>
      <c r="J52" s="6"/>
      <c r="K52" s="6"/>
      <c r="L52" s="6"/>
      <c r="M52" s="6"/>
      <c r="N52" s="6"/>
      <c r="O52" s="6"/>
      <c r="P52" s="6"/>
      <c r="Q52" s="6"/>
      <c r="R52" s="6"/>
      <c r="S52" s="6"/>
      <c r="T52" s="6"/>
      <c r="U52" s="6"/>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row>
    <row r="53" spans="1:96" ht="15.75" hidden="1" customHeight="1">
      <c r="A53" s="199"/>
      <c r="B53" s="200" t="s">
        <v>257</v>
      </c>
      <c r="C53" s="200">
        <f>+MR_Corrup1!G14</f>
        <v>0</v>
      </c>
      <c r="D53" s="201"/>
      <c r="E53" s="6"/>
      <c r="F53" s="6"/>
      <c r="G53" s="6"/>
      <c r="H53" s="6"/>
      <c r="I53" s="6"/>
      <c r="J53" s="6"/>
      <c r="K53" s="6"/>
      <c r="L53" s="6"/>
      <c r="M53" s="6"/>
      <c r="N53" s="6"/>
      <c r="O53" s="6"/>
      <c r="P53" s="6"/>
      <c r="Q53" s="6"/>
      <c r="R53" s="6"/>
      <c r="S53" s="6"/>
      <c r="T53" s="6"/>
      <c r="U53" s="6"/>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row>
    <row r="54" spans="1:96" ht="15.75" hidden="1" customHeight="1">
      <c r="A54" s="6"/>
      <c r="B54" s="6"/>
      <c r="C54" s="6"/>
      <c r="D54" s="6"/>
      <c r="E54" s="6"/>
      <c r="F54" s="6"/>
      <c r="G54" s="427" t="s">
        <v>258</v>
      </c>
      <c r="H54" s="370"/>
      <c r="I54" s="370"/>
      <c r="J54" s="370"/>
      <c r="K54" s="370"/>
      <c r="L54" s="370"/>
      <c r="M54" s="370"/>
      <c r="N54" s="370"/>
      <c r="O54" s="377"/>
      <c r="P54" s="428" t="s">
        <v>298</v>
      </c>
      <c r="Q54" s="431" t="s">
        <v>260</v>
      </c>
      <c r="R54" s="432"/>
      <c r="S54" s="420"/>
      <c r="T54" s="419" t="s">
        <v>261</v>
      </c>
      <c r="U54" s="420"/>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row>
    <row r="55" spans="1:96" ht="15.75" hidden="1" customHeight="1">
      <c r="A55" s="321" t="s">
        <v>256</v>
      </c>
      <c r="B55" s="296"/>
      <c r="C55" s="296"/>
      <c r="D55" s="296"/>
      <c r="E55" s="296"/>
      <c r="F55" s="297"/>
      <c r="G55" s="321" t="s">
        <v>263</v>
      </c>
      <c r="H55" s="297"/>
      <c r="I55" s="202" t="s">
        <v>264</v>
      </c>
      <c r="J55" s="202" t="s">
        <v>265</v>
      </c>
      <c r="K55" s="202" t="s">
        <v>266</v>
      </c>
      <c r="L55" s="202" t="s">
        <v>267</v>
      </c>
      <c r="M55" s="202" t="s">
        <v>268</v>
      </c>
      <c r="N55" s="426" t="s">
        <v>269</v>
      </c>
      <c r="O55" s="314"/>
      <c r="P55" s="429"/>
      <c r="Q55" s="421"/>
      <c r="R55" s="335"/>
      <c r="S55" s="422"/>
      <c r="T55" s="421"/>
      <c r="U55" s="422"/>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row>
    <row r="56" spans="1:96" ht="15.75" hidden="1" customHeight="1">
      <c r="A56" s="203" t="s">
        <v>103</v>
      </c>
      <c r="B56" s="203" t="s">
        <v>270</v>
      </c>
      <c r="C56" s="202" t="s">
        <v>271</v>
      </c>
      <c r="D56" s="202" t="s">
        <v>272</v>
      </c>
      <c r="E56" s="202" t="s">
        <v>273</v>
      </c>
      <c r="F56" s="202" t="s">
        <v>299</v>
      </c>
      <c r="G56" s="204" t="s">
        <v>275</v>
      </c>
      <c r="H56" s="204" t="s">
        <v>276</v>
      </c>
      <c r="I56" s="204" t="s">
        <v>277</v>
      </c>
      <c r="J56" s="204" t="s">
        <v>278</v>
      </c>
      <c r="K56" s="204" t="s">
        <v>279</v>
      </c>
      <c r="L56" s="204" t="s">
        <v>280</v>
      </c>
      <c r="M56" s="204" t="s">
        <v>281</v>
      </c>
      <c r="N56" s="315"/>
      <c r="O56" s="317"/>
      <c r="P56" s="430"/>
      <c r="Q56" s="423"/>
      <c r="R56" s="316"/>
      <c r="S56" s="424"/>
      <c r="T56" s="423"/>
      <c r="U56" s="424"/>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row>
    <row r="57" spans="1:96" ht="15.75" hidden="1" customHeight="1">
      <c r="A57" s="205">
        <v>1</v>
      </c>
      <c r="B57" s="101"/>
      <c r="C57" s="101"/>
      <c r="D57" s="210"/>
      <c r="E57" s="205"/>
      <c r="F57" s="211"/>
      <c r="G57" s="205"/>
      <c r="H57" s="205"/>
      <c r="I57" s="205"/>
      <c r="J57" s="205"/>
      <c r="K57" s="205"/>
      <c r="L57" s="205"/>
      <c r="M57" s="205"/>
      <c r="N57" s="207">
        <f t="shared" ref="N57:N62" si="20">SUM((IF(G57="SI",15,0)),(IF(H57="SI",15,0)),(IF(I57="SI",15,0)),(IF(J57="SI",15,0)),(IF(K57="SI",15,0)),(IF(L57="SI",15,0)),(IF(M57="SI",10,IF(M57="INCOMPLETA","5",0))))</f>
        <v>0</v>
      </c>
      <c r="O57" s="205" t="str">
        <f t="shared" ref="O57:O62" si="21">IF(N57&gt;=96,"FUERTE",IF(AND(N57&lt;=95,N57&gt;=86),"MODERADO",IF(AND(N57&lt;86,N57&gt;0),"DEBIL",IF(N57=0,""))))</f>
        <v/>
      </c>
      <c r="P57" s="208"/>
      <c r="Q57" s="205" t="str">
        <f t="shared" ref="Q57:Q62" si="22">CONCATENATE(O57,P57)</f>
        <v/>
      </c>
      <c r="R57" s="209" t="b">
        <f t="shared" ref="R57:R62" si="23">IF(Q57="FUERTEFUERTE","FUERTE",IF(Q57="FUERTEMODERADO","MODERADO",IF(Q57="FUERTEDEBIL","DEBIL",IF(Q57="MODERADOFUERTE","MODERADO",IF(Q57="MODERADOMODERADO","MODERADO",IF(Q57="MODERADODEBIL","DEBIL",IF(Q57="DEBILFUERTE","DEBIL",IF(Q57="DEBILMODERADO","DEBIL",IF(Q57="DEBILDEBIL","DEBIL")))))))))</f>
        <v>0</v>
      </c>
      <c r="S57" s="209" t="b">
        <f t="shared" ref="S57:S62" si="24">IF(Q57="FUERTEFUERTE",100,IF(Q57="FUERTEMODERADO",50,IF(Q57="FUERTEDEBIL",0,IF(Q57="MODERADOFUERTE",50,IF(Q57="MODERADOMODERADO",50,IF(Q57="MODERADODEBIL",0,IF(Q57="DEBILFUERTE",0,IF(Q57="DEBILMODERADO",0,IF(Q57="DEBILDEBIL",0)))))))))</f>
        <v>0</v>
      </c>
      <c r="T57" s="425" t="e">
        <f>AVERAGE(S57:S62)</f>
        <v>#DIV/0!</v>
      </c>
      <c r="U57" s="425" t="e">
        <f>IF(T57=100,"FUERTE",IF(AND(T57&lt;=99,T57&gt;=50),"MODERADO",IF(T57&lt;50,"DEBIL")))</f>
        <v>#DIV/0!</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row>
    <row r="58" spans="1:96" ht="15.75" hidden="1" customHeight="1">
      <c r="A58" s="205">
        <v>2</v>
      </c>
      <c r="B58" s="101"/>
      <c r="C58" s="101"/>
      <c r="D58" s="210"/>
      <c r="E58" s="205"/>
      <c r="F58" s="211"/>
      <c r="G58" s="205"/>
      <c r="H58" s="205"/>
      <c r="I58" s="205"/>
      <c r="J58" s="205"/>
      <c r="K58" s="205"/>
      <c r="L58" s="205"/>
      <c r="M58" s="205"/>
      <c r="N58" s="207">
        <f t="shared" si="20"/>
        <v>0</v>
      </c>
      <c r="O58" s="205" t="str">
        <f t="shared" si="21"/>
        <v/>
      </c>
      <c r="P58" s="208"/>
      <c r="Q58" s="205" t="str">
        <f t="shared" si="22"/>
        <v/>
      </c>
      <c r="R58" s="209" t="b">
        <f t="shared" si="23"/>
        <v>0</v>
      </c>
      <c r="S58" s="209" t="b">
        <f t="shared" si="24"/>
        <v>0</v>
      </c>
      <c r="T58" s="310"/>
      <c r="U58" s="310"/>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row>
    <row r="59" spans="1:96" ht="15.75" hidden="1" customHeight="1">
      <c r="A59" s="205">
        <v>3</v>
      </c>
      <c r="B59" s="101"/>
      <c r="C59" s="101"/>
      <c r="D59" s="210"/>
      <c r="E59" s="205"/>
      <c r="F59" s="211"/>
      <c r="G59" s="205"/>
      <c r="H59" s="205"/>
      <c r="I59" s="205"/>
      <c r="J59" s="205"/>
      <c r="K59" s="205"/>
      <c r="L59" s="205"/>
      <c r="M59" s="205"/>
      <c r="N59" s="207">
        <f t="shared" si="20"/>
        <v>0</v>
      </c>
      <c r="O59" s="205" t="str">
        <f t="shared" si="21"/>
        <v/>
      </c>
      <c r="P59" s="208"/>
      <c r="Q59" s="205" t="str">
        <f t="shared" si="22"/>
        <v/>
      </c>
      <c r="R59" s="209" t="b">
        <f t="shared" si="23"/>
        <v>0</v>
      </c>
      <c r="S59" s="209" t="b">
        <f t="shared" si="24"/>
        <v>0</v>
      </c>
      <c r="T59" s="310"/>
      <c r="U59" s="310"/>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row>
    <row r="60" spans="1:96" ht="15.75" hidden="1" customHeight="1">
      <c r="A60" s="205">
        <v>4</v>
      </c>
      <c r="B60" s="101"/>
      <c r="C60" s="101"/>
      <c r="D60" s="210"/>
      <c r="E60" s="205"/>
      <c r="F60" s="211"/>
      <c r="G60" s="205"/>
      <c r="H60" s="205"/>
      <c r="I60" s="205"/>
      <c r="J60" s="205"/>
      <c r="K60" s="205"/>
      <c r="L60" s="205"/>
      <c r="M60" s="205"/>
      <c r="N60" s="207">
        <f t="shared" si="20"/>
        <v>0</v>
      </c>
      <c r="O60" s="205" t="str">
        <f t="shared" si="21"/>
        <v/>
      </c>
      <c r="P60" s="208"/>
      <c r="Q60" s="205" t="str">
        <f t="shared" si="22"/>
        <v/>
      </c>
      <c r="R60" s="209" t="b">
        <f t="shared" si="23"/>
        <v>0</v>
      </c>
      <c r="S60" s="209" t="b">
        <f t="shared" si="24"/>
        <v>0</v>
      </c>
      <c r="T60" s="310"/>
      <c r="U60" s="310"/>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row>
    <row r="61" spans="1:96" ht="15.75" hidden="1" customHeight="1">
      <c r="A61" s="205">
        <v>5</v>
      </c>
      <c r="B61" s="101"/>
      <c r="C61" s="101"/>
      <c r="D61" s="210"/>
      <c r="E61" s="205"/>
      <c r="F61" s="211"/>
      <c r="G61" s="205"/>
      <c r="H61" s="205"/>
      <c r="I61" s="205"/>
      <c r="J61" s="205"/>
      <c r="K61" s="205"/>
      <c r="L61" s="205"/>
      <c r="M61" s="205"/>
      <c r="N61" s="207">
        <f t="shared" si="20"/>
        <v>0</v>
      </c>
      <c r="O61" s="205" t="str">
        <f t="shared" si="21"/>
        <v/>
      </c>
      <c r="P61" s="208"/>
      <c r="Q61" s="205" t="str">
        <f t="shared" si="22"/>
        <v/>
      </c>
      <c r="R61" s="209" t="b">
        <f t="shared" si="23"/>
        <v>0</v>
      </c>
      <c r="S61" s="209" t="b">
        <f t="shared" si="24"/>
        <v>0</v>
      </c>
      <c r="T61" s="310"/>
      <c r="U61" s="310"/>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row>
    <row r="62" spans="1:96" ht="15.75" hidden="1" customHeight="1">
      <c r="A62" s="205">
        <v>6</v>
      </c>
      <c r="B62" s="101"/>
      <c r="C62" s="101"/>
      <c r="D62" s="210"/>
      <c r="E62" s="205"/>
      <c r="F62" s="211"/>
      <c r="G62" s="205"/>
      <c r="H62" s="205"/>
      <c r="I62" s="205"/>
      <c r="J62" s="205"/>
      <c r="K62" s="205"/>
      <c r="L62" s="205"/>
      <c r="M62" s="205"/>
      <c r="N62" s="207">
        <f t="shared" si="20"/>
        <v>0</v>
      </c>
      <c r="O62" s="205" t="str">
        <f t="shared" si="21"/>
        <v/>
      </c>
      <c r="P62" s="208"/>
      <c r="Q62" s="205" t="str">
        <f t="shared" si="22"/>
        <v/>
      </c>
      <c r="R62" s="209" t="b">
        <f t="shared" si="23"/>
        <v>0</v>
      </c>
      <c r="S62" s="209" t="b">
        <f t="shared" si="24"/>
        <v>0</v>
      </c>
      <c r="T62" s="311"/>
      <c r="U62" s="311"/>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row>
    <row r="63" spans="1:96" ht="15.75" hidden="1" customHeight="1">
      <c r="A63" s="6"/>
      <c r="B63" s="6"/>
      <c r="C63" s="6"/>
      <c r="D63" s="6"/>
      <c r="E63" s="6"/>
      <c r="F63" s="6"/>
      <c r="G63" s="6"/>
      <c r="H63" s="6"/>
      <c r="I63" s="6"/>
      <c r="J63" s="6"/>
      <c r="K63" s="6"/>
      <c r="L63" s="6"/>
      <c r="M63" s="6"/>
      <c r="N63" s="6"/>
      <c r="O63" s="6"/>
      <c r="P63" s="6"/>
      <c r="Q63" s="6"/>
      <c r="R63" s="6"/>
      <c r="S63" s="6"/>
      <c r="T63" s="6"/>
      <c r="U63" s="6"/>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row>
    <row r="64" spans="1:96" ht="15.75" hidden="1" customHeight="1">
      <c r="A64" s="6"/>
      <c r="B64" s="6"/>
      <c r="C64" s="6"/>
      <c r="D64" s="6"/>
      <c r="E64" s="6"/>
      <c r="F64" s="6"/>
      <c r="G64" s="6"/>
      <c r="H64" s="6"/>
      <c r="I64" s="6"/>
      <c r="J64" s="6"/>
      <c r="K64" s="6"/>
      <c r="L64" s="6"/>
      <c r="M64" s="6"/>
      <c r="N64" s="6"/>
      <c r="O64" s="6"/>
      <c r="P64" s="6"/>
      <c r="Q64" s="6"/>
      <c r="R64" s="6"/>
      <c r="S64" s="6"/>
      <c r="T64" s="6"/>
      <c r="U64" s="6"/>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row>
    <row r="65" spans="1:96" ht="17.25" customHeight="1">
      <c r="A65" s="6"/>
      <c r="B65" s="6"/>
      <c r="C65" s="6"/>
      <c r="D65" s="26"/>
      <c r="E65" s="26"/>
      <c r="F65" s="26"/>
      <c r="G65" s="6"/>
      <c r="H65" s="6"/>
      <c r="I65" s="6"/>
      <c r="J65" s="6"/>
      <c r="K65" s="6"/>
      <c r="L65" s="6"/>
      <c r="M65" s="6"/>
      <c r="N65" s="6"/>
      <c r="O65" s="6"/>
      <c r="P65" s="6"/>
      <c r="Q65" s="6"/>
      <c r="R65" s="6"/>
      <c r="S65" s="6"/>
      <c r="T65" s="6"/>
      <c r="U65" s="6"/>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row>
    <row r="66" spans="1:96" ht="48.75" customHeight="1">
      <c r="A66" s="6"/>
      <c r="B66" s="214" t="s">
        <v>300</v>
      </c>
      <c r="C66" s="214" t="s">
        <v>301</v>
      </c>
      <c r="D66" s="214" t="s">
        <v>86</v>
      </c>
      <c r="E66" s="214" t="s">
        <v>87</v>
      </c>
      <c r="F66" s="215" t="s">
        <v>175</v>
      </c>
      <c r="G66" s="214" t="s">
        <v>261</v>
      </c>
      <c r="H66" s="141" t="s">
        <v>302</v>
      </c>
      <c r="I66" s="214" t="s">
        <v>303</v>
      </c>
      <c r="J66" s="216" t="s">
        <v>304</v>
      </c>
      <c r="K66" s="216" t="s">
        <v>305</v>
      </c>
      <c r="L66" s="6"/>
      <c r="M66" s="6"/>
      <c r="N66" s="6"/>
      <c r="O66" s="6"/>
      <c r="P66" s="6"/>
      <c r="Q66" s="6"/>
      <c r="R66" s="6"/>
      <c r="S66" s="6"/>
      <c r="T66" s="6"/>
      <c r="U66" s="6"/>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row>
    <row r="67" spans="1:96" ht="61.5" customHeight="1">
      <c r="A67" s="443" t="s">
        <v>306</v>
      </c>
      <c r="B67" s="209" t="str">
        <f>MR_Corrup1!C10</f>
        <v>RC-DOC -1</v>
      </c>
      <c r="C67" s="206" t="str">
        <f>+MR_Corrup1!G10</f>
        <v xml:space="preserve">
Posibilidad de afectación reputacional por fraude interno por sustracción, inclusión, adulteración y/o perdida de documentos en los expedientes (misionales y de Gestión) en beneficio de terceros. </v>
      </c>
      <c r="D67" s="205" t="str">
        <f>MR_Corrup1!J10</f>
        <v>IMPROBABLE</v>
      </c>
      <c r="E67" s="205" t="str">
        <f>+MR_Corrup1!K10</f>
        <v>MAYOR</v>
      </c>
      <c r="F67" s="217" t="str">
        <f t="shared" ref="F67:F71" si="25">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205" t="str">
        <f>U13</f>
        <v>FUERTE</v>
      </c>
      <c r="H67" s="126"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205" t="str">
        <f t="shared" ref="I67:I71" si="26">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205" t="str">
        <f t="shared" ref="J67:J71" si="27">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205" t="str">
        <f t="shared" ref="K67:K71" si="28">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6"/>
      <c r="M67" s="6"/>
      <c r="N67" s="6"/>
      <c r="O67" s="6"/>
      <c r="P67" s="6"/>
      <c r="Q67" s="6"/>
      <c r="R67" s="6"/>
      <c r="S67" s="6"/>
      <c r="T67" s="6"/>
      <c r="U67" s="6"/>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row>
    <row r="68" spans="1:96" ht="15.75" customHeight="1">
      <c r="A68" s="310"/>
      <c r="B68" s="209" t="str">
        <f>MR_Corrup1!C11</f>
        <v>--</v>
      </c>
      <c r="C68" s="152">
        <f>+MR_Corrup1!G11</f>
        <v>0</v>
      </c>
      <c r="D68" s="205">
        <f>MR_Corrup1!J11</f>
        <v>0</v>
      </c>
      <c r="E68" s="205" t="str">
        <f>+MR_Corrup1!K11</f>
        <v>SIN IMPACTO</v>
      </c>
      <c r="F68" s="205" t="e">
        <f t="shared" si="25"/>
        <v>#N/A</v>
      </c>
      <c r="G68" s="205" t="e">
        <f>U24</f>
        <v>#DIV/0!</v>
      </c>
      <c r="H68" s="126">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205" t="e">
        <f t="shared" si="26"/>
        <v>#DIV/0!</v>
      </c>
      <c r="J68" s="218" t="e">
        <f t="shared" si="27"/>
        <v>#DIV/0!</v>
      </c>
      <c r="K68" s="218" t="e">
        <f t="shared" si="28"/>
        <v>#DIV/0!</v>
      </c>
      <c r="L68" s="6"/>
      <c r="M68" s="6"/>
      <c r="N68" s="6"/>
      <c r="O68" s="6"/>
      <c r="P68" s="6"/>
      <c r="Q68" s="6"/>
      <c r="R68" s="6"/>
      <c r="S68" s="6"/>
      <c r="T68" s="6"/>
      <c r="U68" s="6"/>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row>
    <row r="69" spans="1:96" ht="15.75" customHeight="1">
      <c r="A69" s="310"/>
      <c r="B69" s="209" t="str">
        <f>MR_Corrup1!C12</f>
        <v>--</v>
      </c>
      <c r="C69" s="152">
        <f>+MR_Corrup1!G12</f>
        <v>0</v>
      </c>
      <c r="D69" s="205">
        <f>MR_Corrup1!J12</f>
        <v>0</v>
      </c>
      <c r="E69" s="205" t="str">
        <f>+MR_Corrup1!K12</f>
        <v>SIN IMPACTO</v>
      </c>
      <c r="F69" s="205" t="e">
        <f t="shared" si="25"/>
        <v>#N/A</v>
      </c>
      <c r="G69" s="205" t="e">
        <f>U35</f>
        <v>#DIV/0!</v>
      </c>
      <c r="H69" s="126">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205" t="e">
        <f t="shared" si="26"/>
        <v>#DIV/0!</v>
      </c>
      <c r="J69" s="218" t="e">
        <f t="shared" si="27"/>
        <v>#DIV/0!</v>
      </c>
      <c r="K69" s="218" t="e">
        <f t="shared" si="28"/>
        <v>#DIV/0!</v>
      </c>
      <c r="L69" s="6"/>
      <c r="M69" s="6"/>
      <c r="N69" s="6"/>
      <c r="O69" s="6"/>
      <c r="P69" s="6"/>
      <c r="Q69" s="6"/>
      <c r="R69" s="6"/>
      <c r="S69" s="6"/>
      <c r="T69" s="6"/>
      <c r="U69" s="6"/>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row>
    <row r="70" spans="1:96" ht="15.75" customHeight="1">
      <c r="A70" s="310"/>
      <c r="B70" s="209" t="str">
        <f>MR_Corrup1!C13</f>
        <v>--</v>
      </c>
      <c r="C70" s="152">
        <f>+MR_Corrup1!G13</f>
        <v>0</v>
      </c>
      <c r="D70" s="205">
        <f>MR_Corrup1!J13</f>
        <v>0</v>
      </c>
      <c r="E70" s="205" t="str">
        <f>+MR_Corrup1!K13</f>
        <v>SIN IMPACTO</v>
      </c>
      <c r="F70" s="205" t="e">
        <f t="shared" si="25"/>
        <v>#N/A</v>
      </c>
      <c r="G70" s="205" t="e">
        <f>U46</f>
        <v>#DIV/0!</v>
      </c>
      <c r="H70" s="126">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205" t="e">
        <f t="shared" si="26"/>
        <v>#DIV/0!</v>
      </c>
      <c r="J70" s="218" t="e">
        <f t="shared" si="27"/>
        <v>#DIV/0!</v>
      </c>
      <c r="K70" s="218" t="e">
        <f t="shared" si="28"/>
        <v>#DIV/0!</v>
      </c>
      <c r="L70" s="6"/>
      <c r="M70" s="6"/>
      <c r="N70" s="6"/>
      <c r="O70" s="6"/>
      <c r="P70" s="6"/>
      <c r="Q70" s="6"/>
      <c r="R70" s="6"/>
      <c r="S70" s="6"/>
      <c r="T70" s="6"/>
      <c r="U70" s="6"/>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row>
    <row r="71" spans="1:96" ht="15.75" customHeight="1">
      <c r="A71" s="311"/>
      <c r="B71" s="209" t="str">
        <f>MR_Corrup1!C14</f>
        <v>--</v>
      </c>
      <c r="C71" s="152">
        <f>+MR_Corrup1!G14</f>
        <v>0</v>
      </c>
      <c r="D71" s="205">
        <f>MR_Corrup1!J14</f>
        <v>0</v>
      </c>
      <c r="E71" s="205" t="str">
        <f>+MR_Corrup1!K14</f>
        <v>SIN IMPACTO</v>
      </c>
      <c r="F71" s="205" t="e">
        <f t="shared" si="25"/>
        <v>#N/A</v>
      </c>
      <c r="G71" s="205" t="e">
        <f>U57</f>
        <v>#DIV/0!</v>
      </c>
      <c r="H71" s="126">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205" t="e">
        <f t="shared" si="26"/>
        <v>#DIV/0!</v>
      </c>
      <c r="J71" s="218" t="e">
        <f t="shared" si="27"/>
        <v>#DIV/0!</v>
      </c>
      <c r="K71" s="218" t="e">
        <f t="shared" si="28"/>
        <v>#DIV/0!</v>
      </c>
      <c r="L71" s="6"/>
      <c r="M71" s="6"/>
      <c r="N71" s="6"/>
      <c r="O71" s="6"/>
      <c r="P71" s="6"/>
      <c r="Q71" s="6"/>
      <c r="R71" s="6"/>
      <c r="S71" s="6"/>
      <c r="T71" s="6"/>
      <c r="U71" s="6"/>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219"/>
      <c r="CE71" s="219"/>
      <c r="CF71" s="219"/>
      <c r="CG71" s="219"/>
      <c r="CH71" s="219"/>
      <c r="CI71" s="219"/>
      <c r="CJ71" s="219"/>
      <c r="CK71" s="219"/>
      <c r="CL71" s="219"/>
      <c r="CM71" s="219"/>
      <c r="CN71" s="219"/>
      <c r="CO71" s="219"/>
      <c r="CP71" s="219"/>
      <c r="CQ71" s="3"/>
      <c r="CR71" s="3"/>
    </row>
    <row r="72" spans="1:96" ht="15.75" customHeight="1">
      <c r="A72" s="6"/>
      <c r="B72" s="6"/>
      <c r="C72" s="6"/>
      <c r="D72" s="6"/>
      <c r="E72" s="6"/>
      <c r="F72" s="6"/>
      <c r="G72" s="6"/>
      <c r="H72" s="6"/>
      <c r="I72" s="6"/>
      <c r="J72" s="6"/>
      <c r="K72" s="6"/>
      <c r="L72" s="6"/>
      <c r="M72" s="6"/>
      <c r="N72" s="6"/>
      <c r="O72" s="6"/>
      <c r="P72" s="6"/>
      <c r="Q72" s="6"/>
      <c r="R72" s="6"/>
      <c r="S72" s="6"/>
      <c r="T72" s="6"/>
      <c r="U72" s="6"/>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219"/>
      <c r="CE72" s="219"/>
      <c r="CF72" s="219"/>
      <c r="CG72" s="219"/>
      <c r="CH72" s="219"/>
      <c r="CI72" s="219"/>
      <c r="CJ72" s="219"/>
      <c r="CK72" s="219"/>
      <c r="CL72" s="219"/>
      <c r="CM72" s="219"/>
      <c r="CN72" s="219"/>
      <c r="CO72" s="219"/>
      <c r="CP72" s="219"/>
      <c r="CQ72" s="3"/>
      <c r="CR72" s="3"/>
    </row>
    <row r="73" spans="1:96" ht="15.75" customHeight="1">
      <c r="A73" s="6"/>
      <c r="B73" s="6"/>
      <c r="C73" s="6"/>
      <c r="D73" s="6"/>
      <c r="E73" s="6"/>
      <c r="F73" s="6"/>
      <c r="G73" s="6"/>
      <c r="H73" s="6"/>
      <c r="I73" s="6"/>
      <c r="J73" s="6"/>
      <c r="K73" s="6"/>
      <c r="L73" s="6"/>
      <c r="M73" s="6"/>
      <c r="N73" s="6"/>
      <c r="O73" s="6"/>
      <c r="P73" s="6"/>
      <c r="Q73" s="6"/>
      <c r="R73" s="6"/>
      <c r="S73" s="6"/>
      <c r="T73" s="6"/>
      <c r="U73" s="6"/>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219"/>
      <c r="CE73" s="219"/>
      <c r="CF73" s="219"/>
      <c r="CG73" s="220"/>
      <c r="CH73" s="220"/>
      <c r="CI73" s="220"/>
      <c r="CJ73" s="220"/>
      <c r="CK73" s="220"/>
      <c r="CL73" s="220"/>
      <c r="CM73" s="220"/>
      <c r="CN73" s="219"/>
      <c r="CO73" s="219"/>
      <c r="CP73" s="219"/>
      <c r="CQ73" s="3"/>
      <c r="CR73" s="3"/>
    </row>
    <row r="74" spans="1:96" ht="15.75" customHeight="1">
      <c r="A74" s="6"/>
      <c r="B74" s="6"/>
      <c r="C74" s="6"/>
      <c r="D74" s="6"/>
      <c r="E74" s="6"/>
      <c r="F74" s="6"/>
      <c r="G74" s="6"/>
      <c r="H74" s="6"/>
      <c r="I74" s="6"/>
      <c r="J74" s="6"/>
      <c r="K74" s="6"/>
      <c r="L74" s="6"/>
      <c r="M74" s="6"/>
      <c r="N74" s="6"/>
      <c r="O74" s="6"/>
      <c r="P74" s="6"/>
      <c r="Q74" s="6"/>
      <c r="R74" s="6"/>
      <c r="S74" s="6"/>
      <c r="T74" s="6"/>
      <c r="U74" s="221"/>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219"/>
      <c r="CE74" s="219"/>
      <c r="CF74" s="219"/>
      <c r="CG74" s="220"/>
      <c r="CH74" s="220"/>
      <c r="CI74" s="220"/>
      <c r="CJ74" s="220"/>
      <c r="CK74" s="220"/>
      <c r="CL74" s="220"/>
      <c r="CM74" s="220"/>
      <c r="CN74" s="220"/>
      <c r="CO74" s="220"/>
      <c r="CP74" s="219"/>
      <c r="CQ74" s="3"/>
      <c r="CR74" s="3"/>
    </row>
    <row r="75" spans="1:96" ht="15.75" customHeight="1">
      <c r="A75" s="401" t="s">
        <v>307</v>
      </c>
      <c r="B75" s="326"/>
      <c r="C75" s="326"/>
      <c r="D75" s="326"/>
      <c r="E75" s="326"/>
      <c r="F75" s="326"/>
      <c r="G75" s="326"/>
      <c r="H75" s="326"/>
      <c r="I75" s="326"/>
      <c r="J75" s="324"/>
      <c r="K75" s="6"/>
      <c r="L75" s="6"/>
      <c r="M75" s="6"/>
      <c r="N75" s="6"/>
      <c r="O75" s="6"/>
      <c r="P75" s="6"/>
      <c r="Q75" s="6"/>
      <c r="R75" s="6"/>
      <c r="S75" s="6"/>
      <c r="T75" s="6"/>
      <c r="U75" s="221"/>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219"/>
      <c r="CE75" s="219"/>
      <c r="CF75" s="219"/>
      <c r="CG75" s="220"/>
      <c r="CH75" s="220"/>
      <c r="CI75" s="220"/>
      <c r="CJ75" s="220"/>
      <c r="CK75" s="220"/>
      <c r="CL75" s="220"/>
      <c r="CM75" s="220"/>
      <c r="CN75" s="220"/>
      <c r="CO75" s="220"/>
      <c r="CP75" s="219"/>
      <c r="CQ75" s="3"/>
      <c r="CR75" s="3"/>
    </row>
    <row r="76" spans="1:96" ht="15.75" customHeight="1">
      <c r="A76" s="402" t="s">
        <v>87</v>
      </c>
      <c r="B76" s="403"/>
      <c r="C76" s="403"/>
      <c r="D76" s="403"/>
      <c r="E76" s="403"/>
      <c r="F76" s="403"/>
      <c r="G76" s="403"/>
      <c r="H76" s="403"/>
      <c r="I76" s="403"/>
      <c r="J76" s="404"/>
      <c r="K76" s="6"/>
      <c r="L76" s="6"/>
      <c r="M76" s="6"/>
      <c r="N76" s="6"/>
      <c r="O76" s="6"/>
      <c r="P76" s="6"/>
      <c r="Q76" s="6"/>
      <c r="R76" s="6"/>
      <c r="S76" s="6"/>
      <c r="T76" s="6"/>
      <c r="U76" s="221"/>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219"/>
      <c r="CE76" s="219"/>
      <c r="CF76" s="219"/>
      <c r="CG76" s="220"/>
      <c r="CH76" s="220"/>
      <c r="CI76" s="220"/>
      <c r="CJ76" s="220"/>
      <c r="CK76" s="220"/>
      <c r="CL76" s="220"/>
      <c r="CM76" s="220"/>
      <c r="CN76" s="220"/>
      <c r="CO76" s="220"/>
      <c r="CP76" s="219"/>
      <c r="CQ76" s="3"/>
      <c r="CR76" s="3"/>
    </row>
    <row r="77" spans="1:96" ht="15.75" customHeight="1">
      <c r="A77" s="438" t="s">
        <v>308</v>
      </c>
      <c r="B77" s="144"/>
      <c r="C77" s="145"/>
      <c r="D77" s="146" t="s">
        <v>205</v>
      </c>
      <c r="E77" s="146" t="s">
        <v>206</v>
      </c>
      <c r="F77" s="147" t="s">
        <v>207</v>
      </c>
      <c r="G77" s="148" t="s">
        <v>208</v>
      </c>
      <c r="H77" s="149" t="s">
        <v>209</v>
      </c>
      <c r="I77" s="6"/>
      <c r="J77" s="150"/>
      <c r="K77" s="6"/>
      <c r="L77" s="6"/>
      <c r="M77" s="6"/>
      <c r="N77" s="6"/>
      <c r="O77" s="6"/>
      <c r="P77" s="6"/>
      <c r="Q77" s="6"/>
      <c r="R77" s="6"/>
      <c r="S77" s="6"/>
      <c r="T77" s="6"/>
      <c r="U77" s="221"/>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219"/>
      <c r="CE77" s="219"/>
      <c r="CF77" s="219"/>
      <c r="CG77" s="220"/>
      <c r="CH77" s="220"/>
      <c r="CI77" s="220" t="e">
        <f t="shared" ref="CI77:CI111" si="29">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220" t="e">
        <f t="shared" ref="CJ77:CJ111" si="30">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220"/>
      <c r="CL77" s="220"/>
      <c r="CM77" s="220"/>
      <c r="CN77" s="220"/>
      <c r="CO77" s="220"/>
      <c r="CP77" s="219"/>
      <c r="CQ77" s="3"/>
      <c r="CR77" s="3"/>
    </row>
    <row r="78" spans="1:96" ht="15.75" customHeight="1">
      <c r="A78" s="406"/>
      <c r="B78" s="154"/>
      <c r="C78" s="28"/>
      <c r="D78" s="155">
        <v>1</v>
      </c>
      <c r="E78" s="155">
        <v>2</v>
      </c>
      <c r="F78" s="156">
        <v>3</v>
      </c>
      <c r="G78" s="155">
        <v>4</v>
      </c>
      <c r="H78" s="157">
        <v>5</v>
      </c>
      <c r="I78" s="6"/>
      <c r="J78" s="150"/>
      <c r="K78" s="6"/>
      <c r="L78" s="6"/>
      <c r="M78" s="6"/>
      <c r="N78" s="6"/>
      <c r="O78" s="6"/>
      <c r="P78" s="6"/>
      <c r="Q78" s="6"/>
      <c r="R78" s="6"/>
      <c r="S78" s="6"/>
      <c r="T78" s="6"/>
      <c r="U78" s="221"/>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219"/>
      <c r="CE78" s="219"/>
      <c r="CF78" s="219"/>
      <c r="CG78" s="220"/>
      <c r="CH78" s="220"/>
      <c r="CI78" s="220" t="e">
        <f t="shared" si="29"/>
        <v>#REF!</v>
      </c>
      <c r="CJ78" s="220" t="e">
        <f t="shared" si="30"/>
        <v>#REF!</v>
      </c>
      <c r="CK78" s="220"/>
      <c r="CL78" s="220"/>
      <c r="CM78" s="220"/>
      <c r="CN78" s="220"/>
      <c r="CO78" s="220"/>
      <c r="CP78" s="219"/>
      <c r="CQ78" s="3"/>
      <c r="CR78" s="3"/>
    </row>
    <row r="79" spans="1:96" ht="36.75" customHeight="1">
      <c r="A79" s="406"/>
      <c r="B79" s="158" t="s">
        <v>212</v>
      </c>
      <c r="C79" s="155">
        <v>5</v>
      </c>
      <c r="D79" s="159" t="s">
        <v>213</v>
      </c>
      <c r="E79" s="160" t="s">
        <v>213</v>
      </c>
      <c r="F79" s="161" t="s">
        <v>214</v>
      </c>
      <c r="G79" s="162" t="s">
        <v>214</v>
      </c>
      <c r="H79" s="163" t="s">
        <v>214</v>
      </c>
      <c r="I79" s="6"/>
      <c r="J79" s="150"/>
      <c r="K79" s="6"/>
      <c r="L79" s="6"/>
      <c r="M79" s="6"/>
      <c r="N79" s="6"/>
      <c r="O79" s="6"/>
      <c r="P79" s="6"/>
      <c r="Q79" s="6"/>
      <c r="R79" s="6"/>
      <c r="S79" s="6"/>
      <c r="T79" s="6"/>
      <c r="U79" s="6"/>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219"/>
      <c r="CE79" s="219"/>
      <c r="CF79" s="219"/>
      <c r="CG79" s="220"/>
      <c r="CH79" s="220"/>
      <c r="CI79" s="220" t="e">
        <f t="shared" si="29"/>
        <v>#REF!</v>
      </c>
      <c r="CJ79" s="220" t="e">
        <f t="shared" si="30"/>
        <v>#REF!</v>
      </c>
      <c r="CK79" s="220"/>
      <c r="CL79" s="220"/>
      <c r="CM79" s="220"/>
      <c r="CN79" s="220"/>
      <c r="CO79" s="220"/>
      <c r="CP79" s="219"/>
      <c r="CQ79" s="3"/>
      <c r="CR79" s="3"/>
    </row>
    <row r="80" spans="1:96" ht="15.75" customHeight="1">
      <c r="A80" s="406"/>
      <c r="B80" s="158" t="s">
        <v>216</v>
      </c>
      <c r="C80" s="155">
        <v>4</v>
      </c>
      <c r="D80" s="164" t="s">
        <v>217</v>
      </c>
      <c r="E80" s="165" t="s">
        <v>213</v>
      </c>
      <c r="F80" s="166" t="s">
        <v>213</v>
      </c>
      <c r="G80" s="133" t="s">
        <v>214</v>
      </c>
      <c r="H80" s="167" t="s">
        <v>214</v>
      </c>
      <c r="I80" s="6"/>
      <c r="J80" s="150"/>
      <c r="K80" s="6"/>
      <c r="L80" s="6"/>
      <c r="M80" s="6"/>
      <c r="N80" s="6"/>
      <c r="O80" s="6"/>
      <c r="P80" s="6"/>
      <c r="Q80" s="6"/>
      <c r="R80" s="6"/>
      <c r="S80" s="6"/>
      <c r="T80" s="6"/>
      <c r="U80" s="6"/>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219"/>
      <c r="CE80" s="219"/>
      <c r="CF80" s="219"/>
      <c r="CG80" s="220"/>
      <c r="CH80" s="220"/>
      <c r="CI80" s="220" t="e">
        <f t="shared" si="29"/>
        <v>#REF!</v>
      </c>
      <c r="CJ80" s="220" t="e">
        <f t="shared" si="30"/>
        <v>#REF!</v>
      </c>
      <c r="CK80" s="220"/>
      <c r="CL80" s="220"/>
      <c r="CM80" s="220"/>
      <c r="CN80" s="220"/>
      <c r="CO80" s="220"/>
      <c r="CP80" s="219"/>
      <c r="CQ80" s="3"/>
      <c r="CR80" s="3"/>
    </row>
    <row r="81" spans="1:96" ht="15.75" customHeight="1">
      <c r="A81" s="406"/>
      <c r="B81" s="158" t="s">
        <v>219</v>
      </c>
      <c r="C81" s="155">
        <v>3</v>
      </c>
      <c r="D81" s="168" t="s">
        <v>220</v>
      </c>
      <c r="E81" s="169" t="s">
        <v>217</v>
      </c>
      <c r="F81" s="166" t="s">
        <v>213</v>
      </c>
      <c r="G81" s="222" t="s">
        <v>214</v>
      </c>
      <c r="H81" s="167" t="s">
        <v>214</v>
      </c>
      <c r="I81" s="6"/>
      <c r="J81" s="150"/>
      <c r="K81" s="6"/>
      <c r="L81" s="6"/>
      <c r="M81" s="6"/>
      <c r="N81" s="6"/>
      <c r="O81" s="6"/>
      <c r="P81" s="6"/>
      <c r="Q81" s="6"/>
      <c r="R81" s="6"/>
      <c r="S81" s="6"/>
      <c r="T81" s="6"/>
      <c r="U81" s="6"/>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219"/>
      <c r="CE81" s="219"/>
      <c r="CF81" s="219"/>
      <c r="CG81" s="220"/>
      <c r="CH81" s="220"/>
      <c r="CI81" s="220" t="e">
        <f t="shared" si="29"/>
        <v>#REF!</v>
      </c>
      <c r="CJ81" s="220" t="e">
        <f t="shared" si="30"/>
        <v>#REF!</v>
      </c>
      <c r="CK81" s="220"/>
      <c r="CL81" s="220"/>
      <c r="CM81" s="220"/>
      <c r="CN81" s="220"/>
      <c r="CO81" s="220"/>
      <c r="CP81" s="219"/>
      <c r="CQ81" s="3"/>
      <c r="CR81" s="3"/>
    </row>
    <row r="82" spans="1:96" ht="15" customHeight="1">
      <c r="A82" s="406"/>
      <c r="B82" s="158" t="s">
        <v>222</v>
      </c>
      <c r="C82" s="155">
        <v>2</v>
      </c>
      <c r="D82" s="168" t="s">
        <v>220</v>
      </c>
      <c r="E82" s="170" t="s">
        <v>220</v>
      </c>
      <c r="F82" s="171" t="s">
        <v>217</v>
      </c>
      <c r="G82" s="223" t="s">
        <v>213</v>
      </c>
      <c r="H82" s="167" t="s">
        <v>214</v>
      </c>
      <c r="I82" s="6"/>
      <c r="J82" s="150"/>
      <c r="K82" s="6"/>
      <c r="L82" s="6"/>
      <c r="M82" s="6"/>
      <c r="N82" s="6"/>
      <c r="O82" s="6"/>
      <c r="P82" s="6"/>
      <c r="Q82" s="6"/>
      <c r="R82" s="6"/>
      <c r="S82" s="6"/>
      <c r="T82" s="6"/>
      <c r="U82" s="6"/>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219"/>
      <c r="CE82" s="219"/>
      <c r="CF82" s="219"/>
      <c r="CG82" s="220"/>
      <c r="CH82" s="220"/>
      <c r="CI82" s="220" t="e">
        <f t="shared" si="29"/>
        <v>#REF!</v>
      </c>
      <c r="CJ82" s="220" t="e">
        <f t="shared" si="30"/>
        <v>#REF!</v>
      </c>
      <c r="CK82" s="220"/>
      <c r="CL82" s="220"/>
      <c r="CM82" s="220"/>
      <c r="CN82" s="220"/>
      <c r="CO82" s="220"/>
      <c r="CP82" s="219"/>
      <c r="CQ82" s="3"/>
      <c r="CR82" s="3"/>
    </row>
    <row r="83" spans="1:96" ht="15.75" customHeight="1">
      <c r="A83" s="406"/>
      <c r="B83" s="158" t="s">
        <v>224</v>
      </c>
      <c r="C83" s="155">
        <v>1</v>
      </c>
      <c r="D83" s="173" t="s">
        <v>220</v>
      </c>
      <c r="E83" s="174" t="s">
        <v>220</v>
      </c>
      <c r="F83" s="175" t="s">
        <v>217</v>
      </c>
      <c r="G83" s="176" t="s">
        <v>213</v>
      </c>
      <c r="H83" s="167" t="s">
        <v>214</v>
      </c>
      <c r="I83" s="6"/>
      <c r="J83" s="150"/>
      <c r="K83" s="6"/>
      <c r="L83" s="6"/>
      <c r="M83" s="6"/>
      <c r="N83" s="6"/>
      <c r="O83" s="6"/>
      <c r="P83" s="6"/>
      <c r="Q83" s="6"/>
      <c r="R83" s="6"/>
      <c r="S83" s="6"/>
      <c r="T83" s="6"/>
      <c r="U83" s="6"/>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219"/>
      <c r="CE83" s="219"/>
      <c r="CF83" s="219"/>
      <c r="CG83" s="220"/>
      <c r="CH83" s="220"/>
      <c r="CI83" s="220" t="e">
        <f t="shared" si="29"/>
        <v>#REF!</v>
      </c>
      <c r="CJ83" s="220" t="e">
        <f t="shared" si="30"/>
        <v>#REF!</v>
      </c>
      <c r="CK83" s="220"/>
      <c r="CL83" s="220"/>
      <c r="CM83" s="220"/>
      <c r="CN83" s="220"/>
      <c r="CO83" s="220"/>
      <c r="CP83" s="219"/>
      <c r="CQ83" s="3"/>
      <c r="CR83" s="3"/>
    </row>
    <row r="84" spans="1:96" ht="15.75" customHeight="1">
      <c r="A84" s="407"/>
      <c r="B84" s="177"/>
      <c r="C84" s="178"/>
      <c r="D84" s="178"/>
      <c r="E84" s="178"/>
      <c r="F84" s="178"/>
      <c r="G84" s="178"/>
      <c r="H84" s="178"/>
      <c r="I84" s="178"/>
      <c r="J84" s="179"/>
      <c r="K84" s="6"/>
      <c r="L84" s="6"/>
      <c r="M84" s="6"/>
      <c r="N84" s="6"/>
      <c r="O84" s="6"/>
      <c r="P84" s="6"/>
      <c r="Q84" s="6"/>
      <c r="R84" s="6"/>
      <c r="S84" s="6"/>
      <c r="T84" s="6"/>
      <c r="U84" s="6"/>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219"/>
      <c r="CE84" s="219"/>
      <c r="CF84" s="219"/>
      <c r="CG84" s="220"/>
      <c r="CH84" s="220"/>
      <c r="CI84" s="220" t="e">
        <f t="shared" si="29"/>
        <v>#REF!</v>
      </c>
      <c r="CJ84" s="220" t="e">
        <f t="shared" si="30"/>
        <v>#REF!</v>
      </c>
      <c r="CK84" s="220"/>
      <c r="CL84" s="220"/>
      <c r="CM84" s="220"/>
      <c r="CN84" s="220"/>
      <c r="CO84" s="220"/>
      <c r="CP84" s="219"/>
      <c r="CQ84" s="3"/>
      <c r="CR84" s="3"/>
    </row>
    <row r="85" spans="1:96" ht="15.75" customHeight="1">
      <c r="A85" s="6"/>
      <c r="B85" s="6"/>
      <c r="C85" s="6"/>
      <c r="D85" s="6"/>
      <c r="E85" s="6"/>
      <c r="F85" s="6"/>
      <c r="G85" s="6"/>
      <c r="H85" s="6"/>
      <c r="I85" s="6"/>
      <c r="J85" s="6"/>
      <c r="K85" s="6"/>
      <c r="L85" s="6"/>
      <c r="M85" s="6"/>
      <c r="N85" s="6"/>
      <c r="O85" s="6"/>
      <c r="P85" s="6"/>
      <c r="Q85" s="6"/>
      <c r="R85" s="6"/>
      <c r="S85" s="6"/>
      <c r="T85" s="6"/>
      <c r="U85" s="6"/>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219"/>
      <c r="CE85" s="219"/>
      <c r="CF85" s="219"/>
      <c r="CG85" s="220"/>
      <c r="CH85" s="220"/>
      <c r="CI85" s="220" t="e">
        <f t="shared" si="29"/>
        <v>#REF!</v>
      </c>
      <c r="CJ85" s="220" t="e">
        <f t="shared" si="30"/>
        <v>#REF!</v>
      </c>
      <c r="CK85" s="220"/>
      <c r="CL85" s="220"/>
      <c r="CM85" s="220"/>
      <c r="CN85" s="220"/>
      <c r="CO85" s="220"/>
      <c r="CP85" s="219"/>
      <c r="CQ85" s="3"/>
      <c r="CR85" s="3"/>
    </row>
    <row r="86" spans="1:96" ht="15.75" customHeight="1">
      <c r="A86" s="6"/>
      <c r="B86" s="6"/>
      <c r="C86" s="6"/>
      <c r="D86" s="6"/>
      <c r="E86" s="6"/>
      <c r="F86" s="6"/>
      <c r="G86" s="6"/>
      <c r="H86" s="6"/>
      <c r="I86" s="6"/>
      <c r="J86" s="6"/>
      <c r="K86" s="6"/>
      <c r="L86" s="6"/>
      <c r="M86" s="6"/>
      <c r="N86" s="6"/>
      <c r="O86" s="6"/>
      <c r="P86" s="6"/>
      <c r="Q86" s="6"/>
      <c r="R86" s="6"/>
      <c r="S86" s="6"/>
      <c r="T86" s="6"/>
      <c r="U86" s="6"/>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219"/>
      <c r="CE86" s="219"/>
      <c r="CF86" s="219"/>
      <c r="CG86" s="220"/>
      <c r="CH86" s="220"/>
      <c r="CI86" s="220" t="e">
        <f t="shared" si="29"/>
        <v>#REF!</v>
      </c>
      <c r="CJ86" s="220" t="e">
        <f t="shared" si="30"/>
        <v>#REF!</v>
      </c>
      <c r="CK86" s="220"/>
      <c r="CL86" s="220"/>
      <c r="CM86" s="220"/>
      <c r="CN86" s="220"/>
      <c r="CO86" s="220"/>
      <c r="CP86" s="219"/>
      <c r="CQ86" s="3"/>
      <c r="CR86" s="3"/>
    </row>
    <row r="87" spans="1:96" ht="38.25" customHeight="1">
      <c r="A87" s="6"/>
      <c r="B87" s="6"/>
      <c r="C87" s="6"/>
      <c r="D87" s="6"/>
      <c r="E87" s="439" t="s">
        <v>309</v>
      </c>
      <c r="F87" s="297"/>
      <c r="G87" s="6"/>
      <c r="H87" s="396" t="s">
        <v>310</v>
      </c>
      <c r="I87" s="297"/>
      <c r="J87" s="6"/>
      <c r="K87" s="6"/>
      <c r="L87" s="6"/>
      <c r="M87" s="6"/>
      <c r="N87" s="6"/>
      <c r="O87" s="6"/>
      <c r="P87" s="6"/>
      <c r="Q87" s="6"/>
      <c r="R87" s="6"/>
      <c r="S87" s="6"/>
      <c r="T87" s="6"/>
      <c r="U87" s="6"/>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219"/>
      <c r="CE87" s="219"/>
      <c r="CF87" s="219"/>
      <c r="CG87" s="220"/>
      <c r="CH87" s="220"/>
      <c r="CI87" s="220" t="e">
        <f t="shared" si="29"/>
        <v>#REF!</v>
      </c>
      <c r="CJ87" s="220" t="e">
        <f t="shared" si="30"/>
        <v>#REF!</v>
      </c>
      <c r="CK87" s="220"/>
      <c r="CL87" s="220"/>
      <c r="CM87" s="220"/>
      <c r="CN87" s="220"/>
      <c r="CO87" s="220"/>
      <c r="CP87" s="219"/>
      <c r="CQ87" s="3"/>
      <c r="CR87" s="3"/>
    </row>
    <row r="88" spans="1:96" ht="59.25" customHeight="1">
      <c r="A88" s="6"/>
      <c r="B88" s="6"/>
      <c r="C88" s="6"/>
      <c r="D88" s="6"/>
      <c r="E88" s="203" t="s">
        <v>311</v>
      </c>
      <c r="F88" s="203" t="s">
        <v>312</v>
      </c>
      <c r="G88" s="6"/>
      <c r="H88" s="203" t="s">
        <v>313</v>
      </c>
      <c r="I88" s="203" t="s">
        <v>314</v>
      </c>
      <c r="J88" s="6"/>
      <c r="K88" s="6"/>
      <c r="L88" s="6"/>
      <c r="M88" s="6"/>
      <c r="N88" s="6"/>
      <c r="O88" s="6"/>
      <c r="P88" s="6"/>
      <c r="Q88" s="6"/>
      <c r="R88" s="6"/>
      <c r="S88" s="6"/>
      <c r="T88" s="6"/>
      <c r="U88" s="6"/>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219"/>
      <c r="CE88" s="219"/>
      <c r="CF88" s="219"/>
      <c r="CG88" s="220"/>
      <c r="CH88" s="220"/>
      <c r="CI88" s="220" t="e">
        <f t="shared" si="29"/>
        <v>#REF!</v>
      </c>
      <c r="CJ88" s="220" t="e">
        <f t="shared" si="30"/>
        <v>#REF!</v>
      </c>
      <c r="CK88" s="220"/>
      <c r="CL88" s="220"/>
      <c r="CM88" s="220"/>
      <c r="CN88" s="220"/>
      <c r="CO88" s="220"/>
      <c r="CP88" s="219"/>
      <c r="CQ88" s="3"/>
      <c r="CR88" s="3"/>
    </row>
    <row r="89" spans="1:96" ht="48" customHeight="1">
      <c r="A89" s="6"/>
      <c r="B89" s="6"/>
      <c r="C89" s="6"/>
      <c r="D89" s="6"/>
      <c r="E89" s="205" t="s">
        <v>287</v>
      </c>
      <c r="F89" s="101" t="s">
        <v>315</v>
      </c>
      <c r="G89" s="6"/>
      <c r="H89" s="205" t="s">
        <v>316</v>
      </c>
      <c r="I89" s="101" t="s">
        <v>317</v>
      </c>
      <c r="J89" s="6"/>
      <c r="K89" s="6"/>
      <c r="L89" s="6"/>
      <c r="M89" s="6"/>
      <c r="N89" s="6"/>
      <c r="O89" s="6"/>
      <c r="P89" s="6"/>
      <c r="Q89" s="6"/>
      <c r="R89" s="6"/>
      <c r="S89" s="6"/>
      <c r="T89" s="6"/>
      <c r="U89" s="6"/>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219"/>
      <c r="CE89" s="219"/>
      <c r="CF89" s="219"/>
      <c r="CG89" s="220"/>
      <c r="CH89" s="220"/>
      <c r="CI89" s="220" t="e">
        <f t="shared" si="29"/>
        <v>#REF!</v>
      </c>
      <c r="CJ89" s="220" t="e">
        <f t="shared" si="30"/>
        <v>#REF!</v>
      </c>
      <c r="CK89" s="220"/>
      <c r="CL89" s="220"/>
      <c r="CM89" s="220"/>
      <c r="CN89" s="220"/>
      <c r="CO89" s="220"/>
      <c r="CP89" s="219"/>
      <c r="CQ89" s="3"/>
      <c r="CR89" s="3"/>
    </row>
    <row r="90" spans="1:96" ht="53.25" customHeight="1">
      <c r="A90" s="6"/>
      <c r="B90" s="6"/>
      <c r="C90" s="6"/>
      <c r="D90" s="6"/>
      <c r="E90" s="205" t="s">
        <v>242</v>
      </c>
      <c r="F90" s="101" t="s">
        <v>318</v>
      </c>
      <c r="G90" s="6"/>
      <c r="H90" s="205" t="s">
        <v>242</v>
      </c>
      <c r="I90" s="101" t="s">
        <v>319</v>
      </c>
      <c r="J90" s="6"/>
      <c r="K90" s="6"/>
      <c r="L90" s="6"/>
      <c r="M90" s="6"/>
      <c r="N90" s="6"/>
      <c r="O90" s="6"/>
      <c r="P90" s="6"/>
      <c r="Q90" s="6"/>
      <c r="R90" s="6"/>
      <c r="S90" s="6"/>
      <c r="T90" s="6"/>
      <c r="U90" s="6"/>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219"/>
      <c r="CE90" s="219"/>
      <c r="CF90" s="219"/>
      <c r="CG90" s="220"/>
      <c r="CH90" s="220"/>
      <c r="CI90" s="220" t="e">
        <f t="shared" si="29"/>
        <v>#REF!</v>
      </c>
      <c r="CJ90" s="220" t="e">
        <f t="shared" si="30"/>
        <v>#REF!</v>
      </c>
      <c r="CK90" s="220"/>
      <c r="CL90" s="220"/>
      <c r="CM90" s="220"/>
      <c r="CN90" s="220"/>
      <c r="CO90" s="220"/>
      <c r="CP90" s="219"/>
      <c r="CQ90" s="3"/>
      <c r="CR90" s="3"/>
    </row>
    <row r="91" spans="1:96" ht="45.75" customHeight="1">
      <c r="A91" s="6"/>
      <c r="B91" s="6"/>
      <c r="C91" s="6"/>
      <c r="D91" s="6"/>
      <c r="E91" s="205" t="s">
        <v>320</v>
      </c>
      <c r="F91" s="101" t="s">
        <v>321</v>
      </c>
      <c r="G91" s="6"/>
      <c r="H91" s="205" t="s">
        <v>320</v>
      </c>
      <c r="I91" s="101" t="s">
        <v>322</v>
      </c>
      <c r="J91" s="6"/>
      <c r="K91" s="6"/>
      <c r="L91" s="6"/>
      <c r="M91" s="6"/>
      <c r="N91" s="6"/>
      <c r="O91" s="6"/>
      <c r="P91" s="6"/>
      <c r="Q91" s="6"/>
      <c r="R91" s="6"/>
      <c r="S91" s="6"/>
      <c r="T91" s="6"/>
      <c r="U91" s="6"/>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219"/>
      <c r="CE91" s="219"/>
      <c r="CF91" s="219"/>
      <c r="CG91" s="220"/>
      <c r="CH91" s="220"/>
      <c r="CI91" s="220" t="e">
        <f t="shared" si="29"/>
        <v>#REF!</v>
      </c>
      <c r="CJ91" s="220" t="e">
        <f t="shared" si="30"/>
        <v>#REF!</v>
      </c>
      <c r="CK91" s="220"/>
      <c r="CL91" s="220"/>
      <c r="CM91" s="220"/>
      <c r="CN91" s="220"/>
      <c r="CO91" s="220"/>
      <c r="CP91" s="219"/>
      <c r="CQ91" s="3"/>
      <c r="CR91" s="3"/>
    </row>
    <row r="92" spans="1:96" ht="15.75" customHeight="1">
      <c r="A92" s="6"/>
      <c r="B92" s="6"/>
      <c r="C92" s="6"/>
      <c r="D92" s="6"/>
      <c r="E92" s="183"/>
      <c r="F92" s="6"/>
      <c r="G92" s="6"/>
      <c r="H92" s="6"/>
      <c r="I92" s="6"/>
      <c r="J92" s="6"/>
      <c r="K92" s="6"/>
      <c r="L92" s="6"/>
      <c r="M92" s="6"/>
      <c r="N92" s="6"/>
      <c r="O92" s="6"/>
      <c r="P92" s="6"/>
      <c r="Q92" s="6"/>
      <c r="R92" s="6"/>
      <c r="S92" s="6"/>
      <c r="T92" s="6"/>
      <c r="U92" s="6"/>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219"/>
      <c r="CE92" s="219"/>
      <c r="CF92" s="219"/>
      <c r="CG92" s="220"/>
      <c r="CH92" s="220"/>
      <c r="CI92" s="220" t="e">
        <f t="shared" si="29"/>
        <v>#REF!</v>
      </c>
      <c r="CJ92" s="220" t="e">
        <f t="shared" si="30"/>
        <v>#REF!</v>
      </c>
      <c r="CK92" s="220"/>
      <c r="CL92" s="220"/>
      <c r="CM92" s="220"/>
      <c r="CN92" s="220"/>
      <c r="CO92" s="220"/>
      <c r="CP92" s="219"/>
      <c r="CQ92" s="3"/>
      <c r="CR92" s="3"/>
    </row>
    <row r="93" spans="1:96" ht="15.75" customHeight="1">
      <c r="A93" s="6"/>
      <c r="B93" s="6"/>
      <c r="C93" s="6"/>
      <c r="D93" s="6"/>
      <c r="E93" s="6"/>
      <c r="F93" s="6"/>
      <c r="G93" s="6"/>
      <c r="H93" s="6"/>
      <c r="I93" s="6"/>
      <c r="J93" s="6"/>
      <c r="K93" s="6"/>
      <c r="L93" s="6"/>
      <c r="M93" s="6"/>
      <c r="N93" s="6"/>
      <c r="O93" s="6"/>
      <c r="P93" s="6"/>
      <c r="Q93" s="6"/>
      <c r="R93" s="6"/>
      <c r="S93" s="6"/>
      <c r="T93" s="6"/>
      <c r="U93" s="6"/>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219"/>
      <c r="CE93" s="219"/>
      <c r="CF93" s="219"/>
      <c r="CG93" s="220"/>
      <c r="CH93" s="220"/>
      <c r="CI93" s="220" t="e">
        <f t="shared" si="29"/>
        <v>#REF!</v>
      </c>
      <c r="CJ93" s="220" t="e">
        <f t="shared" si="30"/>
        <v>#REF!</v>
      </c>
      <c r="CK93" s="220"/>
      <c r="CL93" s="220"/>
      <c r="CM93" s="220"/>
      <c r="CN93" s="220"/>
      <c r="CO93" s="220"/>
      <c r="CP93" s="219"/>
      <c r="CQ93" s="3"/>
      <c r="CR93" s="3"/>
    </row>
    <row r="94" spans="1:96" ht="15.75" customHeight="1">
      <c r="A94" s="6"/>
      <c r="B94" s="6"/>
      <c r="C94" s="440" t="s">
        <v>323</v>
      </c>
      <c r="D94" s="370"/>
      <c r="E94" s="370"/>
      <c r="F94" s="370"/>
      <c r="G94" s="370"/>
      <c r="H94" s="377"/>
      <c r="I94" s="6"/>
      <c r="J94" s="6"/>
      <c r="K94" s="6"/>
      <c r="L94" s="6"/>
      <c r="M94" s="6"/>
      <c r="N94" s="6"/>
      <c r="O94" s="6"/>
      <c r="P94" s="6"/>
      <c r="Q94" s="6"/>
      <c r="R94" s="6"/>
      <c r="S94" s="6"/>
      <c r="T94" s="6"/>
      <c r="U94" s="6"/>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219"/>
      <c r="CE94" s="219"/>
      <c r="CF94" s="219"/>
      <c r="CG94" s="220"/>
      <c r="CH94" s="220"/>
      <c r="CI94" s="220" t="e">
        <f t="shared" si="29"/>
        <v>#REF!</v>
      </c>
      <c r="CJ94" s="220" t="e">
        <f t="shared" si="30"/>
        <v>#REF!</v>
      </c>
      <c r="CK94" s="220"/>
      <c r="CL94" s="220"/>
      <c r="CM94" s="220"/>
      <c r="CN94" s="220"/>
      <c r="CO94" s="220"/>
      <c r="CP94" s="219"/>
      <c r="CQ94" s="3"/>
      <c r="CR94" s="3"/>
    </row>
    <row r="95" spans="1:96" ht="75" customHeight="1">
      <c r="A95" s="6"/>
      <c r="B95" s="6"/>
      <c r="C95" s="224" t="s">
        <v>324</v>
      </c>
      <c r="D95" s="225" t="s">
        <v>325</v>
      </c>
      <c r="E95" s="441" t="s">
        <v>326</v>
      </c>
      <c r="F95" s="296"/>
      <c r="G95" s="297"/>
      <c r="H95" s="141" t="s">
        <v>327</v>
      </c>
      <c r="I95" s="6"/>
      <c r="J95" s="6"/>
      <c r="K95" s="6"/>
      <c r="L95" s="6"/>
      <c r="M95" s="6"/>
      <c r="N95" s="6"/>
      <c r="O95" s="6"/>
      <c r="P95" s="6"/>
      <c r="Q95" s="6"/>
      <c r="R95" s="6"/>
      <c r="S95" s="6"/>
      <c r="T95" s="6"/>
      <c r="U95" s="6"/>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219"/>
      <c r="CE95" s="219"/>
      <c r="CF95" s="219"/>
      <c r="CG95" s="220"/>
      <c r="CH95" s="220"/>
      <c r="CI95" s="220" t="e">
        <f t="shared" si="29"/>
        <v>#REF!</v>
      </c>
      <c r="CJ95" s="220" t="e">
        <f t="shared" si="30"/>
        <v>#REF!</v>
      </c>
      <c r="CK95" s="220"/>
      <c r="CL95" s="220"/>
      <c r="CM95" s="220"/>
      <c r="CN95" s="220"/>
      <c r="CO95" s="220"/>
      <c r="CP95" s="219"/>
      <c r="CQ95" s="3"/>
      <c r="CR95" s="3"/>
    </row>
    <row r="96" spans="1:96" ht="30" customHeight="1">
      <c r="A96" s="6"/>
      <c r="B96" s="6"/>
      <c r="C96" s="442" t="s">
        <v>328</v>
      </c>
      <c r="D96" s="101" t="s">
        <v>329</v>
      </c>
      <c r="E96" s="101" t="s">
        <v>330</v>
      </c>
      <c r="F96" s="101" t="s">
        <v>331</v>
      </c>
      <c r="G96" s="209">
        <v>100</v>
      </c>
      <c r="H96" s="209" t="s">
        <v>332</v>
      </c>
      <c r="I96" s="6"/>
      <c r="J96" s="6"/>
      <c r="K96" s="6"/>
      <c r="L96" s="6"/>
      <c r="M96" s="6"/>
      <c r="N96" s="6"/>
      <c r="O96" s="6"/>
      <c r="P96" s="6"/>
      <c r="Q96" s="6"/>
      <c r="R96" s="6"/>
      <c r="S96" s="6"/>
      <c r="T96" s="6"/>
      <c r="U96" s="6"/>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219"/>
      <c r="CE96" s="219"/>
      <c r="CF96" s="219"/>
      <c r="CG96" s="220"/>
      <c r="CH96" s="220"/>
      <c r="CI96" s="220" t="e">
        <f t="shared" si="29"/>
        <v>#REF!</v>
      </c>
      <c r="CJ96" s="220" t="e">
        <f t="shared" si="30"/>
        <v>#REF!</v>
      </c>
      <c r="CK96" s="220"/>
      <c r="CL96" s="220"/>
      <c r="CM96" s="220"/>
      <c r="CN96" s="220"/>
      <c r="CO96" s="220"/>
      <c r="CP96" s="219"/>
      <c r="CQ96" s="3"/>
      <c r="CR96" s="3"/>
    </row>
    <row r="97" spans="1:96" ht="31.5" customHeight="1">
      <c r="A97" s="6"/>
      <c r="B97" s="6"/>
      <c r="C97" s="310"/>
      <c r="D97" s="101" t="s">
        <v>333</v>
      </c>
      <c r="E97" s="101" t="s">
        <v>334</v>
      </c>
      <c r="F97" s="101" t="s">
        <v>335</v>
      </c>
      <c r="G97" s="209">
        <v>50</v>
      </c>
      <c r="H97" s="209" t="s">
        <v>139</v>
      </c>
      <c r="I97" s="6"/>
      <c r="J97" s="6"/>
      <c r="K97" s="6"/>
      <c r="L97" s="6"/>
      <c r="M97" s="6"/>
      <c r="N97" s="6"/>
      <c r="O97" s="6"/>
      <c r="P97" s="6"/>
      <c r="Q97" s="6"/>
      <c r="R97" s="6"/>
      <c r="S97" s="6"/>
      <c r="T97" s="6"/>
      <c r="U97" s="6"/>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219"/>
      <c r="CE97" s="219"/>
      <c r="CF97" s="219"/>
      <c r="CG97" s="220"/>
      <c r="CH97" s="220"/>
      <c r="CI97" s="220" t="e">
        <f t="shared" si="29"/>
        <v>#REF!</v>
      </c>
      <c r="CJ97" s="220" t="e">
        <f t="shared" si="30"/>
        <v>#REF!</v>
      </c>
      <c r="CK97" s="220"/>
      <c r="CL97" s="220"/>
      <c r="CM97" s="220"/>
      <c r="CN97" s="220"/>
      <c r="CO97" s="220"/>
      <c r="CP97" s="219"/>
      <c r="CQ97" s="3"/>
      <c r="CR97" s="3"/>
    </row>
    <row r="98" spans="1:96" ht="26.25" customHeight="1">
      <c r="A98" s="6"/>
      <c r="B98" s="6"/>
      <c r="C98" s="311"/>
      <c r="D98" s="101" t="s">
        <v>336</v>
      </c>
      <c r="E98" s="101" t="s">
        <v>337</v>
      </c>
      <c r="F98" s="101" t="s">
        <v>338</v>
      </c>
      <c r="G98" s="209">
        <v>0</v>
      </c>
      <c r="H98" s="209" t="s">
        <v>139</v>
      </c>
      <c r="I98" s="6"/>
      <c r="J98" s="6"/>
      <c r="K98" s="6"/>
      <c r="L98" s="6"/>
      <c r="M98" s="6"/>
      <c r="N98" s="6"/>
      <c r="O98" s="6"/>
      <c r="P98" s="6"/>
      <c r="Q98" s="6"/>
      <c r="R98" s="6"/>
      <c r="S98" s="6"/>
      <c r="T98" s="6"/>
      <c r="U98" s="6"/>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219"/>
      <c r="CE98" s="219"/>
      <c r="CF98" s="219"/>
      <c r="CG98" s="220"/>
      <c r="CH98" s="220"/>
      <c r="CI98" s="220" t="e">
        <f t="shared" si="29"/>
        <v>#REF!</v>
      </c>
      <c r="CJ98" s="220" t="e">
        <f t="shared" si="30"/>
        <v>#REF!</v>
      </c>
      <c r="CK98" s="220"/>
      <c r="CL98" s="220"/>
      <c r="CM98" s="220"/>
      <c r="CN98" s="220"/>
      <c r="CO98" s="220"/>
      <c r="CP98" s="219"/>
      <c r="CQ98" s="3"/>
      <c r="CR98" s="3"/>
    </row>
    <row r="99" spans="1:96" ht="29.25" customHeight="1">
      <c r="A99" s="6"/>
      <c r="B99" s="6"/>
      <c r="C99" s="442" t="s">
        <v>339</v>
      </c>
      <c r="D99" s="101" t="s">
        <v>329</v>
      </c>
      <c r="E99" s="101" t="s">
        <v>340</v>
      </c>
      <c r="F99" s="101" t="s">
        <v>341</v>
      </c>
      <c r="G99" s="209">
        <v>50</v>
      </c>
      <c r="H99" s="209" t="s">
        <v>139</v>
      </c>
      <c r="I99" s="6"/>
      <c r="J99" s="6"/>
      <c r="K99" s="6"/>
      <c r="L99" s="6"/>
      <c r="M99" s="6"/>
      <c r="N99" s="6"/>
      <c r="O99" s="6"/>
      <c r="P99" s="6"/>
      <c r="Q99" s="6"/>
      <c r="R99" s="6"/>
      <c r="S99" s="6"/>
      <c r="T99" s="6"/>
      <c r="U99" s="6"/>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219"/>
      <c r="CE99" s="219"/>
      <c r="CF99" s="219"/>
      <c r="CG99" s="220"/>
      <c r="CH99" s="220"/>
      <c r="CI99" s="220" t="e">
        <f t="shared" si="29"/>
        <v>#REF!</v>
      </c>
      <c r="CJ99" s="220" t="e">
        <f t="shared" si="30"/>
        <v>#REF!</v>
      </c>
      <c r="CK99" s="220"/>
      <c r="CL99" s="220"/>
      <c r="CM99" s="220"/>
      <c r="CN99" s="220"/>
      <c r="CO99" s="220"/>
      <c r="CP99" s="219"/>
      <c r="CQ99" s="3"/>
      <c r="CR99" s="3"/>
    </row>
    <row r="100" spans="1:96" ht="27.75" customHeight="1">
      <c r="A100" s="6"/>
      <c r="B100" s="6"/>
      <c r="C100" s="310"/>
      <c r="D100" s="101" t="s">
        <v>333</v>
      </c>
      <c r="E100" s="101" t="s">
        <v>342</v>
      </c>
      <c r="F100" s="101" t="s">
        <v>343</v>
      </c>
      <c r="G100" s="209">
        <v>50</v>
      </c>
      <c r="H100" s="209" t="s">
        <v>139</v>
      </c>
      <c r="I100" s="6"/>
      <c r="J100" s="6"/>
      <c r="K100" s="6"/>
      <c r="L100" s="6"/>
      <c r="M100" s="6"/>
      <c r="N100" s="6"/>
      <c r="O100" s="6"/>
      <c r="P100" s="6"/>
      <c r="Q100" s="6"/>
      <c r="R100" s="6"/>
      <c r="S100" s="6"/>
      <c r="T100" s="6"/>
      <c r="U100" s="6"/>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219"/>
      <c r="CE100" s="219"/>
      <c r="CF100" s="219"/>
      <c r="CG100" s="220"/>
      <c r="CH100" s="220"/>
      <c r="CI100" s="220" t="e">
        <f t="shared" si="29"/>
        <v>#REF!</v>
      </c>
      <c r="CJ100" s="220" t="e">
        <f t="shared" si="30"/>
        <v>#REF!</v>
      </c>
      <c r="CK100" s="220"/>
      <c r="CL100" s="220"/>
      <c r="CM100" s="220"/>
      <c r="CN100" s="220"/>
      <c r="CO100" s="220"/>
      <c r="CP100" s="219"/>
      <c r="CQ100" s="3"/>
      <c r="CR100" s="3"/>
    </row>
    <row r="101" spans="1:96" ht="22.5" customHeight="1">
      <c r="A101" s="6"/>
      <c r="B101" s="6"/>
      <c r="C101" s="311"/>
      <c r="D101" s="101" t="s">
        <v>336</v>
      </c>
      <c r="E101" s="101" t="s">
        <v>344</v>
      </c>
      <c r="F101" s="101" t="s">
        <v>345</v>
      </c>
      <c r="G101" s="209">
        <v>0</v>
      </c>
      <c r="H101" s="209" t="s">
        <v>139</v>
      </c>
      <c r="I101" s="6"/>
      <c r="J101" s="6"/>
      <c r="K101" s="6"/>
      <c r="L101" s="6"/>
      <c r="M101" s="6"/>
      <c r="N101" s="6"/>
      <c r="O101" s="6"/>
      <c r="P101" s="6"/>
      <c r="Q101" s="6"/>
      <c r="R101" s="6"/>
      <c r="S101" s="6"/>
      <c r="T101" s="6"/>
      <c r="U101" s="6"/>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219"/>
      <c r="CE101" s="219"/>
      <c r="CF101" s="219"/>
      <c r="CG101" s="220"/>
      <c r="CH101" s="220"/>
      <c r="CI101" s="220" t="e">
        <f t="shared" si="29"/>
        <v>#REF!</v>
      </c>
      <c r="CJ101" s="220" t="e">
        <f t="shared" si="30"/>
        <v>#REF!</v>
      </c>
      <c r="CK101" s="220"/>
      <c r="CL101" s="220"/>
      <c r="CM101" s="220"/>
      <c r="CN101" s="220"/>
      <c r="CO101" s="220"/>
      <c r="CP101" s="219"/>
      <c r="CQ101" s="3"/>
      <c r="CR101" s="3"/>
    </row>
    <row r="102" spans="1:96" ht="30" customHeight="1">
      <c r="A102" s="6"/>
      <c r="B102" s="6"/>
      <c r="C102" s="442" t="s">
        <v>346</v>
      </c>
      <c r="D102" s="101" t="s">
        <v>329</v>
      </c>
      <c r="E102" s="101" t="s">
        <v>347</v>
      </c>
      <c r="F102" s="101" t="s">
        <v>348</v>
      </c>
      <c r="G102" s="209">
        <v>0</v>
      </c>
      <c r="H102" s="209" t="s">
        <v>139</v>
      </c>
      <c r="I102" s="6"/>
      <c r="J102" s="6"/>
      <c r="K102" s="6"/>
      <c r="L102" s="6"/>
      <c r="M102" s="6"/>
      <c r="N102" s="6"/>
      <c r="O102" s="6"/>
      <c r="P102" s="6"/>
      <c r="Q102" s="6"/>
      <c r="R102" s="6"/>
      <c r="S102" s="6"/>
      <c r="T102" s="6"/>
      <c r="U102" s="6"/>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219"/>
      <c r="CE102" s="219"/>
      <c r="CF102" s="219"/>
      <c r="CG102" s="220"/>
      <c r="CH102" s="220"/>
      <c r="CI102" s="220" t="e">
        <f t="shared" si="29"/>
        <v>#REF!</v>
      </c>
      <c r="CJ102" s="220" t="e">
        <f t="shared" si="30"/>
        <v>#REF!</v>
      </c>
      <c r="CK102" s="220"/>
      <c r="CL102" s="220"/>
      <c r="CM102" s="220"/>
      <c r="CN102" s="220"/>
      <c r="CO102" s="220"/>
      <c r="CP102" s="219"/>
      <c r="CQ102" s="3"/>
      <c r="CR102" s="3"/>
    </row>
    <row r="103" spans="1:96" ht="27" customHeight="1">
      <c r="A103" s="6"/>
      <c r="B103" s="6"/>
      <c r="C103" s="310"/>
      <c r="D103" s="101" t="s">
        <v>333</v>
      </c>
      <c r="E103" s="101" t="s">
        <v>349</v>
      </c>
      <c r="F103" s="101" t="s">
        <v>350</v>
      </c>
      <c r="G103" s="209">
        <v>0</v>
      </c>
      <c r="H103" s="209" t="s">
        <v>139</v>
      </c>
      <c r="I103" s="6"/>
      <c r="J103" s="6"/>
      <c r="K103" s="6"/>
      <c r="L103" s="6"/>
      <c r="M103" s="6"/>
      <c r="N103" s="6"/>
      <c r="O103" s="6"/>
      <c r="P103" s="6"/>
      <c r="Q103" s="6"/>
      <c r="R103" s="6"/>
      <c r="S103" s="6"/>
      <c r="T103" s="6"/>
      <c r="U103" s="6"/>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219"/>
      <c r="CE103" s="219"/>
      <c r="CF103" s="219"/>
      <c r="CG103" s="220"/>
      <c r="CH103" s="220"/>
      <c r="CI103" s="220" t="e">
        <f t="shared" si="29"/>
        <v>#REF!</v>
      </c>
      <c r="CJ103" s="220" t="e">
        <f t="shared" si="30"/>
        <v>#REF!</v>
      </c>
      <c r="CK103" s="220"/>
      <c r="CL103" s="220"/>
      <c r="CM103" s="220"/>
      <c r="CN103" s="220"/>
      <c r="CO103" s="220"/>
      <c r="CP103" s="219"/>
      <c r="CQ103" s="3"/>
      <c r="CR103" s="3"/>
    </row>
    <row r="104" spans="1:96" ht="15.75" customHeight="1">
      <c r="A104" s="6"/>
      <c r="B104" s="6"/>
      <c r="C104" s="311"/>
      <c r="D104" s="101" t="s">
        <v>336</v>
      </c>
      <c r="E104" s="101" t="s">
        <v>351</v>
      </c>
      <c r="F104" s="101" t="s">
        <v>352</v>
      </c>
      <c r="G104" s="209">
        <v>0</v>
      </c>
      <c r="H104" s="209" t="s">
        <v>139</v>
      </c>
      <c r="I104" s="6"/>
      <c r="J104" s="6"/>
      <c r="K104" s="6"/>
      <c r="L104" s="6"/>
      <c r="M104" s="6"/>
      <c r="N104" s="6"/>
      <c r="O104" s="6"/>
      <c r="P104" s="6"/>
      <c r="Q104" s="6"/>
      <c r="R104" s="6"/>
      <c r="S104" s="6"/>
      <c r="T104" s="6"/>
      <c r="U104" s="6"/>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219"/>
      <c r="CE104" s="219"/>
      <c r="CF104" s="219"/>
      <c r="CG104" s="220"/>
      <c r="CH104" s="220"/>
      <c r="CI104" s="220" t="e">
        <f t="shared" si="29"/>
        <v>#REF!</v>
      </c>
      <c r="CJ104" s="220" t="e">
        <f t="shared" si="30"/>
        <v>#REF!</v>
      </c>
      <c r="CK104" s="220"/>
      <c r="CL104" s="220"/>
      <c r="CM104" s="220"/>
      <c r="CN104" s="220"/>
      <c r="CO104" s="220"/>
      <c r="CP104" s="219"/>
      <c r="CQ104" s="3"/>
      <c r="CR104" s="3"/>
    </row>
    <row r="105" spans="1:96" ht="15.75" customHeight="1">
      <c r="A105" s="6"/>
      <c r="B105" s="6"/>
      <c r="C105" s="6"/>
      <c r="D105" s="6"/>
      <c r="E105" s="6"/>
      <c r="F105" s="6"/>
      <c r="G105" s="6"/>
      <c r="H105" s="6"/>
      <c r="I105" s="6"/>
      <c r="J105" s="6"/>
      <c r="K105" s="6"/>
      <c r="L105" s="6"/>
      <c r="M105" s="6"/>
      <c r="N105" s="6"/>
      <c r="O105" s="6"/>
      <c r="P105" s="6"/>
      <c r="Q105" s="6"/>
      <c r="R105" s="6"/>
      <c r="S105" s="6"/>
      <c r="T105" s="6"/>
      <c r="U105" s="6"/>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219"/>
      <c r="CE105" s="219"/>
      <c r="CF105" s="219"/>
      <c r="CG105" s="220"/>
      <c r="CH105" s="220"/>
      <c r="CI105" s="220" t="e">
        <f t="shared" si="29"/>
        <v>#REF!</v>
      </c>
      <c r="CJ105" s="220" t="e">
        <f t="shared" si="30"/>
        <v>#REF!</v>
      </c>
      <c r="CK105" s="220"/>
      <c r="CL105" s="220"/>
      <c r="CM105" s="220"/>
      <c r="CN105" s="220"/>
      <c r="CO105" s="220"/>
      <c r="CP105" s="219"/>
      <c r="CQ105" s="3"/>
      <c r="CR105" s="3"/>
    </row>
    <row r="106" spans="1:96" ht="15.75" customHeight="1">
      <c r="A106" s="6"/>
      <c r="B106" s="6"/>
      <c r="C106" s="226" t="s">
        <v>353</v>
      </c>
      <c r="D106" s="227"/>
      <c r="E106" s="227"/>
      <c r="F106" s="227"/>
      <c r="G106" s="228"/>
      <c r="H106" s="6"/>
      <c r="I106" s="436" t="s">
        <v>261</v>
      </c>
      <c r="J106" s="297"/>
      <c r="K106" s="6"/>
      <c r="L106" s="6"/>
      <c r="M106" s="6"/>
      <c r="N106" s="6"/>
      <c r="O106" s="6"/>
      <c r="P106" s="6"/>
      <c r="Q106" s="6"/>
      <c r="R106" s="6"/>
      <c r="S106" s="6"/>
      <c r="T106" s="6"/>
      <c r="U106" s="6"/>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219"/>
      <c r="CE106" s="219"/>
      <c r="CF106" s="219"/>
      <c r="CG106" s="220"/>
      <c r="CH106" s="220"/>
      <c r="CI106" s="220" t="e">
        <f t="shared" si="29"/>
        <v>#REF!</v>
      </c>
      <c r="CJ106" s="220" t="e">
        <f t="shared" si="30"/>
        <v>#REF!</v>
      </c>
      <c r="CK106" s="220"/>
      <c r="CL106" s="220"/>
      <c r="CM106" s="220"/>
      <c r="CN106" s="220"/>
      <c r="CO106" s="220"/>
      <c r="CP106" s="219"/>
      <c r="CQ106" s="3"/>
      <c r="CR106" s="3"/>
    </row>
    <row r="107" spans="1:96" ht="58.5" customHeight="1">
      <c r="A107" s="6"/>
      <c r="B107" s="6"/>
      <c r="C107" s="229" t="s">
        <v>261</v>
      </c>
      <c r="D107" s="141" t="s">
        <v>354</v>
      </c>
      <c r="E107" s="141" t="s">
        <v>355</v>
      </c>
      <c r="F107" s="141" t="s">
        <v>356</v>
      </c>
      <c r="G107" s="141" t="s">
        <v>357</v>
      </c>
      <c r="H107" s="6"/>
      <c r="I107" s="209" t="s">
        <v>358</v>
      </c>
      <c r="J107" s="230" t="s">
        <v>359</v>
      </c>
      <c r="K107" s="6"/>
      <c r="L107" s="6"/>
      <c r="M107" s="6"/>
      <c r="N107" s="6"/>
      <c r="O107" s="6"/>
      <c r="P107" s="6"/>
      <c r="Q107" s="6"/>
      <c r="R107" s="6"/>
      <c r="S107" s="6"/>
      <c r="T107" s="6"/>
      <c r="U107" s="6"/>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219"/>
      <c r="CE107" s="219"/>
      <c r="CF107" s="219"/>
      <c r="CG107" s="220"/>
      <c r="CH107" s="220"/>
      <c r="CI107" s="220" t="e">
        <f t="shared" si="29"/>
        <v>#REF!</v>
      </c>
      <c r="CJ107" s="220" t="e">
        <f t="shared" si="30"/>
        <v>#REF!</v>
      </c>
      <c r="CK107" s="220"/>
      <c r="CL107" s="220"/>
      <c r="CM107" s="220"/>
      <c r="CN107" s="220"/>
      <c r="CO107" s="220"/>
      <c r="CP107" s="219"/>
      <c r="CQ107" s="3"/>
      <c r="CR107" s="3"/>
    </row>
    <row r="108" spans="1:96" ht="66" customHeight="1">
      <c r="A108" s="6"/>
      <c r="B108" s="6"/>
      <c r="C108" s="152" t="s">
        <v>287</v>
      </c>
      <c r="D108" s="152" t="s">
        <v>360</v>
      </c>
      <c r="E108" s="152" t="s">
        <v>361</v>
      </c>
      <c r="F108" s="209">
        <v>2</v>
      </c>
      <c r="G108" s="209">
        <v>2</v>
      </c>
      <c r="H108" s="6"/>
      <c r="I108" s="209" t="s">
        <v>207</v>
      </c>
      <c r="J108" s="101" t="s">
        <v>362</v>
      </c>
      <c r="K108" s="6"/>
      <c r="L108" s="6"/>
      <c r="M108" s="6"/>
      <c r="N108" s="6"/>
      <c r="O108" s="6"/>
      <c r="P108" s="6"/>
      <c r="Q108" s="6"/>
      <c r="R108" s="6"/>
      <c r="S108" s="6"/>
      <c r="T108" s="6"/>
      <c r="U108" s="6"/>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219"/>
      <c r="CE108" s="219"/>
      <c r="CF108" s="219"/>
      <c r="CG108" s="220"/>
      <c r="CH108" s="220"/>
      <c r="CI108" s="220" t="e">
        <f t="shared" si="29"/>
        <v>#REF!</v>
      </c>
      <c r="CJ108" s="220" t="e">
        <f t="shared" si="30"/>
        <v>#REF!</v>
      </c>
      <c r="CK108" s="220"/>
      <c r="CL108" s="220"/>
      <c r="CM108" s="220"/>
      <c r="CN108" s="220"/>
      <c r="CO108" s="220"/>
      <c r="CP108" s="219"/>
      <c r="CQ108" s="3"/>
      <c r="CR108" s="3"/>
    </row>
    <row r="109" spans="1:96" ht="58.5" customHeight="1">
      <c r="A109" s="6"/>
      <c r="B109" s="6"/>
      <c r="C109" s="152" t="s">
        <v>287</v>
      </c>
      <c r="D109" s="152" t="s">
        <v>360</v>
      </c>
      <c r="E109" s="231"/>
      <c r="F109" s="209">
        <v>2</v>
      </c>
      <c r="G109" s="209">
        <v>0</v>
      </c>
      <c r="H109" s="6"/>
      <c r="I109" s="209" t="s">
        <v>363</v>
      </c>
      <c r="J109" s="101" t="s">
        <v>364</v>
      </c>
      <c r="K109" s="6"/>
      <c r="L109" s="6"/>
      <c r="M109" s="6"/>
      <c r="N109" s="6"/>
      <c r="O109" s="6"/>
      <c r="P109" s="6"/>
      <c r="Q109" s="6"/>
      <c r="R109" s="6"/>
      <c r="S109" s="6"/>
      <c r="T109" s="6"/>
      <c r="U109" s="6"/>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219"/>
      <c r="CE109" s="219"/>
      <c r="CF109" s="219"/>
      <c r="CG109" s="220"/>
      <c r="CH109" s="220"/>
      <c r="CI109" s="220" t="e">
        <f t="shared" si="29"/>
        <v>#REF!</v>
      </c>
      <c r="CJ109" s="220" t="e">
        <f t="shared" si="30"/>
        <v>#REF!</v>
      </c>
      <c r="CK109" s="220"/>
      <c r="CL109" s="220"/>
      <c r="CM109" s="220"/>
      <c r="CN109" s="220"/>
      <c r="CO109" s="220"/>
      <c r="CP109" s="219"/>
      <c r="CQ109" s="3"/>
      <c r="CR109" s="3"/>
    </row>
    <row r="110" spans="1:96" ht="15.75" customHeight="1">
      <c r="A110" s="3"/>
      <c r="B110" s="3"/>
      <c r="C110" s="232" t="s">
        <v>287</v>
      </c>
      <c r="D110" s="233"/>
      <c r="E110" s="232" t="s">
        <v>361</v>
      </c>
      <c r="F110" s="234">
        <v>0</v>
      </c>
      <c r="G110" s="234">
        <v>2</v>
      </c>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219"/>
      <c r="CE110" s="219"/>
      <c r="CF110" s="219"/>
      <c r="CG110" s="220"/>
      <c r="CH110" s="220"/>
      <c r="CI110" s="220" t="e">
        <f t="shared" si="29"/>
        <v>#REF!</v>
      </c>
      <c r="CJ110" s="220" t="e">
        <f t="shared" si="30"/>
        <v>#REF!</v>
      </c>
      <c r="CK110" s="220"/>
      <c r="CL110" s="220"/>
      <c r="CM110" s="220"/>
      <c r="CN110" s="220"/>
      <c r="CO110" s="220"/>
      <c r="CP110" s="219"/>
      <c r="CQ110" s="3"/>
      <c r="CR110" s="3"/>
    </row>
    <row r="111" spans="1:96" ht="27" customHeight="1">
      <c r="A111" s="3"/>
      <c r="B111" s="3"/>
      <c r="C111" s="232" t="s">
        <v>242</v>
      </c>
      <c r="D111" s="232" t="s">
        <v>360</v>
      </c>
      <c r="E111" s="232" t="s">
        <v>361</v>
      </c>
      <c r="F111" s="234">
        <v>1</v>
      </c>
      <c r="G111" s="234">
        <v>1</v>
      </c>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219"/>
      <c r="CE111" s="219"/>
      <c r="CF111" s="219"/>
      <c r="CG111" s="220"/>
      <c r="CH111" s="220"/>
      <c r="CI111" s="220" t="e">
        <f t="shared" si="29"/>
        <v>#REF!</v>
      </c>
      <c r="CJ111" s="220" t="e">
        <f t="shared" si="30"/>
        <v>#REF!</v>
      </c>
      <c r="CK111" s="220"/>
      <c r="CL111" s="220"/>
      <c r="CM111" s="220"/>
      <c r="CN111" s="220"/>
      <c r="CO111" s="220"/>
      <c r="CP111" s="219"/>
      <c r="CQ111" s="3"/>
      <c r="CR111" s="3"/>
    </row>
    <row r="112" spans="1:96" ht="29.25" customHeight="1">
      <c r="A112" s="3"/>
      <c r="B112" s="3"/>
      <c r="C112" s="232" t="s">
        <v>242</v>
      </c>
      <c r="D112" s="232" t="s">
        <v>360</v>
      </c>
      <c r="E112" s="233"/>
      <c r="F112" s="234">
        <v>1</v>
      </c>
      <c r="G112" s="234">
        <v>0</v>
      </c>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219"/>
      <c r="CE112" s="219"/>
      <c r="CF112" s="219"/>
      <c r="CG112" s="220"/>
      <c r="CH112" s="220"/>
      <c r="CI112" s="220"/>
      <c r="CJ112" s="220"/>
      <c r="CK112" s="220"/>
      <c r="CL112" s="220"/>
      <c r="CM112" s="220"/>
      <c r="CN112" s="220"/>
      <c r="CO112" s="220"/>
      <c r="CP112" s="219"/>
      <c r="CQ112" s="3"/>
      <c r="CR112" s="3"/>
    </row>
    <row r="113" spans="1:96" ht="15.75" customHeight="1">
      <c r="A113" s="3"/>
      <c r="B113" s="3"/>
      <c r="C113" s="232" t="s">
        <v>242</v>
      </c>
      <c r="D113" s="233"/>
      <c r="E113" s="232" t="s">
        <v>361</v>
      </c>
      <c r="F113" s="234">
        <v>0</v>
      </c>
      <c r="G113" s="234">
        <v>1</v>
      </c>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219"/>
      <c r="CE113" s="219"/>
      <c r="CF113" s="219"/>
      <c r="CG113" s="220"/>
      <c r="CH113" s="220"/>
      <c r="CI113" s="220"/>
      <c r="CJ113" s="220"/>
      <c r="CK113" s="220"/>
      <c r="CL113" s="220"/>
      <c r="CM113" s="220"/>
      <c r="CN113" s="220"/>
      <c r="CO113" s="220"/>
      <c r="CP113" s="219"/>
      <c r="CQ113" s="3"/>
      <c r="CR113" s="3"/>
    </row>
    <row r="114" spans="1:96" ht="31.5" customHeight="1">
      <c r="A114" s="3"/>
      <c r="B114" s="3"/>
      <c r="C114" s="437" t="s">
        <v>365</v>
      </c>
      <c r="D114" s="313"/>
      <c r="E114" s="313"/>
      <c r="F114" s="313"/>
      <c r="G114" s="31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219"/>
      <c r="CE114" s="219"/>
      <c r="CF114" s="219"/>
      <c r="CG114" s="220"/>
      <c r="CH114" s="220"/>
      <c r="CI114" s="220"/>
      <c r="CJ114" s="220"/>
      <c r="CK114" s="220"/>
      <c r="CL114" s="220"/>
      <c r="CM114" s="220"/>
      <c r="CN114" s="220"/>
      <c r="CO114" s="220"/>
      <c r="CP114" s="219"/>
      <c r="CQ114" s="3"/>
      <c r="CR114" s="3"/>
    </row>
    <row r="115" spans="1:9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219"/>
      <c r="CF115" s="219"/>
      <c r="CG115" s="220"/>
      <c r="CH115" s="220"/>
      <c r="CI115" s="220"/>
      <c r="CJ115" s="220"/>
      <c r="CK115" s="220"/>
      <c r="CL115" s="220"/>
      <c r="CM115" s="220"/>
      <c r="CN115" s="220"/>
      <c r="CO115" s="220"/>
      <c r="CP115" s="3"/>
      <c r="CQ115" s="3"/>
      <c r="CR115" s="3"/>
    </row>
    <row r="116" spans="1:96"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219"/>
      <c r="CF116" s="219"/>
      <c r="CG116" s="220"/>
      <c r="CH116" s="220"/>
      <c r="CI116" s="220"/>
      <c r="CJ116" s="220"/>
      <c r="CK116" s="220"/>
      <c r="CL116" s="220"/>
      <c r="CM116" s="220"/>
      <c r="CN116" s="220"/>
      <c r="CO116" s="220"/>
      <c r="CP116" s="3"/>
      <c r="CQ116" s="3"/>
      <c r="CR116" s="3"/>
    </row>
    <row r="117" spans="1:9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219"/>
      <c r="CF117" s="219"/>
      <c r="CG117" s="220"/>
      <c r="CH117" s="220"/>
      <c r="CI117" s="220"/>
      <c r="CJ117" s="220"/>
      <c r="CK117" s="220"/>
      <c r="CL117" s="220"/>
      <c r="CM117" s="220"/>
      <c r="CN117" s="220"/>
      <c r="CO117" s="220"/>
      <c r="CP117" s="3"/>
      <c r="CQ117" s="3"/>
      <c r="CR117" s="3"/>
    </row>
    <row r="118" spans="1:9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219"/>
      <c r="CF118" s="219"/>
      <c r="CG118" s="220"/>
      <c r="CH118" s="220"/>
      <c r="CI118" s="220"/>
      <c r="CJ118" s="220"/>
      <c r="CK118" s="220"/>
      <c r="CL118" s="220"/>
      <c r="CM118" s="220"/>
      <c r="CN118" s="220"/>
      <c r="CO118" s="220"/>
      <c r="CP118" s="3"/>
      <c r="CQ118" s="3"/>
      <c r="CR118" s="3"/>
    </row>
    <row r="119" spans="1:9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219"/>
      <c r="CF119" s="219"/>
      <c r="CG119" s="220"/>
      <c r="CH119" s="220"/>
      <c r="CI119" s="220"/>
      <c r="CJ119" s="220"/>
      <c r="CK119" s="220"/>
      <c r="CL119" s="220"/>
      <c r="CM119" s="220"/>
      <c r="CN119" s="220"/>
      <c r="CO119" s="220"/>
      <c r="CP119" s="3"/>
      <c r="CQ119" s="3"/>
      <c r="CR119" s="3"/>
    </row>
    <row r="120" spans="1:9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219"/>
      <c r="CF120" s="219"/>
      <c r="CG120" s="220"/>
      <c r="CH120" s="220"/>
      <c r="CI120" s="220"/>
      <c r="CJ120" s="220"/>
      <c r="CK120" s="220"/>
      <c r="CL120" s="220"/>
      <c r="CM120" s="220"/>
      <c r="CN120" s="220"/>
      <c r="CO120" s="220"/>
      <c r="CP120" s="3"/>
      <c r="CQ120" s="3"/>
      <c r="CR120" s="3"/>
    </row>
    <row r="121" spans="1:9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219"/>
      <c r="CF121" s="219"/>
      <c r="CG121" s="220"/>
      <c r="CH121" s="220"/>
      <c r="CI121" s="220"/>
      <c r="CJ121" s="220"/>
      <c r="CK121" s="220"/>
      <c r="CL121" s="220"/>
      <c r="CM121" s="220"/>
      <c r="CN121" s="220"/>
      <c r="CO121" s="220"/>
      <c r="CP121" s="3"/>
      <c r="CQ121" s="3"/>
      <c r="CR121" s="3"/>
    </row>
    <row r="122" spans="1:9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219"/>
      <c r="CF122" s="219"/>
      <c r="CG122" s="219"/>
      <c r="CH122" s="219"/>
      <c r="CI122" s="219"/>
      <c r="CJ122" s="219"/>
      <c r="CK122" s="219"/>
      <c r="CL122" s="219"/>
      <c r="CM122" s="219"/>
      <c r="CN122" s="219"/>
      <c r="CO122" s="219"/>
      <c r="CP122" s="3"/>
      <c r="CQ122" s="3"/>
      <c r="CR122" s="3"/>
    </row>
    <row r="123" spans="1:9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219"/>
      <c r="CF123" s="219"/>
      <c r="CG123" s="219"/>
      <c r="CH123" s="219"/>
      <c r="CI123" s="219"/>
      <c r="CJ123" s="219"/>
      <c r="CK123" s="219"/>
      <c r="CL123" s="219"/>
      <c r="CM123" s="219"/>
      <c r="CN123" s="219"/>
      <c r="CO123" s="219"/>
      <c r="CP123" s="3"/>
      <c r="CQ123" s="3"/>
      <c r="CR123" s="3"/>
    </row>
    <row r="124" spans="1:9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219"/>
      <c r="CF124" s="219"/>
      <c r="CG124" s="219"/>
      <c r="CH124" s="219"/>
      <c r="CI124" s="219"/>
      <c r="CJ124" s="219"/>
      <c r="CK124" s="219"/>
      <c r="CL124" s="219"/>
      <c r="CM124" s="219"/>
      <c r="CN124" s="219"/>
      <c r="CO124" s="219"/>
      <c r="CP124" s="3"/>
      <c r="CQ124" s="3"/>
      <c r="CR124" s="3"/>
    </row>
    <row r="125" spans="1:9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219"/>
      <c r="CF125" s="219"/>
      <c r="CG125" s="219"/>
      <c r="CH125" s="219"/>
      <c r="CI125" s="219"/>
      <c r="CJ125" s="219"/>
      <c r="CK125" s="219"/>
      <c r="CL125" s="219"/>
      <c r="CM125" s="219"/>
      <c r="CN125" s="219"/>
      <c r="CO125" s="219"/>
      <c r="CP125" s="3"/>
      <c r="CQ125" s="3"/>
      <c r="CR125" s="3"/>
    </row>
    <row r="126" spans="1:9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219"/>
      <c r="CF126" s="219"/>
      <c r="CG126" s="219"/>
      <c r="CH126" s="219"/>
      <c r="CI126" s="219"/>
      <c r="CJ126" s="219"/>
      <c r="CK126" s="219"/>
      <c r="CL126" s="219"/>
      <c r="CM126" s="219"/>
      <c r="CN126" s="219"/>
      <c r="CO126" s="219"/>
      <c r="CP126" s="3"/>
      <c r="CQ126" s="3"/>
      <c r="CR126" s="3"/>
    </row>
    <row r="127" spans="1:9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219"/>
      <c r="CF127" s="219"/>
      <c r="CG127" s="219"/>
      <c r="CH127" s="219"/>
      <c r="CI127" s="219"/>
      <c r="CJ127" s="219"/>
      <c r="CK127" s="219"/>
      <c r="CL127" s="219"/>
      <c r="CM127" s="219"/>
      <c r="CN127" s="219"/>
      <c r="CO127" s="219"/>
      <c r="CP127" s="3"/>
      <c r="CQ127" s="3"/>
      <c r="CR127" s="3"/>
    </row>
    <row r="128" spans="1:9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220"/>
      <c r="CH128" s="220"/>
      <c r="CI128" s="220"/>
      <c r="CJ128" s="220"/>
      <c r="CK128" s="220"/>
      <c r="CL128" s="220"/>
      <c r="CM128" s="220"/>
      <c r="CN128" s="3"/>
      <c r="CO128" s="3"/>
      <c r="CP128" s="3"/>
      <c r="CQ128" s="3"/>
      <c r="CR128" s="3"/>
    </row>
    <row r="129" spans="1:9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row>
    <row r="130" spans="1:9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row>
    <row r="131" spans="1:9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row>
    <row r="132" spans="1:9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row>
    <row r="133" spans="1:9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row>
    <row r="134" spans="1:9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row>
    <row r="135" spans="1:9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row>
    <row r="136" spans="1:9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row>
    <row r="137" spans="1:9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row>
    <row r="138" spans="1:9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row>
    <row r="139" spans="1:9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row>
    <row r="140" spans="1:9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row>
    <row r="141" spans="1:9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row>
    <row r="142" spans="1:9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row>
    <row r="143" spans="1:9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row>
    <row r="144" spans="1:9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row>
    <row r="145" spans="1:9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row>
    <row r="146" spans="1:9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row>
    <row r="147" spans="1:9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row>
    <row r="148" spans="1:9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row>
    <row r="149" spans="1:9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row>
    <row r="150" spans="1:9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row>
    <row r="151" spans="1:9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row>
    <row r="152" spans="1:9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row>
    <row r="153" spans="1:9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row>
    <row r="154" spans="1:9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row>
    <row r="155" spans="1:9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row>
    <row r="156" spans="1:9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row>
    <row r="157" spans="1:9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row>
    <row r="158" spans="1:9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row>
    <row r="159" spans="1:9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row>
    <row r="160" spans="1:9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row>
    <row r="161" spans="1:9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row>
    <row r="162" spans="1:9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row>
    <row r="163" spans="1:9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row>
    <row r="164" spans="1:9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row>
    <row r="165" spans="1:9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row>
    <row r="166" spans="1:9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row>
    <row r="167" spans="1:9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row>
    <row r="168" spans="1:9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row>
    <row r="169" spans="1:9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row>
    <row r="170" spans="1:9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row>
    <row r="171" spans="1:9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row>
    <row r="172" spans="1:9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row>
    <row r="173" spans="1:9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row>
    <row r="174" spans="1:9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row>
    <row r="175" spans="1:9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row>
    <row r="176" spans="1:9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row>
    <row r="177" spans="1:9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row>
    <row r="178" spans="1:9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row>
    <row r="179" spans="1:9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row>
    <row r="180" spans="1:9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row>
    <row r="181" spans="1:9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row>
    <row r="182" spans="1:9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row>
    <row r="183" spans="1:9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row>
    <row r="184" spans="1:9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row>
    <row r="185" spans="1:9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row>
    <row r="186" spans="1:9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row>
    <row r="187" spans="1:9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row>
    <row r="188" spans="1:9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row>
    <row r="189" spans="1:9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row>
    <row r="190" spans="1:9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row>
    <row r="191" spans="1:9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row>
    <row r="192" spans="1:9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row>
    <row r="193" spans="1:9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row>
    <row r="194" spans="1:9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row>
    <row r="195" spans="1:9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row>
    <row r="196" spans="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row>
    <row r="197" spans="1:9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row>
    <row r="198" spans="1:9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row>
    <row r="199" spans="1:9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row>
    <row r="200" spans="1:9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row>
    <row r="201" spans="1:9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row>
    <row r="202" spans="1:9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row>
    <row r="203" spans="1:9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row>
    <row r="204" spans="1:9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row>
    <row r="205" spans="1:9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row>
    <row r="206" spans="1:9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row>
    <row r="207" spans="1:9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row>
    <row r="208" spans="1:9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row>
    <row r="209" spans="1:9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row>
    <row r="210" spans="1:9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row>
    <row r="211" spans="1:9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row>
    <row r="212" spans="1:9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row>
    <row r="213" spans="1:9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row>
    <row r="214" spans="1:9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row>
    <row r="215" spans="1:9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row>
    <row r="216" spans="1:9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row>
    <row r="217" spans="1:9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row>
    <row r="218" spans="1:9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row>
    <row r="219" spans="1:9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row>
    <row r="220" spans="1:9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row>
    <row r="221" spans="1:9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row>
    <row r="222" spans="1:9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row>
    <row r="223" spans="1:9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row>
    <row r="224" spans="1:9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row>
    <row r="225" spans="1:9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row>
    <row r="226" spans="1:9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row>
    <row r="227" spans="1:9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row>
    <row r="228" spans="1:9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row>
    <row r="229" spans="1:9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row>
    <row r="230" spans="1:9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row>
    <row r="231" spans="1:9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row>
    <row r="232" spans="1:9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row>
    <row r="233" spans="1:9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row>
    <row r="234" spans="1:9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row>
    <row r="235" spans="1:9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row>
    <row r="236" spans="1:9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row>
    <row r="237" spans="1:9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row>
    <row r="238" spans="1:9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row>
    <row r="239" spans="1:9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row>
    <row r="240" spans="1:9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row>
    <row r="241" spans="1:9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row>
    <row r="242" spans="1:9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row>
    <row r="243" spans="1:9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row>
    <row r="244" spans="1:9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row>
    <row r="245" spans="1:9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row>
    <row r="246" spans="1:9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row>
    <row r="247" spans="1:9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row>
    <row r="248" spans="1:9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row>
    <row r="249" spans="1:9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row>
    <row r="250" spans="1:9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row>
    <row r="251" spans="1:9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row>
    <row r="252" spans="1:9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row>
    <row r="253" spans="1:9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row>
    <row r="254" spans="1:9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row>
    <row r="255" spans="1:9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row>
    <row r="256" spans="1:9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row>
    <row r="257" spans="1:9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row>
    <row r="258" spans="1:9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row>
    <row r="259" spans="1:9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row>
    <row r="260" spans="1:9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row>
    <row r="261" spans="1:9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row>
    <row r="262" spans="1:9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row>
    <row r="263" spans="1:9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row>
    <row r="264" spans="1:9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row>
    <row r="265" spans="1:9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row>
    <row r="266" spans="1:9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row>
    <row r="267" spans="1:9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row>
    <row r="268" spans="1:9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row>
    <row r="269" spans="1:9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row>
    <row r="270" spans="1:9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row>
    <row r="271" spans="1:9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row>
    <row r="272" spans="1:9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row>
    <row r="273" spans="1:9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row>
    <row r="274" spans="1:9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row>
    <row r="275" spans="1:9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row>
    <row r="276" spans="1:9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row>
    <row r="277" spans="1:9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row>
    <row r="278" spans="1:9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row>
    <row r="279" spans="1:9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row>
    <row r="280" spans="1:9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row>
    <row r="281" spans="1:9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row>
    <row r="282" spans="1:9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row>
    <row r="283" spans="1:9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row>
    <row r="284" spans="1:9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row>
    <row r="285" spans="1:9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row>
    <row r="286" spans="1:9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row>
    <row r="287" spans="1:9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row>
    <row r="288" spans="1:9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row>
    <row r="289" spans="1:9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row>
    <row r="290" spans="1:9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row>
    <row r="291" spans="1:9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row>
    <row r="292" spans="1:9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row>
    <row r="293" spans="1:9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row>
    <row r="294" spans="1:9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row>
    <row r="295" spans="1:9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row>
    <row r="296" spans="1: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row>
    <row r="297" spans="1:9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row>
    <row r="298" spans="1:9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row>
    <row r="299" spans="1:9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row>
    <row r="300" spans="1:9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row>
    <row r="301" spans="1:9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row>
    <row r="302" spans="1:9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row>
    <row r="303" spans="1:9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row>
    <row r="304" spans="1:9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row>
    <row r="305" spans="1:9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row>
    <row r="306" spans="1:9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row>
    <row r="307" spans="1:9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row>
    <row r="308" spans="1:9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row>
    <row r="309" spans="1:9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row>
    <row r="310" spans="1:9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row>
    <row r="311" spans="1:9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row>
    <row r="312" spans="1:9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row>
    <row r="313" spans="1:9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row>
    <row r="314" spans="1:9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row>
  </sheetData>
  <mergeCells count="69">
    <mergeCell ref="T46:T51"/>
    <mergeCell ref="U46:U51"/>
    <mergeCell ref="G54:O54"/>
    <mergeCell ref="Q54:S56"/>
    <mergeCell ref="T54:U56"/>
    <mergeCell ref="A55:F55"/>
    <mergeCell ref="G55:H55"/>
    <mergeCell ref="P54:P56"/>
    <mergeCell ref="N55:O56"/>
    <mergeCell ref="T57:T62"/>
    <mergeCell ref="U57:U62"/>
    <mergeCell ref="A67:A71"/>
    <mergeCell ref="A75:J75"/>
    <mergeCell ref="A76:J76"/>
    <mergeCell ref="C102:C104"/>
    <mergeCell ref="I106:J106"/>
    <mergeCell ref="C114:G114"/>
    <mergeCell ref="A77:A84"/>
    <mergeCell ref="E87:F87"/>
    <mergeCell ref="H87:I87"/>
    <mergeCell ref="C94:H94"/>
    <mergeCell ref="E95:G95"/>
    <mergeCell ref="C96:C98"/>
    <mergeCell ref="C99:C101"/>
    <mergeCell ref="AN3:AO3"/>
    <mergeCell ref="AN4:AO4"/>
    <mergeCell ref="D1:S2"/>
    <mergeCell ref="T1:U1"/>
    <mergeCell ref="T2:U2"/>
    <mergeCell ref="AN2:AO2"/>
    <mergeCell ref="D3:S4"/>
    <mergeCell ref="T3:U3"/>
    <mergeCell ref="T4:U4"/>
    <mergeCell ref="A6:U6"/>
    <mergeCell ref="A7:U7"/>
    <mergeCell ref="G10:O10"/>
    <mergeCell ref="Q10:S12"/>
    <mergeCell ref="T10:U12"/>
    <mergeCell ref="A11:F11"/>
    <mergeCell ref="G11:H11"/>
    <mergeCell ref="P10:P12"/>
    <mergeCell ref="N11:O12"/>
    <mergeCell ref="U13:U18"/>
    <mergeCell ref="P21:P23"/>
    <mergeCell ref="Q21:S23"/>
    <mergeCell ref="T21:U23"/>
    <mergeCell ref="N22:O23"/>
    <mergeCell ref="T13:T18"/>
    <mergeCell ref="P32:P34"/>
    <mergeCell ref="N33:O34"/>
    <mergeCell ref="G43:O43"/>
    <mergeCell ref="P43:P45"/>
    <mergeCell ref="Q43:S45"/>
    <mergeCell ref="Q32:S34"/>
    <mergeCell ref="A44:F44"/>
    <mergeCell ref="G44:H44"/>
    <mergeCell ref="N44:O45"/>
    <mergeCell ref="G21:O21"/>
    <mergeCell ref="A22:F22"/>
    <mergeCell ref="G22:H22"/>
    <mergeCell ref="G32:O32"/>
    <mergeCell ref="A33:F33"/>
    <mergeCell ref="G33:H33"/>
    <mergeCell ref="T43:U45"/>
    <mergeCell ref="T24:T29"/>
    <mergeCell ref="U24:U29"/>
    <mergeCell ref="T32:U34"/>
    <mergeCell ref="T35:T40"/>
    <mergeCell ref="U35:U40"/>
  </mergeCells>
  <conditionalFormatting sqref="F67:F71">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H67:I71">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dataValidations count="4">
    <dataValidation type="list" allowBlank="1" showErrorMessage="1" sqref="G13:L18 G24:L29 G35:L40 G46:L51 G57:L62">
      <formula1>"SI,NO"</formula1>
    </dataValidation>
    <dataValidation type="list" allowBlank="1" showErrorMessage="1" sqref="P13:P18 P24:P29 P35:P40 P46:P51 P57:P62">
      <formula1>"DEBIL,MODERADO,FUERTE"</formula1>
    </dataValidation>
    <dataValidation type="list" allowBlank="1" showErrorMessage="1" sqref="M13:M18 M24:M29 M35:M40 M46:M51 M57:M62">
      <formula1>"SI,NO,INCOMPLETA"</formula1>
    </dataValidation>
    <dataValidation type="list" allowBlank="1" showErrorMessage="1" sqref="D13:D18 D24:D29 D35:D40 D46:D51 D57:D62">
      <formula1>"PREVENTIVO,DETECTIVO,CORRECTIVO"</formula1>
    </dataValidation>
  </dataValidations>
  <pageMargins left="7.874015748031496E-2" right="7.874015748031496E-2" top="0.74803149606299213" bottom="0.74803149606299213" header="0" footer="0"/>
  <pageSetup paperSize="5" scale="25" fitToHeight="0" orientation="landscape" r:id="rId1"/>
  <headerFooter>
    <oddFooter>&amp;CPágina 5 de 6&amp;RAprobación mediante el radicado  No. 20257100604043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0"/>
  <sheetViews>
    <sheetView showGridLines="0" view="pageBreakPreview" topLeftCell="A9" zoomScale="80" zoomScaleNormal="100" zoomScaleSheetLayoutView="80" workbookViewId="0">
      <selection activeCell="V11" sqref="V11"/>
    </sheetView>
  </sheetViews>
  <sheetFormatPr baseColWidth="10" defaultColWidth="14.42578125" defaultRowHeight="15" customHeight="1"/>
  <cols>
    <col min="1" max="1" width="17.85546875" customWidth="1"/>
    <col min="2" max="2" width="42" customWidth="1"/>
    <col min="3" max="3" width="38.140625" customWidth="1"/>
    <col min="4" max="4" width="22.7109375" customWidth="1"/>
    <col min="5" max="5" width="92.85546875" customWidth="1"/>
    <col min="6" max="6" width="22.28515625" customWidth="1"/>
    <col min="7" max="7" width="15.42578125" customWidth="1"/>
    <col min="8" max="8" width="13.140625" customWidth="1"/>
    <col min="9" max="9" width="20.5703125" customWidth="1"/>
    <col min="10" max="10" width="13.7109375" customWidth="1"/>
    <col min="11" max="11" width="15.28515625" customWidth="1"/>
    <col min="12" max="12" width="15.7109375" customWidth="1"/>
    <col min="13" max="13" width="13.140625" customWidth="1"/>
    <col min="14" max="14" width="15.140625" customWidth="1"/>
    <col min="15" max="15" width="56.5703125" customWidth="1"/>
    <col min="16" max="16" width="29.28515625" customWidth="1"/>
    <col min="17" max="17" width="31.7109375" customWidth="1"/>
    <col min="18" max="18" width="22.85546875" customWidth="1"/>
    <col min="19" max="19" width="38.85546875" customWidth="1"/>
    <col min="20" max="20" width="1.85546875" customWidth="1"/>
    <col min="21" max="28" width="11.42578125" customWidth="1"/>
  </cols>
  <sheetData>
    <row r="1" spans="1:28" ht="19.5" customHeight="1">
      <c r="A1" s="416"/>
      <c r="B1" s="384"/>
      <c r="C1" s="312"/>
      <c r="D1" s="313"/>
      <c r="E1" s="313"/>
      <c r="F1" s="313"/>
      <c r="G1" s="313"/>
      <c r="H1" s="313"/>
      <c r="I1" s="313"/>
      <c r="J1" s="313"/>
      <c r="K1" s="313"/>
      <c r="L1" s="313"/>
      <c r="M1" s="313"/>
      <c r="N1" s="313"/>
      <c r="O1" s="313"/>
      <c r="P1" s="313"/>
      <c r="Q1" s="314"/>
      <c r="R1" s="449" t="s">
        <v>1</v>
      </c>
      <c r="S1" s="297"/>
      <c r="T1" s="3"/>
      <c r="U1" s="3"/>
      <c r="V1" s="3"/>
      <c r="W1" s="3"/>
      <c r="X1" s="3"/>
      <c r="Y1" s="3"/>
      <c r="Z1" s="3"/>
      <c r="AA1" s="3"/>
      <c r="AB1" s="3"/>
    </row>
    <row r="2" spans="1:28" ht="22.5" customHeight="1">
      <c r="A2" s="335"/>
      <c r="B2" s="384"/>
      <c r="C2" s="315"/>
      <c r="D2" s="316"/>
      <c r="E2" s="316"/>
      <c r="F2" s="316"/>
      <c r="G2" s="316"/>
      <c r="H2" s="316"/>
      <c r="I2" s="316"/>
      <c r="J2" s="316"/>
      <c r="K2" s="316"/>
      <c r="L2" s="316"/>
      <c r="M2" s="316"/>
      <c r="N2" s="316"/>
      <c r="O2" s="316"/>
      <c r="P2" s="316"/>
      <c r="Q2" s="317"/>
      <c r="R2" s="444" t="str">
        <f>Contexto!G2</f>
        <v>Versión: 04</v>
      </c>
      <c r="S2" s="297"/>
      <c r="T2" s="107"/>
      <c r="U2" s="107"/>
      <c r="V2" s="107"/>
      <c r="W2" s="107"/>
      <c r="X2" s="107"/>
      <c r="Y2" s="107"/>
      <c r="Z2" s="107"/>
      <c r="AA2" s="418"/>
      <c r="AB2" s="331"/>
    </row>
    <row r="3" spans="1:28" ht="24" customHeight="1">
      <c r="A3" s="335"/>
      <c r="B3" s="384"/>
      <c r="C3" s="435"/>
      <c r="D3" s="313"/>
      <c r="E3" s="313"/>
      <c r="F3" s="313"/>
      <c r="G3" s="313"/>
      <c r="H3" s="313"/>
      <c r="I3" s="313"/>
      <c r="J3" s="313"/>
      <c r="K3" s="313"/>
      <c r="L3" s="313"/>
      <c r="M3" s="313"/>
      <c r="N3" s="313"/>
      <c r="O3" s="313"/>
      <c r="P3" s="313"/>
      <c r="Q3" s="314"/>
      <c r="R3" s="444" t="str">
        <f>Contexto!G3</f>
        <v>Fecha: 15/08/2025</v>
      </c>
      <c r="S3" s="297"/>
      <c r="T3" s="107"/>
      <c r="U3" s="107"/>
      <c r="V3" s="107"/>
      <c r="W3" s="107"/>
      <c r="X3" s="107"/>
      <c r="Y3" s="107"/>
      <c r="Z3" s="107"/>
      <c r="AA3" s="418"/>
      <c r="AB3" s="331"/>
    </row>
    <row r="4" spans="1:28" ht="22.5" customHeight="1">
      <c r="A4" s="316"/>
      <c r="B4" s="317"/>
      <c r="C4" s="315"/>
      <c r="D4" s="316"/>
      <c r="E4" s="316"/>
      <c r="F4" s="316"/>
      <c r="G4" s="316"/>
      <c r="H4" s="316"/>
      <c r="I4" s="316"/>
      <c r="J4" s="316"/>
      <c r="K4" s="316"/>
      <c r="L4" s="316"/>
      <c r="M4" s="316"/>
      <c r="N4" s="316"/>
      <c r="O4" s="316"/>
      <c r="P4" s="316"/>
      <c r="Q4" s="317"/>
      <c r="R4" s="444" t="s">
        <v>366</v>
      </c>
      <c r="S4" s="297"/>
      <c r="T4" s="107"/>
      <c r="U4" s="107"/>
      <c r="V4" s="107"/>
      <c r="W4" s="107"/>
      <c r="X4" s="107"/>
      <c r="Y4" s="107"/>
      <c r="Z4" s="107"/>
      <c r="AA4" s="418"/>
      <c r="AB4" s="331"/>
    </row>
    <row r="5" spans="1:28">
      <c r="A5" s="6"/>
      <c r="B5" s="6"/>
      <c r="C5" s="6"/>
      <c r="D5" s="6"/>
      <c r="E5" s="6"/>
      <c r="F5" s="6"/>
      <c r="G5" s="6"/>
      <c r="H5" s="6"/>
      <c r="I5" s="6"/>
      <c r="J5" s="6"/>
      <c r="K5" s="6"/>
      <c r="L5" s="6"/>
      <c r="M5" s="6"/>
      <c r="N5" s="6"/>
      <c r="O5" s="6"/>
      <c r="P5" s="6"/>
      <c r="Q5" s="6"/>
      <c r="R5" s="6"/>
      <c r="S5" s="6"/>
      <c r="T5" s="6"/>
      <c r="U5" s="6"/>
      <c r="V5" s="6"/>
      <c r="W5" s="6"/>
      <c r="X5" s="3"/>
      <c r="Y5" s="3"/>
      <c r="Z5" s="3"/>
      <c r="AA5" s="3"/>
      <c r="AB5" s="3"/>
    </row>
    <row r="6" spans="1:28" ht="20.25" customHeight="1">
      <c r="A6" s="410" t="s">
        <v>367</v>
      </c>
      <c r="B6" s="330"/>
      <c r="C6" s="330"/>
      <c r="D6" s="330"/>
      <c r="E6" s="330"/>
      <c r="F6" s="330"/>
      <c r="G6" s="330"/>
      <c r="H6" s="330"/>
      <c r="I6" s="330"/>
      <c r="J6" s="330"/>
      <c r="K6" s="330"/>
      <c r="L6" s="330"/>
      <c r="M6" s="330"/>
      <c r="N6" s="330"/>
      <c r="O6" s="330"/>
      <c r="P6" s="330"/>
      <c r="Q6" s="330"/>
      <c r="R6" s="330"/>
      <c r="S6" s="331"/>
      <c r="T6" s="6"/>
      <c r="U6" s="6"/>
      <c r="V6" s="6"/>
      <c r="W6" s="6"/>
      <c r="X6" s="3"/>
      <c r="Y6" s="3"/>
      <c r="Z6" s="3"/>
      <c r="AA6" s="3"/>
      <c r="AB6" s="3"/>
    </row>
    <row r="7" spans="1:28">
      <c r="A7" s="6"/>
      <c r="B7" s="6"/>
      <c r="C7" s="6"/>
      <c r="D7" s="6"/>
      <c r="E7" s="6"/>
      <c r="F7" s="6"/>
      <c r="G7" s="6"/>
      <c r="H7" s="6"/>
      <c r="I7" s="6"/>
      <c r="J7" s="6"/>
      <c r="K7" s="6"/>
      <c r="L7" s="6"/>
      <c r="M7" s="6"/>
      <c r="N7" s="6"/>
      <c r="O7" s="6"/>
      <c r="P7" s="6"/>
      <c r="Q7" s="6"/>
      <c r="R7" s="6"/>
      <c r="S7" s="6"/>
      <c r="T7" s="6"/>
      <c r="U7" s="6"/>
      <c r="V7" s="6"/>
      <c r="W7" s="6"/>
      <c r="X7" s="3"/>
      <c r="Y7" s="3"/>
      <c r="Z7" s="3"/>
      <c r="AA7" s="3"/>
      <c r="AB7" s="3"/>
    </row>
    <row r="8" spans="1:28" ht="15" customHeight="1">
      <c r="A8" s="445"/>
      <c r="B8" s="296"/>
      <c r="C8" s="296"/>
      <c r="D8" s="296"/>
      <c r="E8" s="296"/>
      <c r="F8" s="296"/>
      <c r="G8" s="296"/>
      <c r="H8" s="296"/>
      <c r="I8" s="296"/>
      <c r="J8" s="296"/>
      <c r="K8" s="296"/>
      <c r="L8" s="296"/>
      <c r="M8" s="296"/>
      <c r="N8" s="296"/>
      <c r="O8" s="296"/>
      <c r="P8" s="296"/>
      <c r="Q8" s="296"/>
      <c r="R8" s="320"/>
      <c r="S8" s="373" t="s">
        <v>84</v>
      </c>
      <c r="T8" s="6"/>
      <c r="U8" s="6"/>
      <c r="V8" s="6"/>
      <c r="W8" s="6"/>
      <c r="X8" s="3"/>
      <c r="Y8" s="3"/>
      <c r="Z8" s="3"/>
      <c r="AA8" s="3"/>
      <c r="AB8" s="3"/>
    </row>
    <row r="9" spans="1:28" ht="45.75" customHeight="1">
      <c r="A9" s="446" t="s">
        <v>368</v>
      </c>
      <c r="B9" s="296"/>
      <c r="C9" s="296"/>
      <c r="D9" s="296"/>
      <c r="E9" s="320"/>
      <c r="F9" s="447" t="s">
        <v>369</v>
      </c>
      <c r="G9" s="296"/>
      <c r="H9" s="296"/>
      <c r="I9" s="296"/>
      <c r="J9" s="296"/>
      <c r="K9" s="296"/>
      <c r="L9" s="296"/>
      <c r="M9" s="296"/>
      <c r="N9" s="320"/>
      <c r="O9" s="448" t="s">
        <v>370</v>
      </c>
      <c r="P9" s="296"/>
      <c r="Q9" s="296"/>
      <c r="R9" s="320"/>
      <c r="S9" s="374"/>
      <c r="T9" s="6"/>
      <c r="U9" s="6"/>
      <c r="V9" s="6"/>
      <c r="W9" s="6"/>
      <c r="X9" s="3"/>
      <c r="Y9" s="3"/>
      <c r="Z9" s="3"/>
      <c r="AA9" s="3"/>
      <c r="AB9" s="3"/>
    </row>
    <row r="10" spans="1:28" ht="157.5" customHeight="1">
      <c r="A10" s="235" t="s">
        <v>76</v>
      </c>
      <c r="B10" s="225" t="s">
        <v>78</v>
      </c>
      <c r="C10" s="112" t="s">
        <v>174</v>
      </c>
      <c r="D10" s="112" t="s">
        <v>371</v>
      </c>
      <c r="E10" s="112" t="s">
        <v>256</v>
      </c>
      <c r="F10" s="236" t="s">
        <v>99</v>
      </c>
      <c r="G10" s="236" t="s">
        <v>372</v>
      </c>
      <c r="H10" s="237" t="s">
        <v>373</v>
      </c>
      <c r="I10" s="237" t="s">
        <v>374</v>
      </c>
      <c r="J10" s="237" t="s">
        <v>375</v>
      </c>
      <c r="K10" s="236" t="s">
        <v>376</v>
      </c>
      <c r="L10" s="236" t="s">
        <v>377</v>
      </c>
      <c r="M10" s="237" t="s">
        <v>378</v>
      </c>
      <c r="N10" s="237" t="s">
        <v>379</v>
      </c>
      <c r="O10" s="141" t="s">
        <v>380</v>
      </c>
      <c r="P10" s="141" t="s">
        <v>129</v>
      </c>
      <c r="Q10" s="141" t="s">
        <v>130</v>
      </c>
      <c r="R10" s="141" t="s">
        <v>131</v>
      </c>
      <c r="S10" s="375"/>
      <c r="T10" s="31"/>
      <c r="U10" s="31"/>
      <c r="V10" s="31"/>
      <c r="W10" s="31"/>
      <c r="X10" s="151"/>
      <c r="Y10" s="151"/>
      <c r="Z10" s="151"/>
      <c r="AA10" s="151"/>
      <c r="AB10" s="151"/>
    </row>
    <row r="11" spans="1:28" ht="213.75">
      <c r="A11" s="238" t="str">
        <f>MR_Corrup1!A10</f>
        <v>Gestión Documental</v>
      </c>
      <c r="B11" s="238" t="str">
        <f>+MR_Corrup1!B10</f>
        <v>Garantizar la preservación, conservación y disposición de la memoria y patrimonio documental de la entidad mediante el diseño e implementación de lineamientos, herramientas e instrumentos archivísticos y tecnológicos en atención al cumplimiento de las normativas técnicas y legales sobre la materia para la formulación e implementación de políticas públicas relacionadas con la cultura, la recreación y el deporte en el Distrito capital</v>
      </c>
      <c r="C11" s="238" t="str">
        <f>+MR_Corrup1!I10</f>
        <v>Disgregación de los archivos de la Secretaria
 Pérdida de la memoria institucional. 
 Sanciones disciplinarias o penales por parte de los entes de control.
 Posibles investigaciones y/o demandas contra la SCRD
 Demoras en la gestión y cierre de los tramites.</v>
      </c>
      <c r="D11" s="238" t="str">
        <f>CONCATENATE(" *",MR_Corrup2!D13," *",MR_Corrup2!D14," *",MR_Corrup2!D15," *",MR_Corrup2!D16," *",MR_Corrup2!D17," *",MR_Corrup2!D18)</f>
        <v xml:space="preserve"> *PREVENTIVO *PREVENTIVO * * * *</v>
      </c>
      <c r="E11" s="239" t="str">
        <f>CONCATENATE(" *",MR_Corrup2!F13," *",MR_Corrup2!F14," *",MR_Corrup2!F15," *",MR_Corrup2!F16," *",MR_Corrup2!F17," *",MR_Corrup2!F18," *")</f>
        <v xml:space="preserve"> *El/la contratista y/o servidor de planta del proceso de comunicaciones oficiales enviadas realizará cada 4 meses  un seguimiento a la entrega efectiva y no efectivas de las comunicaciones ofiales  enviadas de la SCRD con el fin de controlar el estado de entrega de cada uno de los radicados  y en caso de alguna desviacion se comunicara al encargado. Con base al procedimiento se tienen 5 días hábiles para hacer entrega de las comunicaciones enviadas las cuales deben contrar con el soporte de entrega. La evidencia del control es la base de datos con las comunicaciones entregadas  *El/la contratista y/o servidor de planta del archivo de gestión realizará cada 4 meses un seguimiento aleatorio a los expedientes conformados fisicamente con el proposito de tener el inventario documental actualizado, se realiza por medio de las planillas de entrega, en caso de tener  novedades presentadas o desviaciones se comunicara al encargado de esta tarea dejando constancia  por correo electronico cuando aplique. El control se realiza actualizando oportumente el inventario documental con los expedientes físicos que se van conformando, la evidencia de ejecución de este control será la planilla de entrega * * * * *</v>
      </c>
      <c r="F11" s="101" t="str">
        <f>MR_Corrup2!D67</f>
        <v>IMPROBABLE</v>
      </c>
      <c r="G11" s="101" t="str">
        <f>MR_Corrup2!E67</f>
        <v>MAYOR</v>
      </c>
      <c r="H11" s="205" t="str">
        <f>MR_Corrup2!F67</f>
        <v>ALTO</v>
      </c>
      <c r="I11" s="101" t="str">
        <f>CONCATENATE(" *",MR_Corrup2!Q13," *",MR_Corrup2!Q14," *",MR_Corrup2!Q15," *",MR_Corrup2!Q16," *",MR_Corrup2!Q17," *",MR_Corrup2!Q18)</f>
        <v xml:space="preserve"> *FUERTEFUERTE *FUERTEFUERTE *FUERTE *FUERTE * *</v>
      </c>
      <c r="J11" s="101" t="str">
        <f>MR_Corrup2!G67</f>
        <v>FUERTE</v>
      </c>
      <c r="K11" s="101" t="str">
        <f>+MR_Corrup2!J67</f>
        <v>RARO</v>
      </c>
      <c r="L11" s="101" t="str">
        <f>G11</f>
        <v>MAYOR</v>
      </c>
      <c r="M11" s="205" t="str">
        <f>MR_Corrup2!I67</f>
        <v>ALTO</v>
      </c>
      <c r="N11" s="240" t="s">
        <v>381</v>
      </c>
      <c r="O11" s="206" t="s">
        <v>382</v>
      </c>
      <c r="P11" s="206" t="s">
        <v>383</v>
      </c>
      <c r="Q11" s="241">
        <v>45691</v>
      </c>
      <c r="R11" s="242">
        <v>45991</v>
      </c>
      <c r="S11" s="206" t="s">
        <v>549</v>
      </c>
      <c r="T11" s="6"/>
      <c r="U11" s="6"/>
      <c r="V11" s="6"/>
      <c r="W11" s="6"/>
      <c r="X11" s="3"/>
      <c r="Y11" s="3"/>
      <c r="Z11" s="3"/>
      <c r="AA11" s="3"/>
      <c r="AB11" s="3"/>
    </row>
    <row r="12" spans="1:28">
      <c r="A12" s="26"/>
      <c r="B12" s="26"/>
      <c r="C12" s="26"/>
      <c r="D12" s="26"/>
      <c r="E12" s="129"/>
      <c r="F12" s="129"/>
      <c r="G12" s="129"/>
      <c r="H12" s="26"/>
      <c r="I12" s="26"/>
      <c r="J12" s="26"/>
      <c r="K12" s="26"/>
      <c r="L12" s="26"/>
      <c r="M12" s="26"/>
      <c r="N12" s="26"/>
      <c r="O12" s="26"/>
      <c r="P12" s="26"/>
      <c r="Q12" s="26"/>
      <c r="R12" s="26"/>
      <c r="S12" s="26"/>
      <c r="T12" s="26"/>
      <c r="U12" s="26"/>
      <c r="V12" s="26"/>
      <c r="W12" s="26"/>
      <c r="X12" s="1"/>
      <c r="Y12" s="1"/>
      <c r="Z12" s="1"/>
      <c r="AA12" s="1"/>
      <c r="AB12" s="1"/>
    </row>
    <row r="13" spans="1:28">
      <c r="A13" s="6"/>
      <c r="B13" s="6"/>
      <c r="C13" s="6"/>
      <c r="D13" s="6"/>
      <c r="E13" s="30"/>
      <c r="F13" s="30"/>
      <c r="G13" s="30"/>
      <c r="H13" s="6"/>
      <c r="I13" s="6"/>
      <c r="J13" s="6"/>
      <c r="K13" s="6"/>
      <c r="L13" s="6"/>
      <c r="M13" s="6"/>
      <c r="N13" s="6"/>
      <c r="O13" s="6"/>
      <c r="P13" s="6"/>
      <c r="Q13" s="6"/>
      <c r="R13" s="6"/>
      <c r="S13" s="6"/>
      <c r="T13" s="6"/>
      <c r="U13" s="6"/>
      <c r="V13" s="6"/>
      <c r="W13" s="6"/>
      <c r="X13" s="3"/>
      <c r="Y13" s="3"/>
      <c r="Z13" s="3"/>
      <c r="AA13" s="3"/>
      <c r="AB13" s="3"/>
    </row>
    <row r="14" spans="1:28">
      <c r="A14" s="6"/>
      <c r="B14" s="6"/>
      <c r="C14" s="6"/>
      <c r="D14" s="6"/>
      <c r="E14" s="30"/>
      <c r="F14" s="30"/>
      <c r="G14" s="30"/>
      <c r="H14" s="6"/>
      <c r="I14" s="6"/>
      <c r="J14" s="6"/>
      <c r="K14" s="6"/>
      <c r="L14" s="6"/>
      <c r="M14" s="6"/>
      <c r="N14" s="6"/>
      <c r="O14" s="6"/>
      <c r="P14" s="6"/>
      <c r="Q14" s="6"/>
      <c r="R14" s="6"/>
      <c r="S14" s="6"/>
      <c r="T14" s="6"/>
      <c r="U14" s="6"/>
      <c r="V14" s="6"/>
      <c r="W14" s="6"/>
      <c r="X14" s="3"/>
      <c r="Y14" s="3"/>
      <c r="Z14" s="3"/>
      <c r="AA14" s="3"/>
      <c r="AB14" s="3"/>
    </row>
    <row r="15" spans="1:28">
      <c r="A15" s="6"/>
      <c r="B15" s="6"/>
      <c r="C15" s="6"/>
      <c r="D15" s="6"/>
      <c r="E15" s="30"/>
      <c r="F15" s="30"/>
      <c r="G15" s="30"/>
      <c r="H15" s="6"/>
      <c r="I15" s="6"/>
      <c r="J15" s="6"/>
      <c r="K15" s="6"/>
      <c r="L15" s="6"/>
      <c r="M15" s="6"/>
      <c r="N15" s="6"/>
      <c r="O15" s="6"/>
      <c r="P15" s="6"/>
      <c r="Q15" s="6"/>
      <c r="R15" s="6"/>
      <c r="S15" s="6"/>
      <c r="T15" s="6"/>
      <c r="U15" s="6"/>
      <c r="V15" s="6"/>
      <c r="W15" s="6"/>
      <c r="X15" s="3"/>
      <c r="Y15" s="3"/>
      <c r="Z15" s="3"/>
      <c r="AA15" s="3"/>
      <c r="AB15" s="3"/>
    </row>
    <row r="16" spans="1:28">
      <c r="A16" s="3"/>
      <c r="B16" s="3"/>
      <c r="C16" s="3"/>
      <c r="D16" s="3"/>
      <c r="E16" s="83"/>
      <c r="F16" s="83"/>
      <c r="G16" s="83"/>
      <c r="H16" s="3"/>
      <c r="I16" s="3"/>
      <c r="J16" s="3"/>
      <c r="K16" s="3"/>
      <c r="L16" s="3"/>
      <c r="M16" s="3"/>
      <c r="N16" s="3"/>
      <c r="O16" s="3"/>
      <c r="P16" s="3"/>
      <c r="Q16" s="3"/>
      <c r="R16" s="3"/>
      <c r="S16" s="3"/>
      <c r="T16" s="3"/>
      <c r="U16" s="3"/>
      <c r="V16" s="3"/>
      <c r="W16" s="3"/>
      <c r="X16" s="3"/>
      <c r="Y16" s="3"/>
      <c r="Z16" s="3"/>
      <c r="AA16" s="3"/>
      <c r="AB16" s="3"/>
    </row>
    <row r="17" spans="1:28" ht="15.75" customHeight="1">
      <c r="A17" s="3"/>
      <c r="B17" s="3"/>
      <c r="C17" s="3"/>
      <c r="D17" s="3"/>
      <c r="E17" s="83"/>
      <c r="F17" s="83"/>
      <c r="G17" s="83"/>
      <c r="H17" s="3"/>
      <c r="I17" s="3"/>
      <c r="J17" s="3"/>
      <c r="K17" s="3"/>
      <c r="L17" s="3"/>
      <c r="M17" s="3"/>
      <c r="N17" s="3"/>
      <c r="O17" s="3"/>
      <c r="P17" s="3"/>
      <c r="Q17" s="3"/>
      <c r="R17" s="3"/>
      <c r="S17" s="3"/>
      <c r="T17" s="3"/>
      <c r="U17" s="3"/>
      <c r="V17" s="3"/>
      <c r="W17" s="3"/>
      <c r="X17" s="3"/>
      <c r="Y17" s="3"/>
      <c r="Z17" s="3"/>
      <c r="AA17" s="3"/>
      <c r="AB17" s="3"/>
    </row>
    <row r="18" spans="1:28" ht="15.75" customHeight="1">
      <c r="A18" s="3"/>
      <c r="B18" s="3"/>
      <c r="C18" s="3"/>
      <c r="D18" s="3"/>
      <c r="E18" s="83"/>
      <c r="F18" s="83"/>
      <c r="G18" s="83"/>
      <c r="H18" s="3"/>
      <c r="I18" s="3"/>
      <c r="J18" s="3"/>
      <c r="K18" s="3"/>
      <c r="L18" s="3"/>
      <c r="M18" s="3"/>
      <c r="N18" s="3"/>
      <c r="O18" s="3"/>
      <c r="P18" s="3"/>
      <c r="Q18" s="3"/>
      <c r="R18" s="3"/>
      <c r="S18" s="3"/>
      <c r="T18" s="3"/>
      <c r="U18" s="3"/>
      <c r="V18" s="3"/>
      <c r="W18" s="3"/>
      <c r="X18" s="3"/>
      <c r="Y18" s="3"/>
      <c r="Z18" s="3"/>
      <c r="AA18" s="3"/>
      <c r="AB18" s="3"/>
    </row>
    <row r="19" spans="1:28" ht="15.75" customHeight="1">
      <c r="A19" s="3"/>
      <c r="B19" s="3"/>
      <c r="C19" s="3"/>
      <c r="D19" s="3"/>
      <c r="E19" s="83"/>
      <c r="F19" s="83"/>
      <c r="G19" s="83"/>
      <c r="H19" s="3"/>
      <c r="I19" s="3"/>
      <c r="J19" s="3"/>
      <c r="K19" s="3"/>
      <c r="L19" s="3"/>
      <c r="M19" s="3"/>
      <c r="N19" s="3"/>
      <c r="O19" s="3"/>
      <c r="P19" s="3"/>
      <c r="Q19" s="3"/>
      <c r="R19" s="3"/>
      <c r="S19" s="3"/>
      <c r="T19" s="3"/>
      <c r="U19" s="3"/>
      <c r="V19" s="3"/>
      <c r="W19" s="3"/>
      <c r="X19" s="3"/>
      <c r="Y19" s="3"/>
      <c r="Z19" s="3"/>
      <c r="AA19" s="3"/>
      <c r="AB19" s="3"/>
    </row>
    <row r="20" spans="1:28" ht="15.75" customHeight="1">
      <c r="A20" s="3"/>
      <c r="B20" s="3"/>
      <c r="C20" s="3"/>
      <c r="D20" s="3"/>
      <c r="E20" s="83"/>
      <c r="F20" s="83"/>
      <c r="G20" s="83"/>
      <c r="H20" s="3"/>
      <c r="I20" s="3"/>
      <c r="J20" s="3"/>
      <c r="K20" s="3"/>
      <c r="L20" s="3"/>
      <c r="M20" s="3"/>
      <c r="N20" s="3"/>
      <c r="O20" s="3"/>
      <c r="P20" s="3"/>
      <c r="Q20" s="3"/>
      <c r="R20" s="3"/>
      <c r="S20" s="3"/>
      <c r="T20" s="3"/>
      <c r="U20" s="3"/>
      <c r="V20" s="3"/>
      <c r="W20" s="3"/>
      <c r="X20" s="3"/>
      <c r="Y20" s="3"/>
      <c r="Z20" s="3"/>
      <c r="AA20" s="3"/>
      <c r="AB20" s="3"/>
    </row>
    <row r="21" spans="1:28" ht="15.75" customHeight="1">
      <c r="A21" s="3"/>
      <c r="B21" s="3"/>
      <c r="C21" s="3"/>
      <c r="D21" s="3"/>
      <c r="E21" s="83"/>
      <c r="F21" s="83"/>
      <c r="G21" s="83"/>
      <c r="H21" s="3"/>
      <c r="I21" s="3"/>
      <c r="J21" s="3"/>
      <c r="K21" s="3"/>
      <c r="L21" s="3"/>
      <c r="M21" s="3"/>
      <c r="N21" s="3"/>
      <c r="O21" s="3"/>
      <c r="P21" s="3"/>
      <c r="Q21" s="3"/>
      <c r="R21" s="3"/>
      <c r="S21" s="3"/>
      <c r="T21" s="3"/>
      <c r="U21" s="3"/>
      <c r="V21" s="3"/>
      <c r="W21" s="3"/>
      <c r="X21" s="3"/>
      <c r="Y21" s="3"/>
      <c r="Z21" s="3"/>
      <c r="AA21" s="3"/>
      <c r="AB21" s="3"/>
    </row>
    <row r="22" spans="1:28" ht="15.75" customHeight="1">
      <c r="A22" s="3"/>
      <c r="B22" s="3"/>
      <c r="C22" s="3"/>
      <c r="D22" s="3"/>
      <c r="E22" s="83"/>
      <c r="F22" s="83"/>
      <c r="G22" s="83"/>
      <c r="H22" s="3"/>
      <c r="I22" s="3"/>
      <c r="J22" s="3"/>
      <c r="K22" s="3"/>
      <c r="L22" s="3"/>
      <c r="M22" s="3"/>
      <c r="N22" s="3"/>
      <c r="O22" s="3"/>
      <c r="P22" s="3"/>
      <c r="Q22" s="3"/>
      <c r="R22" s="3"/>
      <c r="S22" s="3"/>
      <c r="T22" s="3"/>
      <c r="U22" s="3"/>
      <c r="V22" s="3"/>
      <c r="W22" s="3"/>
      <c r="X22" s="3"/>
      <c r="Y22" s="3"/>
      <c r="Z22" s="3"/>
      <c r="AA22" s="3"/>
      <c r="AB22" s="3"/>
    </row>
    <row r="23" spans="1:28" ht="15.75" customHeight="1">
      <c r="A23" s="3"/>
      <c r="B23" s="3"/>
      <c r="C23" s="3"/>
      <c r="D23" s="3"/>
      <c r="E23" s="83"/>
      <c r="F23" s="83"/>
      <c r="G23" s="83"/>
      <c r="H23" s="3"/>
      <c r="I23" s="3"/>
      <c r="J23" s="3"/>
      <c r="K23" s="3"/>
      <c r="L23" s="3"/>
      <c r="M23" s="3"/>
      <c r="N23" s="3"/>
      <c r="O23" s="3"/>
      <c r="P23" s="3"/>
      <c r="Q23" s="3"/>
      <c r="R23" s="3"/>
      <c r="S23" s="3"/>
      <c r="T23" s="3"/>
      <c r="U23" s="3"/>
      <c r="V23" s="3"/>
      <c r="W23" s="3"/>
      <c r="X23" s="3"/>
      <c r="Y23" s="3"/>
      <c r="Z23" s="3"/>
      <c r="AA23" s="3"/>
      <c r="AB23" s="3"/>
    </row>
    <row r="24" spans="1:28" ht="15.75" customHeight="1">
      <c r="A24" s="3"/>
      <c r="B24" s="3"/>
      <c r="C24" s="3"/>
      <c r="D24" s="3"/>
      <c r="E24" s="83"/>
      <c r="F24" s="83"/>
      <c r="G24" s="83"/>
      <c r="H24" s="3"/>
      <c r="I24" s="3"/>
      <c r="J24" s="3"/>
      <c r="K24" s="3"/>
      <c r="L24" s="3"/>
      <c r="M24" s="3"/>
      <c r="N24" s="3"/>
      <c r="O24" s="3"/>
      <c r="P24" s="3"/>
      <c r="Q24" s="3"/>
      <c r="R24" s="3"/>
      <c r="S24" s="3"/>
      <c r="T24" s="3"/>
      <c r="U24" s="3"/>
      <c r="V24" s="3"/>
      <c r="W24" s="3"/>
      <c r="X24" s="3"/>
      <c r="Y24" s="3"/>
      <c r="Z24" s="3"/>
      <c r="AA24" s="3"/>
      <c r="AB24" s="3"/>
    </row>
    <row r="25" spans="1:28" ht="15.75" customHeight="1">
      <c r="A25" s="3"/>
      <c r="B25" s="3"/>
      <c r="C25" s="3"/>
      <c r="D25" s="3"/>
      <c r="E25" s="83"/>
      <c r="F25" s="83"/>
      <c r="G25" s="83"/>
      <c r="H25" s="3"/>
      <c r="I25" s="3"/>
      <c r="J25" s="3"/>
      <c r="K25" s="3"/>
      <c r="L25" s="3"/>
      <c r="M25" s="3"/>
      <c r="N25" s="3"/>
      <c r="O25" s="3"/>
      <c r="P25" s="3"/>
      <c r="Q25" s="3"/>
      <c r="R25" s="3"/>
      <c r="S25" s="3"/>
      <c r="T25" s="3"/>
      <c r="U25" s="3"/>
      <c r="V25" s="3"/>
      <c r="W25" s="3"/>
      <c r="X25" s="3"/>
      <c r="Y25" s="3"/>
      <c r="Z25" s="3"/>
      <c r="AA25" s="3"/>
      <c r="AB25" s="3"/>
    </row>
    <row r="26" spans="1:28" ht="15.75" customHeight="1">
      <c r="A26" s="3"/>
      <c r="B26" s="3"/>
      <c r="C26" s="3"/>
      <c r="D26" s="3"/>
      <c r="E26" s="83"/>
      <c r="F26" s="83"/>
      <c r="G26" s="83"/>
      <c r="H26" s="3"/>
      <c r="I26" s="3"/>
      <c r="J26" s="3"/>
      <c r="K26" s="3"/>
      <c r="L26" s="3"/>
      <c r="M26" s="3"/>
      <c r="N26" s="3"/>
      <c r="O26" s="3"/>
      <c r="P26" s="3"/>
      <c r="Q26" s="3"/>
      <c r="R26" s="3"/>
      <c r="S26" s="3"/>
      <c r="T26" s="3"/>
      <c r="U26" s="3"/>
      <c r="V26" s="3"/>
      <c r="W26" s="3"/>
      <c r="X26" s="3"/>
      <c r="Y26" s="3"/>
      <c r="Z26" s="3"/>
      <c r="AA26" s="3"/>
      <c r="AB26" s="3"/>
    </row>
    <row r="27" spans="1:28" ht="15.75" customHeight="1">
      <c r="A27" s="3"/>
      <c r="B27" s="3"/>
      <c r="C27" s="3"/>
      <c r="D27" s="3"/>
      <c r="E27" s="83"/>
      <c r="F27" s="83"/>
      <c r="G27" s="83"/>
      <c r="H27" s="3"/>
      <c r="I27" s="3"/>
      <c r="J27" s="3"/>
      <c r="K27" s="3"/>
      <c r="L27" s="3"/>
      <c r="M27" s="3"/>
      <c r="N27" s="3"/>
      <c r="O27" s="3"/>
      <c r="P27" s="3"/>
      <c r="Q27" s="3"/>
      <c r="R27" s="3"/>
      <c r="S27" s="3"/>
      <c r="T27" s="3"/>
      <c r="U27" s="3"/>
      <c r="V27" s="3"/>
      <c r="W27" s="3"/>
      <c r="X27" s="3"/>
      <c r="Y27" s="3"/>
      <c r="Z27" s="3"/>
      <c r="AA27" s="3"/>
      <c r="AB27" s="3"/>
    </row>
    <row r="28" spans="1:28" ht="15.75" customHeight="1">
      <c r="A28" s="3"/>
      <c r="B28" s="3"/>
      <c r="C28" s="3"/>
      <c r="D28" s="3"/>
      <c r="E28" s="83"/>
      <c r="F28" s="83"/>
      <c r="G28" s="83"/>
      <c r="H28" s="3"/>
      <c r="I28" s="3"/>
      <c r="J28" s="3"/>
      <c r="K28" s="3"/>
      <c r="L28" s="3"/>
      <c r="M28" s="3"/>
      <c r="N28" s="3"/>
      <c r="O28" s="3"/>
      <c r="P28" s="3"/>
      <c r="Q28" s="3"/>
      <c r="R28" s="3"/>
      <c r="S28" s="3"/>
      <c r="T28" s="3"/>
      <c r="U28" s="3"/>
      <c r="V28" s="3"/>
      <c r="W28" s="3"/>
      <c r="X28" s="3"/>
      <c r="Y28" s="3"/>
      <c r="Z28" s="3"/>
      <c r="AA28" s="3"/>
      <c r="AB28" s="3"/>
    </row>
    <row r="29" spans="1:28"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ht="15.75" customHeight="1">
      <c r="A30" s="3"/>
      <c r="B30" s="3"/>
      <c r="C30" s="3"/>
      <c r="D30" s="3"/>
      <c r="E30" s="83"/>
      <c r="F30" s="83"/>
      <c r="G30" s="83"/>
      <c r="H30" s="3"/>
      <c r="I30" s="3"/>
      <c r="J30" s="3"/>
      <c r="K30" s="3"/>
      <c r="L30" s="3"/>
      <c r="M30" s="3"/>
      <c r="N30" s="3"/>
      <c r="O30" s="3"/>
      <c r="P30" s="3"/>
      <c r="Q30" s="3"/>
      <c r="R30" s="3"/>
      <c r="S30" s="3"/>
      <c r="T30" s="3"/>
      <c r="U30" s="3"/>
      <c r="V30" s="3"/>
      <c r="W30" s="3"/>
      <c r="X30" s="3"/>
      <c r="Y30" s="3"/>
      <c r="Z30" s="3"/>
      <c r="AA30" s="3"/>
      <c r="AB30" s="3"/>
    </row>
    <row r="31" spans="1:28" ht="15.75" customHeight="1">
      <c r="A31" s="3"/>
      <c r="B31" s="3"/>
      <c r="C31" s="3"/>
      <c r="D31" s="3"/>
      <c r="E31" s="83"/>
      <c r="F31" s="83"/>
      <c r="G31" s="83"/>
      <c r="H31" s="3"/>
      <c r="I31" s="3"/>
      <c r="J31" s="3"/>
      <c r="K31" s="3"/>
      <c r="L31" s="3"/>
      <c r="M31" s="3"/>
      <c r="N31" s="3"/>
      <c r="O31" s="3"/>
      <c r="P31" s="3"/>
      <c r="Q31" s="3"/>
      <c r="R31" s="3"/>
      <c r="S31" s="3"/>
      <c r="T31" s="3"/>
      <c r="U31" s="3"/>
      <c r="V31" s="3"/>
      <c r="W31" s="3"/>
      <c r="X31" s="3"/>
      <c r="Y31" s="3"/>
      <c r="Z31" s="3"/>
      <c r="AA31" s="3"/>
      <c r="AB31" s="3"/>
    </row>
    <row r="32" spans="1:28" ht="15.75" customHeight="1">
      <c r="A32" s="3"/>
      <c r="B32" s="3"/>
      <c r="C32" s="3"/>
      <c r="D32" s="3"/>
      <c r="E32" s="83"/>
      <c r="F32" s="83"/>
      <c r="G32" s="83"/>
      <c r="H32" s="3"/>
      <c r="I32" s="3"/>
      <c r="J32" s="3"/>
      <c r="K32" s="3"/>
      <c r="L32" s="3"/>
      <c r="M32" s="3"/>
      <c r="N32" s="3"/>
      <c r="O32" s="3"/>
      <c r="P32" s="3"/>
      <c r="Q32" s="3"/>
      <c r="R32" s="3"/>
      <c r="S32" s="3"/>
      <c r="T32" s="3"/>
      <c r="U32" s="3"/>
      <c r="V32" s="3"/>
      <c r="W32" s="3"/>
      <c r="X32" s="3"/>
      <c r="Y32" s="3"/>
      <c r="Z32" s="3"/>
      <c r="AA32" s="3"/>
      <c r="AB32" s="3"/>
    </row>
    <row r="33" spans="1:28" ht="15.75" customHeight="1">
      <c r="A33" s="3"/>
      <c r="B33" s="3"/>
      <c r="C33" s="3"/>
      <c r="D33" s="3"/>
      <c r="E33" s="83"/>
      <c r="F33" s="83"/>
      <c r="G33" s="83"/>
      <c r="H33" s="3"/>
      <c r="I33" s="3"/>
      <c r="J33" s="3"/>
      <c r="K33" s="3"/>
      <c r="L33" s="3"/>
      <c r="M33" s="3"/>
      <c r="N33" s="3"/>
      <c r="O33" s="3"/>
      <c r="P33" s="3"/>
      <c r="Q33" s="3"/>
      <c r="R33" s="3"/>
      <c r="S33" s="3"/>
      <c r="T33" s="3"/>
      <c r="U33" s="3"/>
      <c r="V33" s="3"/>
      <c r="W33" s="3"/>
      <c r="X33" s="3"/>
      <c r="Y33" s="3"/>
      <c r="Z33" s="3"/>
      <c r="AA33" s="3"/>
      <c r="AB33" s="3"/>
    </row>
    <row r="34" spans="1:28" ht="15.75" customHeight="1">
      <c r="A34" s="3"/>
      <c r="B34" s="3"/>
      <c r="C34" s="3"/>
      <c r="D34" s="3"/>
      <c r="E34" s="83"/>
      <c r="F34" s="83"/>
      <c r="G34" s="83"/>
      <c r="H34" s="3"/>
      <c r="I34" s="3"/>
      <c r="J34" s="3"/>
      <c r="K34" s="3"/>
      <c r="L34" s="3"/>
      <c r="M34" s="3"/>
      <c r="N34" s="3"/>
      <c r="O34" s="3"/>
      <c r="P34" s="3"/>
      <c r="Q34" s="3"/>
      <c r="R34" s="3"/>
      <c r="S34" s="3"/>
      <c r="T34" s="3"/>
      <c r="U34" s="3"/>
      <c r="V34" s="3"/>
      <c r="W34" s="3"/>
      <c r="X34" s="3"/>
      <c r="Y34" s="3"/>
      <c r="Z34" s="3"/>
      <c r="AA34" s="3"/>
      <c r="AB34" s="3"/>
    </row>
    <row r="35" spans="1:28" ht="15.75" customHeight="1">
      <c r="A35" s="3"/>
      <c r="B35" s="3"/>
      <c r="C35" s="3"/>
      <c r="D35" s="3"/>
      <c r="E35" s="83"/>
      <c r="F35" s="83"/>
      <c r="G35" s="83"/>
      <c r="H35" s="3"/>
      <c r="I35" s="3"/>
      <c r="J35" s="3"/>
      <c r="K35" s="3"/>
      <c r="L35" s="3"/>
      <c r="M35" s="3"/>
      <c r="N35" s="3"/>
      <c r="O35" s="3"/>
      <c r="P35" s="3"/>
      <c r="Q35" s="3"/>
      <c r="R35" s="3"/>
      <c r="S35" s="3"/>
      <c r="T35" s="3"/>
      <c r="U35" s="3"/>
      <c r="V35" s="3"/>
      <c r="W35" s="3"/>
      <c r="X35" s="3"/>
      <c r="Y35" s="3"/>
      <c r="Z35" s="3"/>
      <c r="AA35" s="3"/>
      <c r="AB35" s="3"/>
    </row>
    <row r="36" spans="1:28" ht="15.75" customHeight="1">
      <c r="A36" s="3"/>
      <c r="B36" s="3"/>
      <c r="C36" s="3"/>
      <c r="D36" s="3"/>
      <c r="E36" s="83"/>
      <c r="F36" s="83"/>
      <c r="G36" s="83"/>
      <c r="H36" s="3"/>
      <c r="I36" s="3"/>
      <c r="J36" s="3"/>
      <c r="K36" s="3"/>
      <c r="L36" s="3"/>
      <c r="M36" s="3"/>
      <c r="N36" s="3"/>
      <c r="O36" s="3"/>
      <c r="P36" s="3"/>
      <c r="Q36" s="3"/>
      <c r="R36" s="3"/>
      <c r="S36" s="3"/>
      <c r="T36" s="3"/>
      <c r="U36" s="3"/>
      <c r="V36" s="3"/>
      <c r="W36" s="3"/>
      <c r="X36" s="3"/>
      <c r="Y36" s="3"/>
      <c r="Z36" s="3"/>
      <c r="AA36" s="3"/>
      <c r="AB36" s="3"/>
    </row>
    <row r="37" spans="1:28" ht="15.75" customHeight="1">
      <c r="A37" s="3"/>
      <c r="B37" s="3"/>
      <c r="C37" s="3"/>
      <c r="D37" s="3"/>
      <c r="E37" s="83"/>
      <c r="F37" s="83"/>
      <c r="G37" s="83"/>
      <c r="H37" s="3"/>
      <c r="I37" s="3"/>
      <c r="J37" s="3"/>
      <c r="K37" s="3"/>
      <c r="L37" s="3"/>
      <c r="M37" s="3"/>
      <c r="N37" s="3"/>
      <c r="O37" s="3"/>
      <c r="P37" s="3"/>
      <c r="Q37" s="3"/>
      <c r="R37" s="3"/>
      <c r="S37" s="3"/>
      <c r="T37" s="3"/>
      <c r="U37" s="3"/>
      <c r="V37" s="3"/>
      <c r="W37" s="3"/>
      <c r="X37" s="3"/>
      <c r="Y37" s="3"/>
      <c r="Z37" s="3"/>
      <c r="AA37" s="3"/>
      <c r="AB37" s="3"/>
    </row>
    <row r="38" spans="1:28" ht="15.75" customHeight="1">
      <c r="A38" s="3"/>
      <c r="B38" s="3"/>
      <c r="C38" s="3"/>
      <c r="D38" s="3"/>
      <c r="E38" s="83"/>
      <c r="F38" s="83"/>
      <c r="G38" s="83"/>
      <c r="H38" s="3"/>
      <c r="I38" s="3"/>
      <c r="J38" s="3"/>
      <c r="K38" s="3"/>
      <c r="L38" s="3"/>
      <c r="M38" s="3"/>
      <c r="N38" s="3"/>
      <c r="O38" s="3"/>
      <c r="P38" s="3"/>
      <c r="Q38" s="3"/>
      <c r="R38" s="3"/>
      <c r="S38" s="3"/>
      <c r="T38" s="3"/>
      <c r="U38" s="3"/>
      <c r="V38" s="3"/>
      <c r="W38" s="3"/>
      <c r="X38" s="3"/>
      <c r="Y38" s="3"/>
      <c r="Z38" s="3"/>
      <c r="AA38" s="3"/>
      <c r="AB38" s="3"/>
    </row>
    <row r="39" spans="1:28" ht="15.75" customHeight="1">
      <c r="A39" s="3"/>
      <c r="B39" s="3"/>
      <c r="C39" s="3"/>
      <c r="D39" s="3"/>
      <c r="E39" s="83"/>
      <c r="F39" s="83"/>
      <c r="G39" s="83"/>
      <c r="H39" s="3"/>
      <c r="I39" s="3"/>
      <c r="J39" s="3"/>
      <c r="K39" s="3"/>
      <c r="L39" s="3"/>
      <c r="M39" s="3"/>
      <c r="N39" s="3"/>
      <c r="O39" s="3"/>
      <c r="P39" s="3"/>
      <c r="Q39" s="3"/>
      <c r="R39" s="3"/>
      <c r="S39" s="3"/>
      <c r="T39" s="3"/>
      <c r="U39" s="3"/>
      <c r="V39" s="3"/>
      <c r="W39" s="3"/>
      <c r="X39" s="3"/>
      <c r="Y39" s="3"/>
      <c r="Z39" s="3"/>
      <c r="AA39" s="3"/>
      <c r="AB39" s="3"/>
    </row>
    <row r="40" spans="1:28" ht="15.75" customHeight="1">
      <c r="A40" s="3"/>
      <c r="B40" s="3"/>
      <c r="C40" s="3"/>
      <c r="D40" s="3"/>
      <c r="E40" s="83"/>
      <c r="F40" s="83"/>
      <c r="G40" s="83"/>
      <c r="H40" s="3"/>
      <c r="I40" s="3"/>
      <c r="J40" s="3"/>
      <c r="K40" s="3"/>
      <c r="L40" s="3"/>
      <c r="M40" s="3"/>
      <c r="N40" s="3"/>
      <c r="O40" s="3"/>
      <c r="P40" s="3"/>
      <c r="Q40" s="3"/>
      <c r="R40" s="3"/>
      <c r="S40" s="3"/>
      <c r="T40" s="3"/>
      <c r="U40" s="3"/>
      <c r="V40" s="3"/>
      <c r="W40" s="3"/>
      <c r="X40" s="3"/>
      <c r="Y40" s="3"/>
      <c r="Z40" s="3"/>
      <c r="AA40" s="3"/>
      <c r="AB40" s="3"/>
    </row>
    <row r="41" spans="1:28" ht="15.75" customHeight="1">
      <c r="A41" s="3"/>
      <c r="B41" s="3"/>
      <c r="C41" s="3"/>
      <c r="D41" s="3"/>
      <c r="E41" s="83"/>
      <c r="F41" s="83"/>
      <c r="G41" s="83"/>
      <c r="H41" s="3"/>
      <c r="I41" s="3"/>
      <c r="J41" s="3"/>
      <c r="K41" s="3"/>
      <c r="L41" s="3"/>
      <c r="M41" s="3"/>
      <c r="N41" s="3"/>
      <c r="O41" s="3"/>
      <c r="P41" s="3"/>
      <c r="Q41" s="3"/>
      <c r="R41" s="3"/>
      <c r="S41" s="3"/>
      <c r="T41" s="3"/>
      <c r="U41" s="3"/>
      <c r="V41" s="3"/>
      <c r="W41" s="3"/>
      <c r="X41" s="3"/>
      <c r="Y41" s="3"/>
      <c r="Z41" s="3"/>
      <c r="AA41" s="3"/>
      <c r="AB41" s="3"/>
    </row>
    <row r="42" spans="1:28" ht="15.75" customHeight="1">
      <c r="A42" s="3"/>
      <c r="B42" s="3"/>
      <c r="C42" s="3"/>
      <c r="D42" s="3"/>
      <c r="E42" s="83"/>
      <c r="F42" s="83"/>
      <c r="G42" s="83"/>
      <c r="H42" s="3"/>
      <c r="I42" s="3"/>
      <c r="J42" s="3"/>
      <c r="K42" s="3"/>
      <c r="L42" s="3"/>
      <c r="M42" s="3"/>
      <c r="N42" s="3"/>
      <c r="O42" s="3"/>
      <c r="P42" s="3"/>
      <c r="Q42" s="3"/>
      <c r="R42" s="3"/>
      <c r="S42" s="3"/>
      <c r="T42" s="3"/>
      <c r="U42" s="3"/>
      <c r="V42" s="3"/>
      <c r="W42" s="3"/>
      <c r="X42" s="3"/>
      <c r="Y42" s="3"/>
      <c r="Z42" s="3"/>
      <c r="AA42" s="3"/>
      <c r="AB42" s="3"/>
    </row>
    <row r="43" spans="1:28" ht="15.75" customHeight="1">
      <c r="A43" s="3"/>
      <c r="B43" s="3"/>
      <c r="C43" s="3"/>
      <c r="D43" s="3"/>
      <c r="E43" s="83"/>
      <c r="F43" s="83"/>
      <c r="G43" s="83"/>
      <c r="H43" s="3"/>
      <c r="I43" s="3"/>
      <c r="J43" s="3"/>
      <c r="K43" s="3"/>
      <c r="L43" s="3"/>
      <c r="M43" s="3"/>
      <c r="N43" s="3"/>
      <c r="O43" s="3"/>
      <c r="P43" s="3"/>
      <c r="Q43" s="3"/>
      <c r="R43" s="3"/>
      <c r="S43" s="3"/>
      <c r="T43" s="3"/>
      <c r="U43" s="3"/>
      <c r="V43" s="3"/>
      <c r="W43" s="3"/>
      <c r="X43" s="3"/>
      <c r="Y43" s="3"/>
      <c r="Z43" s="3"/>
      <c r="AA43" s="3"/>
      <c r="AB43" s="3"/>
    </row>
    <row r="44" spans="1:28" ht="15.75" customHeight="1">
      <c r="A44" s="3"/>
      <c r="B44" s="3"/>
      <c r="C44" s="3"/>
      <c r="D44" s="3"/>
      <c r="E44" s="83"/>
      <c r="F44" s="83"/>
      <c r="G44" s="83"/>
      <c r="H44" s="3"/>
      <c r="I44" s="3"/>
      <c r="J44" s="3"/>
      <c r="K44" s="3"/>
      <c r="L44" s="3"/>
      <c r="M44" s="3"/>
      <c r="N44" s="3"/>
      <c r="O44" s="3"/>
      <c r="P44" s="3"/>
      <c r="Q44" s="3"/>
      <c r="R44" s="3"/>
      <c r="S44" s="3"/>
      <c r="T44" s="3"/>
      <c r="U44" s="3"/>
      <c r="V44" s="3"/>
      <c r="W44" s="3"/>
      <c r="X44" s="3"/>
      <c r="Y44" s="3"/>
      <c r="Z44" s="3"/>
      <c r="AA44" s="3"/>
      <c r="AB44" s="3"/>
    </row>
    <row r="45" spans="1:28" ht="15.75" customHeight="1">
      <c r="A45" s="3"/>
      <c r="B45" s="3"/>
      <c r="C45" s="3"/>
      <c r="D45" s="3"/>
      <c r="E45" s="83"/>
      <c r="F45" s="83"/>
      <c r="G45" s="83"/>
      <c r="H45" s="3"/>
      <c r="I45" s="3"/>
      <c r="J45" s="3"/>
      <c r="K45" s="3"/>
      <c r="L45" s="3"/>
      <c r="M45" s="3"/>
      <c r="N45" s="3"/>
      <c r="O45" s="3"/>
      <c r="P45" s="3"/>
      <c r="Q45" s="3"/>
      <c r="R45" s="3"/>
      <c r="S45" s="3"/>
      <c r="T45" s="3"/>
      <c r="U45" s="3"/>
      <c r="V45" s="3"/>
      <c r="W45" s="3"/>
      <c r="X45" s="3"/>
      <c r="Y45" s="3"/>
      <c r="Z45" s="3"/>
      <c r="AA45" s="3"/>
      <c r="AB45" s="3"/>
    </row>
    <row r="46" spans="1:28" ht="15.75" customHeight="1">
      <c r="A46" s="3"/>
      <c r="B46" s="3"/>
      <c r="C46" s="3"/>
      <c r="D46" s="3"/>
      <c r="E46" s="83"/>
      <c r="F46" s="83"/>
      <c r="G46" s="83"/>
      <c r="H46" s="3"/>
      <c r="I46" s="3"/>
      <c r="J46" s="3"/>
      <c r="K46" s="3"/>
      <c r="L46" s="3"/>
      <c r="M46" s="3"/>
      <c r="N46" s="3"/>
      <c r="O46" s="3"/>
      <c r="P46" s="3"/>
      <c r="Q46" s="3"/>
      <c r="R46" s="3"/>
      <c r="S46" s="3"/>
      <c r="T46" s="3"/>
      <c r="U46" s="3"/>
      <c r="V46" s="3"/>
      <c r="W46" s="3"/>
      <c r="X46" s="3"/>
      <c r="Y46" s="3"/>
      <c r="Z46" s="3"/>
      <c r="AA46" s="3"/>
      <c r="AB46" s="3"/>
    </row>
    <row r="47" spans="1:28" ht="15.75" customHeight="1">
      <c r="A47" s="3"/>
      <c r="B47" s="3"/>
      <c r="C47" s="3"/>
      <c r="D47" s="3"/>
      <c r="E47" s="83"/>
      <c r="F47" s="83"/>
      <c r="G47" s="83"/>
      <c r="H47" s="3"/>
      <c r="I47" s="3"/>
      <c r="J47" s="3"/>
      <c r="K47" s="3"/>
      <c r="L47" s="3"/>
      <c r="M47" s="3"/>
      <c r="N47" s="3"/>
      <c r="O47" s="3"/>
      <c r="P47" s="3"/>
      <c r="Q47" s="3"/>
      <c r="R47" s="3"/>
      <c r="S47" s="3"/>
      <c r="T47" s="3"/>
      <c r="U47" s="3"/>
      <c r="V47" s="3"/>
      <c r="W47" s="3"/>
      <c r="X47" s="3"/>
      <c r="Y47" s="3"/>
      <c r="Z47" s="3"/>
      <c r="AA47" s="3"/>
      <c r="AB47" s="3"/>
    </row>
    <row r="48" spans="1:28" ht="15.75" customHeight="1">
      <c r="A48" s="3"/>
      <c r="B48" s="3"/>
      <c r="C48" s="3"/>
      <c r="D48" s="3"/>
      <c r="E48" s="83"/>
      <c r="F48" s="83"/>
      <c r="G48" s="83"/>
      <c r="H48" s="3"/>
      <c r="I48" s="3"/>
      <c r="J48" s="3"/>
      <c r="K48" s="3"/>
      <c r="L48" s="3"/>
      <c r="M48" s="3"/>
      <c r="N48" s="3"/>
      <c r="O48" s="3"/>
      <c r="P48" s="3"/>
      <c r="Q48" s="3"/>
      <c r="R48" s="3"/>
      <c r="S48" s="3"/>
      <c r="T48" s="3"/>
      <c r="U48" s="3"/>
      <c r="V48" s="3"/>
      <c r="W48" s="3"/>
      <c r="X48" s="3"/>
      <c r="Y48" s="3"/>
      <c r="Z48" s="3"/>
      <c r="AA48" s="3"/>
      <c r="AB48" s="3"/>
    </row>
    <row r="49" spans="1:28" ht="15.75" customHeight="1">
      <c r="A49" s="3"/>
      <c r="B49" s="3"/>
      <c r="C49" s="3"/>
      <c r="D49" s="3"/>
      <c r="E49" s="83"/>
      <c r="F49" s="83"/>
      <c r="G49" s="83"/>
      <c r="H49" s="3"/>
      <c r="I49" s="3"/>
      <c r="J49" s="3"/>
      <c r="K49" s="3"/>
      <c r="L49" s="3"/>
      <c r="M49" s="3"/>
      <c r="N49" s="3"/>
      <c r="O49" s="3"/>
      <c r="P49" s="3"/>
      <c r="Q49" s="3"/>
      <c r="R49" s="3"/>
      <c r="S49" s="3"/>
      <c r="T49" s="3"/>
      <c r="U49" s="3"/>
      <c r="V49" s="3"/>
      <c r="W49" s="3"/>
      <c r="X49" s="3"/>
      <c r="Y49" s="3"/>
      <c r="Z49" s="3"/>
      <c r="AA49" s="3"/>
      <c r="AB49" s="3"/>
    </row>
    <row r="50" spans="1:28" ht="15.75" customHeight="1">
      <c r="A50" s="3"/>
      <c r="B50" s="3"/>
      <c r="C50" s="3"/>
      <c r="D50" s="3"/>
      <c r="E50" s="83"/>
      <c r="F50" s="83"/>
      <c r="G50" s="83"/>
      <c r="H50" s="3"/>
      <c r="I50" s="3"/>
      <c r="J50" s="3"/>
      <c r="K50" s="3"/>
      <c r="L50" s="3"/>
      <c r="M50" s="3"/>
      <c r="N50" s="3"/>
      <c r="O50" s="3"/>
      <c r="P50" s="3"/>
      <c r="Q50" s="3"/>
      <c r="R50" s="3"/>
      <c r="S50" s="3"/>
      <c r="T50" s="3"/>
      <c r="U50" s="3"/>
      <c r="V50" s="3"/>
      <c r="W50" s="3"/>
      <c r="X50" s="3"/>
      <c r="Y50" s="3"/>
      <c r="Z50" s="3"/>
      <c r="AA50" s="3"/>
      <c r="AB50" s="3"/>
    </row>
    <row r="51" spans="1:28" ht="15.75" customHeight="1">
      <c r="A51" s="3"/>
      <c r="B51" s="3"/>
      <c r="C51" s="3"/>
      <c r="D51" s="3"/>
      <c r="E51" s="83"/>
      <c r="F51" s="83"/>
      <c r="G51" s="83"/>
      <c r="H51" s="3"/>
      <c r="I51" s="3"/>
      <c r="J51" s="3"/>
      <c r="K51" s="3"/>
      <c r="L51" s="3"/>
      <c r="M51" s="3"/>
      <c r="N51" s="3"/>
      <c r="O51" s="3"/>
      <c r="P51" s="3"/>
      <c r="Q51" s="3"/>
      <c r="R51" s="3"/>
      <c r="S51" s="3"/>
      <c r="T51" s="3"/>
      <c r="U51" s="3"/>
      <c r="V51" s="3"/>
      <c r="W51" s="3"/>
      <c r="X51" s="3"/>
      <c r="Y51" s="3"/>
      <c r="Z51" s="3"/>
      <c r="AA51" s="3"/>
      <c r="AB51" s="3"/>
    </row>
    <row r="52" spans="1:28" ht="15.75" customHeight="1">
      <c r="A52" s="3"/>
      <c r="B52" s="3"/>
      <c r="C52" s="3"/>
      <c r="D52" s="3"/>
      <c r="E52" s="83"/>
      <c r="F52" s="83"/>
      <c r="G52" s="83"/>
      <c r="H52" s="3"/>
      <c r="I52" s="3"/>
      <c r="J52" s="3"/>
      <c r="K52" s="3"/>
      <c r="L52" s="3"/>
      <c r="M52" s="3"/>
      <c r="N52" s="3"/>
      <c r="O52" s="3"/>
      <c r="P52" s="3"/>
      <c r="Q52" s="3"/>
      <c r="R52" s="3"/>
      <c r="S52" s="3"/>
      <c r="T52" s="3"/>
      <c r="U52" s="3"/>
      <c r="V52" s="3"/>
      <c r="W52" s="3"/>
      <c r="X52" s="3"/>
      <c r="Y52" s="3"/>
      <c r="Z52" s="3"/>
      <c r="AA52" s="3"/>
      <c r="AB52" s="3"/>
    </row>
    <row r="53" spans="1:28" ht="15.75" customHeight="1">
      <c r="A53" s="3"/>
      <c r="B53" s="3"/>
      <c r="C53" s="3"/>
      <c r="D53" s="3"/>
      <c r="E53" s="83"/>
      <c r="F53" s="83"/>
      <c r="G53" s="83"/>
      <c r="H53" s="3"/>
      <c r="I53" s="3"/>
      <c r="J53" s="3"/>
      <c r="K53" s="3"/>
      <c r="L53" s="3"/>
      <c r="M53" s="3"/>
      <c r="N53" s="3"/>
      <c r="O53" s="3"/>
      <c r="P53" s="3"/>
      <c r="Q53" s="3"/>
      <c r="R53" s="3"/>
      <c r="S53" s="3"/>
      <c r="T53" s="3"/>
      <c r="U53" s="3"/>
      <c r="V53" s="3"/>
      <c r="W53" s="3"/>
      <c r="X53" s="3"/>
      <c r="Y53" s="3"/>
      <c r="Z53" s="3"/>
      <c r="AA53" s="3"/>
      <c r="AB53" s="3"/>
    </row>
    <row r="54" spans="1:28" ht="15.75" customHeight="1">
      <c r="A54" s="3"/>
      <c r="B54" s="3"/>
      <c r="C54" s="3"/>
      <c r="D54" s="3"/>
      <c r="E54" s="83"/>
      <c r="F54" s="83"/>
      <c r="G54" s="83"/>
      <c r="H54" s="3"/>
      <c r="I54" s="3"/>
      <c r="J54" s="3"/>
      <c r="K54" s="3"/>
      <c r="L54" s="3"/>
      <c r="M54" s="3"/>
      <c r="N54" s="3"/>
      <c r="O54" s="3"/>
      <c r="P54" s="3"/>
      <c r="Q54" s="3"/>
      <c r="R54" s="3"/>
      <c r="S54" s="3"/>
      <c r="T54" s="3"/>
      <c r="U54" s="3"/>
      <c r="V54" s="3"/>
      <c r="W54" s="3"/>
      <c r="X54" s="3"/>
      <c r="Y54" s="3"/>
      <c r="Z54" s="3"/>
      <c r="AA54" s="3"/>
      <c r="AB54" s="3"/>
    </row>
    <row r="55" spans="1:28" ht="15.75" customHeight="1">
      <c r="A55" s="3"/>
      <c r="B55" s="3"/>
      <c r="C55" s="3"/>
      <c r="D55" s="3"/>
      <c r="E55" s="83"/>
      <c r="F55" s="83"/>
      <c r="G55" s="83"/>
      <c r="H55" s="3"/>
      <c r="I55" s="3"/>
      <c r="J55" s="3"/>
      <c r="K55" s="3"/>
      <c r="L55" s="3"/>
      <c r="M55" s="3"/>
      <c r="N55" s="3"/>
      <c r="O55" s="3"/>
      <c r="P55" s="3"/>
      <c r="Q55" s="3"/>
      <c r="R55" s="3"/>
      <c r="S55" s="3"/>
      <c r="T55" s="3"/>
      <c r="U55" s="3"/>
      <c r="V55" s="3"/>
      <c r="W55" s="3"/>
      <c r="X55" s="3"/>
      <c r="Y55" s="3"/>
      <c r="Z55" s="3"/>
      <c r="AA55" s="3"/>
      <c r="AB55" s="3"/>
    </row>
    <row r="56" spans="1:28" ht="15.75" customHeight="1">
      <c r="A56" s="3"/>
      <c r="B56" s="3"/>
      <c r="C56" s="3"/>
      <c r="D56" s="3"/>
      <c r="E56" s="83"/>
      <c r="F56" s="83"/>
      <c r="G56" s="83"/>
      <c r="H56" s="3"/>
      <c r="I56" s="3"/>
      <c r="J56" s="3"/>
      <c r="K56" s="3"/>
      <c r="L56" s="3"/>
      <c r="M56" s="3"/>
      <c r="N56" s="3"/>
      <c r="O56" s="3"/>
      <c r="P56" s="3"/>
      <c r="Q56" s="3"/>
      <c r="R56" s="3"/>
      <c r="S56" s="3"/>
      <c r="T56" s="3"/>
      <c r="U56" s="3"/>
      <c r="V56" s="3"/>
      <c r="W56" s="3"/>
      <c r="X56" s="3"/>
      <c r="Y56" s="3"/>
      <c r="Z56" s="3"/>
      <c r="AA56" s="3"/>
      <c r="AB56" s="3"/>
    </row>
    <row r="57" spans="1:28" ht="15.75" customHeight="1">
      <c r="A57" s="3"/>
      <c r="B57" s="3"/>
      <c r="C57" s="3"/>
      <c r="D57" s="3"/>
      <c r="E57" s="83"/>
      <c r="F57" s="83"/>
      <c r="G57" s="83"/>
      <c r="H57" s="3"/>
      <c r="I57" s="3"/>
      <c r="J57" s="3"/>
      <c r="K57" s="3"/>
      <c r="L57" s="3"/>
      <c r="M57" s="3"/>
      <c r="N57" s="3"/>
      <c r="O57" s="3"/>
      <c r="P57" s="3"/>
      <c r="Q57" s="3"/>
      <c r="R57" s="3"/>
      <c r="S57" s="3"/>
      <c r="T57" s="3"/>
      <c r="U57" s="3"/>
      <c r="V57" s="3"/>
      <c r="W57" s="3"/>
      <c r="X57" s="3"/>
      <c r="Y57" s="3"/>
      <c r="Z57" s="3"/>
      <c r="AA57" s="3"/>
      <c r="AB57" s="3"/>
    </row>
    <row r="58" spans="1:28" ht="15.75" customHeight="1">
      <c r="A58" s="3"/>
      <c r="B58" s="3"/>
      <c r="C58" s="3"/>
      <c r="D58" s="3"/>
      <c r="E58" s="83"/>
      <c r="F58" s="83"/>
      <c r="G58" s="83"/>
      <c r="H58" s="3"/>
      <c r="I58" s="3"/>
      <c r="J58" s="3"/>
      <c r="K58" s="3"/>
      <c r="L58" s="3"/>
      <c r="M58" s="3"/>
      <c r="N58" s="3"/>
      <c r="O58" s="3"/>
      <c r="P58" s="3"/>
      <c r="Q58" s="3"/>
      <c r="R58" s="3"/>
      <c r="S58" s="3"/>
      <c r="T58" s="3"/>
      <c r="U58" s="3"/>
      <c r="V58" s="3"/>
      <c r="W58" s="3"/>
      <c r="X58" s="3"/>
      <c r="Y58" s="3"/>
      <c r="Z58" s="3"/>
      <c r="AA58" s="3"/>
      <c r="AB58" s="3"/>
    </row>
    <row r="59" spans="1:28" ht="15.75" customHeight="1">
      <c r="A59" s="3"/>
      <c r="B59" s="3"/>
      <c r="C59" s="3"/>
      <c r="D59" s="3"/>
      <c r="E59" s="83"/>
      <c r="F59" s="83"/>
      <c r="G59" s="83"/>
      <c r="H59" s="3"/>
      <c r="I59" s="3"/>
      <c r="J59" s="3"/>
      <c r="K59" s="3"/>
      <c r="L59" s="3"/>
      <c r="M59" s="3"/>
      <c r="N59" s="3"/>
      <c r="O59" s="3"/>
      <c r="P59" s="3"/>
      <c r="Q59" s="3"/>
      <c r="R59" s="3"/>
      <c r="S59" s="3"/>
      <c r="T59" s="3"/>
      <c r="U59" s="3"/>
      <c r="V59" s="3"/>
      <c r="W59" s="3"/>
      <c r="X59" s="3"/>
      <c r="Y59" s="3"/>
      <c r="Z59" s="3"/>
      <c r="AA59" s="3"/>
      <c r="AB59" s="3"/>
    </row>
    <row r="60" spans="1:28" ht="15.75" customHeight="1">
      <c r="A60" s="3"/>
      <c r="B60" s="3"/>
      <c r="C60" s="3"/>
      <c r="D60" s="3"/>
      <c r="E60" s="83"/>
      <c r="F60" s="83"/>
      <c r="G60" s="83"/>
      <c r="H60" s="3"/>
      <c r="I60" s="3"/>
      <c r="J60" s="3"/>
      <c r="K60" s="3"/>
      <c r="L60" s="3"/>
      <c r="M60" s="3"/>
      <c r="N60" s="3"/>
      <c r="O60" s="3"/>
      <c r="P60" s="3"/>
      <c r="Q60" s="3"/>
      <c r="R60" s="3"/>
      <c r="S60" s="3"/>
      <c r="T60" s="3"/>
      <c r="U60" s="3"/>
      <c r="V60" s="3"/>
      <c r="W60" s="3"/>
      <c r="X60" s="3"/>
      <c r="Y60" s="3"/>
      <c r="Z60" s="3"/>
      <c r="AA60" s="3"/>
      <c r="AB60" s="3"/>
    </row>
    <row r="61" spans="1:28" ht="15.75" customHeight="1">
      <c r="A61" s="3"/>
      <c r="B61" s="3"/>
      <c r="C61" s="3"/>
      <c r="D61" s="3"/>
      <c r="E61" s="83"/>
      <c r="F61" s="83"/>
      <c r="G61" s="83"/>
      <c r="H61" s="3"/>
      <c r="I61" s="3"/>
      <c r="J61" s="3"/>
      <c r="K61" s="3"/>
      <c r="L61" s="3"/>
      <c r="M61" s="3"/>
      <c r="N61" s="3"/>
      <c r="O61" s="3"/>
      <c r="P61" s="3"/>
      <c r="Q61" s="3"/>
      <c r="R61" s="3"/>
      <c r="S61" s="3"/>
      <c r="T61" s="3"/>
      <c r="U61" s="3"/>
      <c r="V61" s="3"/>
      <c r="W61" s="3"/>
      <c r="X61" s="3"/>
      <c r="Y61" s="3"/>
      <c r="Z61" s="3"/>
      <c r="AA61" s="3"/>
      <c r="AB61" s="3"/>
    </row>
    <row r="62" spans="1:28" ht="15.75" customHeight="1">
      <c r="A62" s="3"/>
      <c r="B62" s="3"/>
      <c r="C62" s="3"/>
      <c r="D62" s="3"/>
      <c r="E62" s="83"/>
      <c r="F62" s="83"/>
      <c r="G62" s="83"/>
      <c r="H62" s="3"/>
      <c r="I62" s="3"/>
      <c r="J62" s="3"/>
      <c r="K62" s="3"/>
      <c r="L62" s="3"/>
      <c r="M62" s="3"/>
      <c r="N62" s="3"/>
      <c r="O62" s="3"/>
      <c r="P62" s="3"/>
      <c r="Q62" s="3"/>
      <c r="R62" s="3"/>
      <c r="S62" s="3"/>
      <c r="T62" s="3"/>
      <c r="U62" s="3"/>
      <c r="V62" s="3"/>
      <c r="W62" s="3"/>
      <c r="X62" s="3"/>
      <c r="Y62" s="3"/>
      <c r="Z62" s="3"/>
      <c r="AA62" s="3"/>
      <c r="AB62" s="3"/>
    </row>
    <row r="63" spans="1:28" ht="15.75" customHeight="1">
      <c r="A63" s="3"/>
      <c r="B63" s="3"/>
      <c r="C63" s="3"/>
      <c r="D63" s="3"/>
      <c r="E63" s="83"/>
      <c r="F63" s="83"/>
      <c r="G63" s="83"/>
      <c r="H63" s="3"/>
      <c r="I63" s="3"/>
      <c r="J63" s="3"/>
      <c r="K63" s="3"/>
      <c r="L63" s="3"/>
      <c r="M63" s="3"/>
      <c r="N63" s="3"/>
      <c r="O63" s="3"/>
      <c r="P63" s="3"/>
      <c r="Q63" s="3"/>
      <c r="R63" s="3"/>
      <c r="S63" s="3"/>
      <c r="T63" s="3"/>
      <c r="U63" s="3"/>
      <c r="V63" s="3"/>
      <c r="W63" s="3"/>
      <c r="X63" s="3"/>
      <c r="Y63" s="3"/>
      <c r="Z63" s="3"/>
      <c r="AA63" s="3"/>
      <c r="AB63" s="3"/>
    </row>
    <row r="64" spans="1:28" ht="15.75" customHeight="1">
      <c r="A64" s="3"/>
      <c r="B64" s="3"/>
      <c r="C64" s="3"/>
      <c r="D64" s="3"/>
      <c r="E64" s="83"/>
      <c r="F64" s="83"/>
      <c r="G64" s="83"/>
      <c r="H64" s="3"/>
      <c r="I64" s="3"/>
      <c r="J64" s="3"/>
      <c r="K64" s="3"/>
      <c r="L64" s="3"/>
      <c r="M64" s="3"/>
      <c r="N64" s="3"/>
      <c r="O64" s="3"/>
      <c r="P64" s="3"/>
      <c r="Q64" s="3"/>
      <c r="R64" s="3"/>
      <c r="S64" s="3"/>
      <c r="T64" s="3"/>
      <c r="U64" s="3"/>
      <c r="V64" s="3"/>
      <c r="W64" s="3"/>
      <c r="X64" s="3"/>
      <c r="Y64" s="3"/>
      <c r="Z64" s="3"/>
      <c r="AA64" s="3"/>
      <c r="AB64" s="3"/>
    </row>
    <row r="65" spans="1:28" ht="15.75" customHeight="1">
      <c r="A65" s="3"/>
      <c r="B65" s="3"/>
      <c r="C65" s="3"/>
      <c r="D65" s="3"/>
      <c r="E65" s="83"/>
      <c r="F65" s="83"/>
      <c r="G65" s="83"/>
      <c r="H65" s="3"/>
      <c r="I65" s="3"/>
      <c r="J65" s="3"/>
      <c r="K65" s="3"/>
      <c r="L65" s="3"/>
      <c r="M65" s="3"/>
      <c r="N65" s="3"/>
      <c r="O65" s="3"/>
      <c r="P65" s="3"/>
      <c r="Q65" s="3"/>
      <c r="R65" s="3"/>
      <c r="S65" s="3"/>
      <c r="T65" s="3"/>
      <c r="U65" s="3"/>
      <c r="V65" s="3"/>
      <c r="W65" s="3"/>
      <c r="X65" s="3"/>
      <c r="Y65" s="3"/>
      <c r="Z65" s="3"/>
      <c r="AA65" s="3"/>
      <c r="AB65" s="3"/>
    </row>
    <row r="66" spans="1:28" ht="15.75" customHeight="1">
      <c r="A66" s="3"/>
      <c r="B66" s="3"/>
      <c r="C66" s="3"/>
      <c r="D66" s="3"/>
      <c r="E66" s="83"/>
      <c r="F66" s="83"/>
      <c r="G66" s="83"/>
      <c r="H66" s="3"/>
      <c r="I66" s="3"/>
      <c r="J66" s="3"/>
      <c r="K66" s="3"/>
      <c r="L66" s="3"/>
      <c r="M66" s="3"/>
      <c r="N66" s="3"/>
      <c r="O66" s="3"/>
      <c r="P66" s="3"/>
      <c r="Q66" s="3"/>
      <c r="R66" s="3"/>
      <c r="S66" s="3"/>
      <c r="T66" s="3"/>
      <c r="U66" s="3"/>
      <c r="V66" s="3"/>
      <c r="W66" s="3"/>
      <c r="X66" s="3"/>
      <c r="Y66" s="3"/>
      <c r="Z66" s="3"/>
      <c r="AA66" s="3"/>
      <c r="AB66" s="3"/>
    </row>
    <row r="67" spans="1:28" ht="15.75" customHeight="1">
      <c r="A67" s="3"/>
      <c r="B67" s="3"/>
      <c r="C67" s="3"/>
      <c r="D67" s="3"/>
      <c r="E67" s="83"/>
      <c r="F67" s="83"/>
      <c r="G67" s="83"/>
      <c r="H67" s="3"/>
      <c r="I67" s="3"/>
      <c r="J67" s="3"/>
      <c r="K67" s="3"/>
      <c r="L67" s="3"/>
      <c r="M67" s="3"/>
      <c r="N67" s="3"/>
      <c r="O67" s="3"/>
      <c r="P67" s="3"/>
      <c r="Q67" s="3"/>
      <c r="R67" s="3"/>
      <c r="S67" s="3"/>
      <c r="T67" s="3"/>
      <c r="U67" s="3"/>
      <c r="V67" s="3"/>
      <c r="W67" s="3"/>
      <c r="X67" s="3"/>
      <c r="Y67" s="3"/>
      <c r="Z67" s="3"/>
      <c r="AA67" s="3"/>
      <c r="AB67" s="3"/>
    </row>
    <row r="68" spans="1:28" ht="15.75" customHeight="1">
      <c r="A68" s="3"/>
      <c r="B68" s="3"/>
      <c r="C68" s="3"/>
      <c r="D68" s="3"/>
      <c r="E68" s="83"/>
      <c r="F68" s="83"/>
      <c r="G68" s="83"/>
      <c r="H68" s="3"/>
      <c r="I68" s="3"/>
      <c r="J68" s="3"/>
      <c r="K68" s="3"/>
      <c r="L68" s="3"/>
      <c r="M68" s="3"/>
      <c r="N68" s="3"/>
      <c r="O68" s="3"/>
      <c r="P68" s="3"/>
      <c r="Q68" s="3"/>
      <c r="R68" s="3"/>
      <c r="S68" s="3"/>
      <c r="T68" s="3"/>
      <c r="U68" s="3"/>
      <c r="V68" s="3"/>
      <c r="W68" s="3"/>
      <c r="X68" s="3"/>
      <c r="Y68" s="3"/>
      <c r="Z68" s="3"/>
      <c r="AA68" s="3"/>
      <c r="AB68" s="3"/>
    </row>
    <row r="69" spans="1:28" ht="15.75" customHeight="1">
      <c r="A69" s="3"/>
      <c r="B69" s="3"/>
      <c r="C69" s="3"/>
      <c r="D69" s="3"/>
      <c r="E69" s="83"/>
      <c r="F69" s="83"/>
      <c r="G69" s="83"/>
      <c r="H69" s="3"/>
      <c r="I69" s="3"/>
      <c r="J69" s="3"/>
      <c r="K69" s="3"/>
      <c r="L69" s="3"/>
      <c r="M69" s="3"/>
      <c r="N69" s="3"/>
      <c r="O69" s="3"/>
      <c r="P69" s="3"/>
      <c r="Q69" s="3"/>
      <c r="R69" s="3"/>
      <c r="S69" s="3"/>
      <c r="T69" s="3"/>
      <c r="U69" s="3"/>
      <c r="V69" s="3"/>
      <c r="W69" s="3"/>
      <c r="X69" s="3"/>
      <c r="Y69" s="3"/>
      <c r="Z69" s="3"/>
      <c r="AA69" s="3"/>
      <c r="AB69" s="3"/>
    </row>
    <row r="70" spans="1:28" ht="15.75" customHeight="1">
      <c r="A70" s="3"/>
      <c r="B70" s="3"/>
      <c r="C70" s="3"/>
      <c r="D70" s="3"/>
      <c r="E70" s="83"/>
      <c r="F70" s="83"/>
      <c r="G70" s="83"/>
      <c r="H70" s="3"/>
      <c r="I70" s="3"/>
      <c r="J70" s="3"/>
      <c r="K70" s="3"/>
      <c r="L70" s="3"/>
      <c r="M70" s="3"/>
      <c r="N70" s="3"/>
      <c r="O70" s="3"/>
      <c r="P70" s="3"/>
      <c r="Q70" s="3"/>
      <c r="R70" s="3"/>
      <c r="S70" s="3"/>
      <c r="T70" s="3"/>
      <c r="U70" s="3"/>
      <c r="V70" s="3"/>
      <c r="W70" s="3"/>
      <c r="X70" s="3"/>
      <c r="Y70" s="3"/>
      <c r="Z70" s="3"/>
      <c r="AA70" s="3"/>
      <c r="AB70" s="3"/>
    </row>
    <row r="71" spans="1:28" ht="15.75" customHeight="1">
      <c r="A71" s="3"/>
      <c r="B71" s="3"/>
      <c r="C71" s="3"/>
      <c r="D71" s="3"/>
      <c r="E71" s="83"/>
      <c r="F71" s="83"/>
      <c r="G71" s="83"/>
      <c r="H71" s="3"/>
      <c r="I71" s="3"/>
      <c r="J71" s="3"/>
      <c r="K71" s="3"/>
      <c r="L71" s="3"/>
      <c r="M71" s="3"/>
      <c r="N71" s="3"/>
      <c r="O71" s="3"/>
      <c r="P71" s="3"/>
      <c r="Q71" s="3"/>
      <c r="R71" s="3"/>
      <c r="S71" s="3"/>
      <c r="T71" s="3"/>
      <c r="U71" s="3"/>
      <c r="V71" s="3"/>
      <c r="W71" s="3"/>
      <c r="X71" s="3"/>
      <c r="Y71" s="3"/>
      <c r="Z71" s="3"/>
      <c r="AA71" s="3"/>
      <c r="AB71" s="3"/>
    </row>
    <row r="72" spans="1:28" ht="15.75" customHeight="1">
      <c r="A72" s="3"/>
      <c r="B72" s="3"/>
      <c r="C72" s="3"/>
      <c r="D72" s="3"/>
      <c r="E72" s="83"/>
      <c r="F72" s="83"/>
      <c r="G72" s="83"/>
      <c r="H72" s="3"/>
      <c r="I72" s="3"/>
      <c r="J72" s="3"/>
      <c r="K72" s="3"/>
      <c r="L72" s="3"/>
      <c r="M72" s="3"/>
      <c r="N72" s="3"/>
      <c r="O72" s="3"/>
      <c r="P72" s="3"/>
      <c r="Q72" s="3"/>
      <c r="R72" s="3"/>
      <c r="S72" s="3"/>
      <c r="T72" s="3"/>
      <c r="U72" s="3"/>
      <c r="V72" s="3"/>
      <c r="W72" s="3"/>
      <c r="X72" s="3"/>
      <c r="Y72" s="3"/>
      <c r="Z72" s="3"/>
      <c r="AA72" s="3"/>
      <c r="AB72" s="3"/>
    </row>
    <row r="73" spans="1:28" ht="15.75" customHeight="1">
      <c r="A73" s="3"/>
      <c r="B73" s="3"/>
      <c r="C73" s="3"/>
      <c r="D73" s="3"/>
      <c r="E73" s="83"/>
      <c r="F73" s="83"/>
      <c r="G73" s="83"/>
      <c r="H73" s="3"/>
      <c r="I73" s="3"/>
      <c r="J73" s="3"/>
      <c r="K73" s="3"/>
      <c r="L73" s="3"/>
      <c r="M73" s="3"/>
      <c r="N73" s="3"/>
      <c r="O73" s="3"/>
      <c r="P73" s="3"/>
      <c r="Q73" s="3"/>
      <c r="R73" s="3"/>
      <c r="S73" s="3"/>
      <c r="T73" s="3"/>
      <c r="U73" s="3"/>
      <c r="V73" s="3"/>
      <c r="W73" s="3"/>
      <c r="X73" s="3"/>
      <c r="Y73" s="3"/>
      <c r="Z73" s="3"/>
      <c r="AA73" s="3"/>
      <c r="AB73" s="3"/>
    </row>
    <row r="74" spans="1:28" ht="15.75" customHeight="1">
      <c r="A74" s="3"/>
      <c r="B74" s="3"/>
      <c r="C74" s="3"/>
      <c r="D74" s="3"/>
      <c r="E74" s="83"/>
      <c r="F74" s="83"/>
      <c r="G74" s="83"/>
      <c r="H74" s="3"/>
      <c r="I74" s="3"/>
      <c r="J74" s="3"/>
      <c r="K74" s="3"/>
      <c r="L74" s="3"/>
      <c r="M74" s="3"/>
      <c r="N74" s="3"/>
      <c r="O74" s="3"/>
      <c r="P74" s="3"/>
      <c r="Q74" s="3"/>
      <c r="R74" s="3"/>
      <c r="S74" s="3"/>
      <c r="T74" s="3"/>
      <c r="U74" s="3"/>
      <c r="V74" s="3"/>
      <c r="W74" s="3"/>
      <c r="X74" s="3"/>
      <c r="Y74" s="3"/>
      <c r="Z74" s="3"/>
      <c r="AA74" s="3"/>
      <c r="AB74" s="3"/>
    </row>
    <row r="75" spans="1:28" ht="15.75" customHeight="1">
      <c r="A75" s="3"/>
      <c r="B75" s="3"/>
      <c r="C75" s="3"/>
      <c r="D75" s="3"/>
      <c r="E75" s="83"/>
      <c r="F75" s="83"/>
      <c r="G75" s="83"/>
      <c r="H75" s="3"/>
      <c r="I75" s="3"/>
      <c r="J75" s="3"/>
      <c r="K75" s="3"/>
      <c r="L75" s="3"/>
      <c r="M75" s="3"/>
      <c r="N75" s="3"/>
      <c r="O75" s="3"/>
      <c r="P75" s="3"/>
      <c r="Q75" s="3"/>
      <c r="R75" s="3"/>
      <c r="S75" s="3"/>
      <c r="T75" s="3"/>
      <c r="U75" s="3"/>
      <c r="V75" s="3"/>
      <c r="W75" s="3"/>
      <c r="X75" s="3"/>
      <c r="Y75" s="3"/>
      <c r="Z75" s="3"/>
      <c r="AA75" s="3"/>
      <c r="AB75" s="3"/>
    </row>
    <row r="76" spans="1:28" ht="15.75" customHeight="1">
      <c r="A76" s="3"/>
      <c r="B76" s="3"/>
      <c r="C76" s="3"/>
      <c r="D76" s="3"/>
      <c r="E76" s="83"/>
      <c r="F76" s="83"/>
      <c r="G76" s="83"/>
      <c r="H76" s="3"/>
      <c r="I76" s="3"/>
      <c r="J76" s="3"/>
      <c r="K76" s="3"/>
      <c r="L76" s="3"/>
      <c r="M76" s="3"/>
      <c r="N76" s="3"/>
      <c r="O76" s="3"/>
      <c r="P76" s="3"/>
      <c r="Q76" s="3"/>
      <c r="R76" s="3"/>
      <c r="S76" s="3"/>
      <c r="T76" s="3"/>
      <c r="U76" s="3"/>
      <c r="V76" s="3"/>
      <c r="W76" s="3"/>
      <c r="X76" s="3"/>
      <c r="Y76" s="3"/>
      <c r="Z76" s="3"/>
      <c r="AA76" s="3"/>
      <c r="AB76" s="3"/>
    </row>
    <row r="77" spans="1:28" ht="15.75" customHeight="1">
      <c r="A77" s="3"/>
      <c r="B77" s="3"/>
      <c r="C77" s="3"/>
      <c r="D77" s="3"/>
      <c r="E77" s="83"/>
      <c r="F77" s="83"/>
      <c r="G77" s="83"/>
      <c r="H77" s="3"/>
      <c r="I77" s="3"/>
      <c r="J77" s="3"/>
      <c r="K77" s="3"/>
      <c r="L77" s="3"/>
      <c r="M77" s="3"/>
      <c r="N77" s="3"/>
      <c r="O77" s="3"/>
      <c r="P77" s="3"/>
      <c r="Q77" s="3"/>
      <c r="R77" s="3"/>
      <c r="S77" s="3"/>
      <c r="T77" s="3"/>
      <c r="U77" s="3"/>
      <c r="V77" s="3"/>
      <c r="W77" s="3"/>
      <c r="X77" s="3"/>
      <c r="Y77" s="3"/>
      <c r="Z77" s="3"/>
      <c r="AA77" s="3"/>
      <c r="AB77" s="3"/>
    </row>
    <row r="78" spans="1:28" ht="15.75" customHeight="1">
      <c r="A78" s="3"/>
      <c r="B78" s="3"/>
      <c r="C78" s="3"/>
      <c r="D78" s="3"/>
      <c r="E78" s="83"/>
      <c r="F78" s="83"/>
      <c r="G78" s="83"/>
      <c r="H78" s="3"/>
      <c r="I78" s="3"/>
      <c r="J78" s="3"/>
      <c r="K78" s="3"/>
      <c r="L78" s="3"/>
      <c r="M78" s="3"/>
      <c r="N78" s="3"/>
      <c r="O78" s="3"/>
      <c r="P78" s="3"/>
      <c r="Q78" s="3"/>
      <c r="R78" s="3"/>
      <c r="S78" s="3"/>
      <c r="T78" s="3"/>
      <c r="U78" s="3"/>
      <c r="V78" s="3"/>
      <c r="W78" s="3"/>
      <c r="X78" s="3"/>
      <c r="Y78" s="3"/>
      <c r="Z78" s="3"/>
      <c r="AA78" s="3"/>
      <c r="AB78" s="3"/>
    </row>
    <row r="79" spans="1:28" ht="15.75" customHeight="1">
      <c r="A79" s="3"/>
      <c r="B79" s="3"/>
      <c r="C79" s="3"/>
      <c r="D79" s="3"/>
      <c r="E79" s="83"/>
      <c r="F79" s="83"/>
      <c r="G79" s="83"/>
      <c r="H79" s="3"/>
      <c r="I79" s="3"/>
      <c r="J79" s="3"/>
      <c r="K79" s="3"/>
      <c r="L79" s="3"/>
      <c r="M79" s="3"/>
      <c r="N79" s="3"/>
      <c r="O79" s="3"/>
      <c r="P79" s="3"/>
      <c r="Q79" s="3"/>
      <c r="R79" s="3"/>
      <c r="S79" s="3"/>
      <c r="T79" s="3"/>
      <c r="U79" s="3"/>
      <c r="V79" s="3"/>
      <c r="W79" s="3"/>
      <c r="X79" s="3"/>
      <c r="Y79" s="3"/>
      <c r="Z79" s="3"/>
      <c r="AA79" s="3"/>
      <c r="AB79" s="3"/>
    </row>
    <row r="80" spans="1:28" ht="15.75" customHeight="1">
      <c r="A80" s="3"/>
      <c r="B80" s="3"/>
      <c r="C80" s="3"/>
      <c r="D80" s="3"/>
      <c r="E80" s="83"/>
      <c r="F80" s="83"/>
      <c r="G80" s="83"/>
      <c r="H80" s="3"/>
      <c r="I80" s="3"/>
      <c r="J80" s="3"/>
      <c r="K80" s="3"/>
      <c r="L80" s="3"/>
      <c r="M80" s="3"/>
      <c r="N80" s="3"/>
      <c r="O80" s="3"/>
      <c r="P80" s="3"/>
      <c r="Q80" s="3"/>
      <c r="R80" s="3"/>
      <c r="S80" s="3"/>
      <c r="T80" s="3"/>
      <c r="U80" s="3"/>
      <c r="V80" s="3"/>
      <c r="W80" s="3"/>
      <c r="X80" s="3"/>
      <c r="Y80" s="3"/>
      <c r="Z80" s="3"/>
      <c r="AA80" s="3"/>
      <c r="AB80" s="3"/>
    </row>
    <row r="81" spans="1:28" ht="15.75" customHeight="1">
      <c r="A81" s="3"/>
      <c r="B81" s="3"/>
      <c r="C81" s="3"/>
      <c r="D81" s="3"/>
      <c r="E81" s="83"/>
      <c r="F81" s="83"/>
      <c r="G81" s="83"/>
      <c r="H81" s="3"/>
      <c r="I81" s="3"/>
      <c r="J81" s="3"/>
      <c r="K81" s="3"/>
      <c r="L81" s="3"/>
      <c r="M81" s="3"/>
      <c r="N81" s="3"/>
      <c r="O81" s="3"/>
      <c r="P81" s="3"/>
      <c r="Q81" s="3"/>
      <c r="R81" s="3"/>
      <c r="S81" s="3"/>
      <c r="T81" s="3"/>
      <c r="U81" s="3"/>
      <c r="V81" s="3"/>
      <c r="W81" s="3"/>
      <c r="X81" s="3"/>
      <c r="Y81" s="3"/>
      <c r="Z81" s="3"/>
      <c r="AA81" s="3"/>
      <c r="AB81" s="3"/>
    </row>
    <row r="82" spans="1:28" ht="15.75" customHeight="1">
      <c r="A82" s="3"/>
      <c r="B82" s="3"/>
      <c r="C82" s="3"/>
      <c r="D82" s="3"/>
      <c r="E82" s="83"/>
      <c r="F82" s="83"/>
      <c r="G82" s="83"/>
      <c r="H82" s="3"/>
      <c r="I82" s="3"/>
      <c r="J82" s="3"/>
      <c r="K82" s="3"/>
      <c r="L82" s="3"/>
      <c r="M82" s="3"/>
      <c r="N82" s="3"/>
      <c r="O82" s="3"/>
      <c r="P82" s="3"/>
      <c r="Q82" s="3"/>
      <c r="R82" s="3"/>
      <c r="S82" s="3"/>
      <c r="T82" s="3"/>
      <c r="U82" s="3"/>
      <c r="V82" s="3"/>
      <c r="W82" s="3"/>
      <c r="X82" s="3"/>
      <c r="Y82" s="3"/>
      <c r="Z82" s="3"/>
      <c r="AA82" s="3"/>
      <c r="AB82" s="3"/>
    </row>
    <row r="83" spans="1:28" ht="15.75" customHeight="1">
      <c r="A83" s="3"/>
      <c r="B83" s="3"/>
      <c r="C83" s="3"/>
      <c r="D83" s="3"/>
      <c r="E83" s="83"/>
      <c r="F83" s="83"/>
      <c r="G83" s="83"/>
      <c r="H83" s="3"/>
      <c r="I83" s="3"/>
      <c r="J83" s="3"/>
      <c r="K83" s="3"/>
      <c r="L83" s="3"/>
      <c r="M83" s="3"/>
      <c r="N83" s="3"/>
      <c r="O83" s="3"/>
      <c r="P83" s="3"/>
      <c r="Q83" s="3"/>
      <c r="R83" s="3"/>
      <c r="S83" s="3"/>
      <c r="T83" s="3"/>
      <c r="U83" s="3"/>
      <c r="V83" s="3"/>
      <c r="W83" s="3"/>
      <c r="X83" s="3"/>
      <c r="Y83" s="3"/>
      <c r="Z83" s="3"/>
      <c r="AA83" s="3"/>
      <c r="AB83" s="3"/>
    </row>
    <row r="84" spans="1:28" ht="15.75" customHeight="1">
      <c r="A84" s="3"/>
      <c r="B84" s="3"/>
      <c r="C84" s="3"/>
      <c r="D84" s="3"/>
      <c r="E84" s="83"/>
      <c r="F84" s="83"/>
      <c r="G84" s="83"/>
      <c r="H84" s="3"/>
      <c r="I84" s="3"/>
      <c r="J84" s="3"/>
      <c r="K84" s="3"/>
      <c r="L84" s="3"/>
      <c r="M84" s="3"/>
      <c r="N84" s="3"/>
      <c r="O84" s="3"/>
      <c r="P84" s="3"/>
      <c r="Q84" s="3"/>
      <c r="R84" s="3"/>
      <c r="S84" s="3"/>
      <c r="T84" s="3"/>
      <c r="U84" s="3"/>
      <c r="V84" s="3"/>
      <c r="W84" s="3"/>
      <c r="X84" s="3"/>
      <c r="Y84" s="3"/>
      <c r="Z84" s="3"/>
      <c r="AA84" s="3"/>
      <c r="AB84" s="3"/>
    </row>
    <row r="85" spans="1:28" ht="15.75" customHeight="1">
      <c r="A85" s="3"/>
      <c r="B85" s="3"/>
      <c r="C85" s="3"/>
      <c r="D85" s="3"/>
      <c r="E85" s="83"/>
      <c r="F85" s="83"/>
      <c r="G85" s="83"/>
      <c r="H85" s="3"/>
      <c r="I85" s="3"/>
      <c r="J85" s="3"/>
      <c r="K85" s="3"/>
      <c r="L85" s="3"/>
      <c r="M85" s="3"/>
      <c r="N85" s="3"/>
      <c r="O85" s="3"/>
      <c r="P85" s="3"/>
      <c r="Q85" s="3"/>
      <c r="R85" s="3"/>
      <c r="S85" s="3"/>
      <c r="T85" s="3"/>
      <c r="U85" s="3"/>
      <c r="V85" s="3"/>
      <c r="W85" s="3"/>
      <c r="X85" s="3"/>
      <c r="Y85" s="3"/>
      <c r="Z85" s="3"/>
      <c r="AA85" s="3"/>
      <c r="AB85" s="3"/>
    </row>
    <row r="86" spans="1:28" ht="15.75" customHeight="1">
      <c r="A86" s="3"/>
      <c r="B86" s="3"/>
      <c r="C86" s="3"/>
      <c r="D86" s="3"/>
      <c r="E86" s="83"/>
      <c r="F86" s="83"/>
      <c r="G86" s="83"/>
      <c r="H86" s="3"/>
      <c r="I86" s="3"/>
      <c r="J86" s="3"/>
      <c r="K86" s="3"/>
      <c r="L86" s="3"/>
      <c r="M86" s="3"/>
      <c r="N86" s="3"/>
      <c r="O86" s="3"/>
      <c r="P86" s="3"/>
      <c r="Q86" s="3"/>
      <c r="R86" s="3"/>
      <c r="S86" s="3"/>
      <c r="T86" s="3"/>
      <c r="U86" s="3"/>
      <c r="V86" s="3"/>
      <c r="W86" s="3"/>
      <c r="X86" s="3"/>
      <c r="Y86" s="3"/>
      <c r="Z86" s="3"/>
      <c r="AA86" s="3"/>
      <c r="AB86" s="3"/>
    </row>
    <row r="87" spans="1:28" ht="15.75" customHeight="1">
      <c r="A87" s="3"/>
      <c r="B87" s="3"/>
      <c r="C87" s="3"/>
      <c r="D87" s="3"/>
      <c r="E87" s="83"/>
      <c r="F87" s="83"/>
      <c r="G87" s="83"/>
      <c r="H87" s="3"/>
      <c r="I87" s="3"/>
      <c r="J87" s="3"/>
      <c r="K87" s="3"/>
      <c r="L87" s="3"/>
      <c r="M87" s="3"/>
      <c r="N87" s="3"/>
      <c r="O87" s="3"/>
      <c r="P87" s="3"/>
      <c r="Q87" s="3"/>
      <c r="R87" s="3"/>
      <c r="S87" s="3"/>
      <c r="T87" s="3"/>
      <c r="U87" s="3"/>
      <c r="V87" s="3"/>
      <c r="W87" s="3"/>
      <c r="X87" s="3"/>
      <c r="Y87" s="3"/>
      <c r="Z87" s="3"/>
      <c r="AA87" s="3"/>
      <c r="AB87" s="3"/>
    </row>
    <row r="88" spans="1:28" ht="15.75" customHeight="1">
      <c r="A88" s="3"/>
      <c r="B88" s="3"/>
      <c r="C88" s="3"/>
      <c r="D88" s="3"/>
      <c r="E88" s="83"/>
      <c r="F88" s="83"/>
      <c r="G88" s="83"/>
      <c r="H88" s="3"/>
      <c r="I88" s="3"/>
      <c r="J88" s="3"/>
      <c r="K88" s="3"/>
      <c r="L88" s="3"/>
      <c r="M88" s="3"/>
      <c r="N88" s="3"/>
      <c r="O88" s="3"/>
      <c r="P88" s="3"/>
      <c r="Q88" s="3"/>
      <c r="R88" s="3"/>
      <c r="S88" s="3"/>
      <c r="T88" s="3"/>
      <c r="U88" s="3"/>
      <c r="V88" s="3"/>
      <c r="W88" s="3"/>
      <c r="X88" s="3"/>
      <c r="Y88" s="3"/>
      <c r="Z88" s="3"/>
      <c r="AA88" s="3"/>
      <c r="AB88" s="3"/>
    </row>
    <row r="89" spans="1:28" ht="15.75" customHeight="1">
      <c r="A89" s="3"/>
      <c r="B89" s="3"/>
      <c r="C89" s="3"/>
      <c r="D89" s="3"/>
      <c r="E89" s="83"/>
      <c r="F89" s="83"/>
      <c r="G89" s="83"/>
      <c r="H89" s="3"/>
      <c r="I89" s="3"/>
      <c r="J89" s="3"/>
      <c r="K89" s="3"/>
      <c r="L89" s="3"/>
      <c r="M89" s="3"/>
      <c r="N89" s="3"/>
      <c r="O89" s="3"/>
      <c r="P89" s="3"/>
      <c r="Q89" s="3"/>
      <c r="R89" s="3"/>
      <c r="S89" s="3"/>
      <c r="T89" s="3"/>
      <c r="U89" s="3"/>
      <c r="V89" s="3"/>
      <c r="W89" s="3"/>
      <c r="X89" s="3"/>
      <c r="Y89" s="3"/>
      <c r="Z89" s="3"/>
      <c r="AA89" s="3"/>
      <c r="AB89" s="3"/>
    </row>
    <row r="90" spans="1:28" ht="15.75" customHeight="1">
      <c r="A90" s="3"/>
      <c r="B90" s="3"/>
      <c r="C90" s="3"/>
      <c r="D90" s="3"/>
      <c r="E90" s="83"/>
      <c r="F90" s="83"/>
      <c r="G90" s="83"/>
      <c r="H90" s="3"/>
      <c r="I90" s="3"/>
      <c r="J90" s="3"/>
      <c r="K90" s="3"/>
      <c r="L90" s="3"/>
      <c r="M90" s="3"/>
      <c r="N90" s="3"/>
      <c r="O90" s="3"/>
      <c r="P90" s="3"/>
      <c r="Q90" s="3"/>
      <c r="R90" s="3"/>
      <c r="S90" s="3"/>
      <c r="T90" s="3"/>
      <c r="U90" s="3"/>
      <c r="V90" s="3"/>
      <c r="W90" s="3"/>
      <c r="X90" s="3"/>
      <c r="Y90" s="3"/>
      <c r="Z90" s="3"/>
      <c r="AA90" s="3"/>
      <c r="AB90" s="3"/>
    </row>
    <row r="91" spans="1:28" ht="15.75" customHeight="1">
      <c r="A91" s="3"/>
      <c r="B91" s="3"/>
      <c r="C91" s="3"/>
      <c r="D91" s="3"/>
      <c r="E91" s="83"/>
      <c r="F91" s="83"/>
      <c r="G91" s="83"/>
      <c r="H91" s="3"/>
      <c r="I91" s="3"/>
      <c r="J91" s="3"/>
      <c r="K91" s="3"/>
      <c r="L91" s="3"/>
      <c r="M91" s="3"/>
      <c r="N91" s="3"/>
      <c r="O91" s="3"/>
      <c r="P91" s="3"/>
      <c r="Q91" s="3"/>
      <c r="R91" s="3"/>
      <c r="S91" s="3"/>
      <c r="T91" s="3"/>
      <c r="U91" s="3"/>
      <c r="V91" s="3"/>
      <c r="W91" s="3"/>
      <c r="X91" s="3"/>
      <c r="Y91" s="3"/>
      <c r="Z91" s="3"/>
      <c r="AA91" s="3"/>
      <c r="AB91" s="3"/>
    </row>
    <row r="92" spans="1:28" ht="15.75" customHeight="1">
      <c r="A92" s="3"/>
      <c r="B92" s="3"/>
      <c r="C92" s="3"/>
      <c r="D92" s="3"/>
      <c r="E92" s="83"/>
      <c r="F92" s="83"/>
      <c r="G92" s="83"/>
      <c r="H92" s="3"/>
      <c r="I92" s="3"/>
      <c r="J92" s="3"/>
      <c r="K92" s="3"/>
      <c r="L92" s="3"/>
      <c r="M92" s="3"/>
      <c r="N92" s="3"/>
      <c r="O92" s="3"/>
      <c r="P92" s="3"/>
      <c r="Q92" s="3"/>
      <c r="R92" s="3"/>
      <c r="S92" s="3"/>
      <c r="T92" s="3"/>
      <c r="U92" s="3"/>
      <c r="V92" s="3"/>
      <c r="W92" s="3"/>
      <c r="X92" s="3"/>
      <c r="Y92" s="3"/>
      <c r="Z92" s="3"/>
      <c r="AA92" s="3"/>
      <c r="AB92" s="3"/>
    </row>
    <row r="93" spans="1:28" ht="15.75" customHeight="1">
      <c r="A93" s="3"/>
      <c r="B93" s="3"/>
      <c r="C93" s="3"/>
      <c r="D93" s="3"/>
      <c r="E93" s="83"/>
      <c r="F93" s="83"/>
      <c r="G93" s="83"/>
      <c r="H93" s="3"/>
      <c r="I93" s="3"/>
      <c r="J93" s="3"/>
      <c r="K93" s="3"/>
      <c r="L93" s="3"/>
      <c r="M93" s="3"/>
      <c r="N93" s="3"/>
      <c r="O93" s="3"/>
      <c r="P93" s="3"/>
      <c r="Q93" s="3"/>
      <c r="R93" s="3"/>
      <c r="S93" s="3"/>
      <c r="T93" s="3"/>
      <c r="U93" s="3"/>
      <c r="V93" s="3"/>
      <c r="W93" s="3"/>
      <c r="X93" s="3"/>
      <c r="Y93" s="3"/>
      <c r="Z93" s="3"/>
      <c r="AA93" s="3"/>
      <c r="AB93" s="3"/>
    </row>
    <row r="94" spans="1:28" ht="15.75" customHeight="1">
      <c r="A94" s="3"/>
      <c r="B94" s="3"/>
      <c r="C94" s="3"/>
      <c r="D94" s="3"/>
      <c r="E94" s="83"/>
      <c r="F94" s="83"/>
      <c r="G94" s="83"/>
      <c r="H94" s="3"/>
      <c r="I94" s="3"/>
      <c r="J94" s="3"/>
      <c r="K94" s="3"/>
      <c r="L94" s="3"/>
      <c r="M94" s="3"/>
      <c r="N94" s="3"/>
      <c r="O94" s="3"/>
      <c r="P94" s="3"/>
      <c r="Q94" s="3"/>
      <c r="R94" s="3"/>
      <c r="S94" s="3"/>
      <c r="T94" s="3"/>
      <c r="U94" s="3"/>
      <c r="V94" s="3"/>
      <c r="W94" s="3"/>
      <c r="X94" s="3"/>
      <c r="Y94" s="3"/>
      <c r="Z94" s="3"/>
      <c r="AA94" s="3"/>
      <c r="AB94" s="3"/>
    </row>
    <row r="95" spans="1:28" ht="15.75" customHeight="1">
      <c r="A95" s="3"/>
      <c r="B95" s="3"/>
      <c r="C95" s="3"/>
      <c r="D95" s="3"/>
      <c r="E95" s="83"/>
      <c r="F95" s="83"/>
      <c r="G95" s="83"/>
      <c r="H95" s="3"/>
      <c r="I95" s="3"/>
      <c r="J95" s="3"/>
      <c r="K95" s="3"/>
      <c r="L95" s="3"/>
      <c r="M95" s="3"/>
      <c r="N95" s="3"/>
      <c r="O95" s="3"/>
      <c r="P95" s="3"/>
      <c r="Q95" s="3"/>
      <c r="R95" s="3"/>
      <c r="S95" s="3"/>
      <c r="T95" s="3"/>
      <c r="U95" s="3"/>
      <c r="V95" s="3"/>
      <c r="W95" s="3"/>
      <c r="X95" s="3"/>
      <c r="Y95" s="3"/>
      <c r="Z95" s="3"/>
      <c r="AA95" s="3"/>
      <c r="AB95" s="3"/>
    </row>
    <row r="96" spans="1:28" ht="15.75" customHeight="1">
      <c r="A96" s="3"/>
      <c r="B96" s="3"/>
      <c r="C96" s="3"/>
      <c r="D96" s="3"/>
      <c r="E96" s="83"/>
      <c r="F96" s="83"/>
      <c r="G96" s="83"/>
      <c r="H96" s="3"/>
      <c r="I96" s="3"/>
      <c r="J96" s="3"/>
      <c r="K96" s="3"/>
      <c r="L96" s="3"/>
      <c r="M96" s="3"/>
      <c r="N96" s="3"/>
      <c r="O96" s="3"/>
      <c r="P96" s="3"/>
      <c r="Q96" s="3"/>
      <c r="R96" s="3"/>
      <c r="S96" s="3"/>
      <c r="T96" s="3"/>
      <c r="U96" s="3"/>
      <c r="V96" s="3"/>
      <c r="W96" s="3"/>
      <c r="X96" s="3"/>
      <c r="Y96" s="3"/>
      <c r="Z96" s="3"/>
      <c r="AA96" s="3"/>
      <c r="AB96" s="3"/>
    </row>
    <row r="97" spans="1:28" ht="15.75" customHeight="1">
      <c r="A97" s="3"/>
      <c r="B97" s="3"/>
      <c r="C97" s="3"/>
      <c r="D97" s="3"/>
      <c r="E97" s="83"/>
      <c r="F97" s="83"/>
      <c r="G97" s="83"/>
      <c r="H97" s="3"/>
      <c r="I97" s="3"/>
      <c r="J97" s="3"/>
      <c r="K97" s="3"/>
      <c r="L97" s="3"/>
      <c r="M97" s="3"/>
      <c r="N97" s="3"/>
      <c r="O97" s="3"/>
      <c r="P97" s="3"/>
      <c r="Q97" s="3"/>
      <c r="R97" s="3"/>
      <c r="S97" s="3"/>
      <c r="T97" s="3"/>
      <c r="U97" s="3"/>
      <c r="V97" s="3"/>
      <c r="W97" s="3"/>
      <c r="X97" s="3"/>
      <c r="Y97" s="3"/>
      <c r="Z97" s="3"/>
      <c r="AA97" s="3"/>
      <c r="AB97" s="3"/>
    </row>
    <row r="98" spans="1:28" ht="15.75" customHeight="1">
      <c r="A98" s="3"/>
      <c r="B98" s="3"/>
      <c r="C98" s="3"/>
      <c r="D98" s="3"/>
      <c r="E98" s="83"/>
      <c r="F98" s="83"/>
      <c r="G98" s="83"/>
      <c r="H98" s="3"/>
      <c r="I98" s="3"/>
      <c r="J98" s="3"/>
      <c r="K98" s="3"/>
      <c r="L98" s="3"/>
      <c r="M98" s="3"/>
      <c r="N98" s="3"/>
      <c r="O98" s="3"/>
      <c r="P98" s="3"/>
      <c r="Q98" s="3"/>
      <c r="R98" s="3"/>
      <c r="S98" s="3"/>
      <c r="T98" s="3"/>
      <c r="U98" s="3"/>
      <c r="V98" s="3"/>
      <c r="W98" s="3"/>
      <c r="X98" s="3"/>
      <c r="Y98" s="3"/>
      <c r="Z98" s="3"/>
      <c r="AA98" s="3"/>
      <c r="AB98" s="3"/>
    </row>
    <row r="99" spans="1:28" ht="15.75" customHeight="1">
      <c r="A99" s="3"/>
      <c r="B99" s="3"/>
      <c r="C99" s="3"/>
      <c r="D99" s="3"/>
      <c r="E99" s="83"/>
      <c r="F99" s="83"/>
      <c r="G99" s="83"/>
      <c r="H99" s="3"/>
      <c r="I99" s="3"/>
      <c r="J99" s="3"/>
      <c r="K99" s="3"/>
      <c r="L99" s="3"/>
      <c r="M99" s="3"/>
      <c r="N99" s="3"/>
      <c r="O99" s="3"/>
      <c r="P99" s="3"/>
      <c r="Q99" s="3"/>
      <c r="R99" s="3"/>
      <c r="S99" s="3"/>
      <c r="T99" s="3"/>
      <c r="U99" s="3"/>
      <c r="V99" s="3"/>
      <c r="W99" s="3"/>
      <c r="X99" s="3"/>
      <c r="Y99" s="3"/>
      <c r="Z99" s="3"/>
      <c r="AA99" s="3"/>
      <c r="AB99" s="3"/>
    </row>
    <row r="100" spans="1:28" ht="15.75" customHeight="1">
      <c r="A100" s="3"/>
      <c r="B100" s="3"/>
      <c r="C100" s="3"/>
      <c r="D100" s="3"/>
      <c r="E100" s="83"/>
      <c r="F100" s="83"/>
      <c r="G100" s="83"/>
      <c r="H100" s="3"/>
      <c r="I100" s="3"/>
      <c r="J100" s="3"/>
      <c r="K100" s="3"/>
      <c r="L100" s="3"/>
      <c r="M100" s="3"/>
      <c r="N100" s="3"/>
      <c r="O100" s="3"/>
      <c r="P100" s="3"/>
      <c r="Q100" s="3"/>
      <c r="R100" s="3"/>
      <c r="S100" s="3"/>
      <c r="T100" s="3"/>
      <c r="U100" s="3"/>
      <c r="V100" s="3"/>
      <c r="W100" s="3"/>
      <c r="X100" s="3"/>
      <c r="Y100" s="3"/>
      <c r="Z100" s="3"/>
      <c r="AA100" s="3"/>
      <c r="AB100" s="3"/>
    </row>
    <row r="101" spans="1:28" ht="15.75" customHeight="1">
      <c r="A101" s="3"/>
      <c r="B101" s="3"/>
      <c r="C101" s="3"/>
      <c r="D101" s="3"/>
      <c r="E101" s="83"/>
      <c r="F101" s="83"/>
      <c r="G101" s="83"/>
      <c r="H101" s="3"/>
      <c r="I101" s="3"/>
      <c r="J101" s="3"/>
      <c r="K101" s="3"/>
      <c r="L101" s="3"/>
      <c r="M101" s="3"/>
      <c r="N101" s="3"/>
      <c r="O101" s="3"/>
      <c r="P101" s="3"/>
      <c r="Q101" s="3"/>
      <c r="R101" s="3"/>
      <c r="S101" s="3"/>
      <c r="T101" s="3"/>
      <c r="U101" s="3"/>
      <c r="V101" s="3"/>
      <c r="W101" s="3"/>
      <c r="X101" s="3"/>
      <c r="Y101" s="3"/>
      <c r="Z101" s="3"/>
      <c r="AA101" s="3"/>
      <c r="AB101" s="3"/>
    </row>
    <row r="102" spans="1:28" ht="15.75" customHeight="1">
      <c r="A102" s="3"/>
      <c r="B102" s="3"/>
      <c r="C102" s="3"/>
      <c r="D102" s="3"/>
      <c r="E102" s="83"/>
      <c r="F102" s="83"/>
      <c r="G102" s="83"/>
      <c r="H102" s="3"/>
      <c r="I102" s="3"/>
      <c r="J102" s="3"/>
      <c r="K102" s="3"/>
      <c r="L102" s="3"/>
      <c r="M102" s="3"/>
      <c r="N102" s="3"/>
      <c r="O102" s="3"/>
      <c r="P102" s="3"/>
      <c r="Q102" s="3"/>
      <c r="R102" s="3"/>
      <c r="S102" s="3"/>
      <c r="T102" s="3"/>
      <c r="U102" s="3"/>
      <c r="V102" s="3"/>
      <c r="W102" s="3"/>
      <c r="X102" s="3"/>
      <c r="Y102" s="3"/>
      <c r="Z102" s="3"/>
      <c r="AA102" s="3"/>
      <c r="AB102" s="3"/>
    </row>
    <row r="103" spans="1:28" ht="15.75" customHeight="1">
      <c r="A103" s="3"/>
      <c r="B103" s="3"/>
      <c r="C103" s="3"/>
      <c r="D103" s="3"/>
      <c r="E103" s="83"/>
      <c r="F103" s="83"/>
      <c r="G103" s="83"/>
      <c r="H103" s="3"/>
      <c r="I103" s="3"/>
      <c r="J103" s="3"/>
      <c r="K103" s="3"/>
      <c r="L103" s="3"/>
      <c r="M103" s="3"/>
      <c r="N103" s="3"/>
      <c r="O103" s="3"/>
      <c r="P103" s="3"/>
      <c r="Q103" s="3"/>
      <c r="R103" s="3"/>
      <c r="S103" s="3"/>
      <c r="T103" s="3"/>
      <c r="U103" s="3"/>
      <c r="V103" s="3"/>
      <c r="W103" s="3"/>
      <c r="X103" s="3"/>
      <c r="Y103" s="3"/>
      <c r="Z103" s="3"/>
      <c r="AA103" s="3"/>
      <c r="AB103" s="3"/>
    </row>
    <row r="104" spans="1:28" ht="15.75" customHeight="1">
      <c r="A104" s="3"/>
      <c r="B104" s="3"/>
      <c r="C104" s="3"/>
      <c r="D104" s="3"/>
      <c r="E104" s="83"/>
      <c r="F104" s="83"/>
      <c r="G104" s="83"/>
      <c r="H104" s="3"/>
      <c r="I104" s="3"/>
      <c r="J104" s="3"/>
      <c r="K104" s="3"/>
      <c r="L104" s="3"/>
      <c r="M104" s="3"/>
      <c r="N104" s="3"/>
      <c r="O104" s="3"/>
      <c r="P104" s="3"/>
      <c r="Q104" s="3"/>
      <c r="R104" s="3"/>
      <c r="S104" s="3"/>
      <c r="T104" s="3"/>
      <c r="U104" s="3"/>
      <c r="V104" s="3"/>
      <c r="W104" s="3"/>
      <c r="X104" s="3"/>
      <c r="Y104" s="3"/>
      <c r="Z104" s="3"/>
      <c r="AA104" s="3"/>
      <c r="AB104" s="3"/>
    </row>
    <row r="105" spans="1:28" ht="15.75" customHeight="1">
      <c r="A105" s="3"/>
      <c r="B105" s="3"/>
      <c r="C105" s="3"/>
      <c r="D105" s="3"/>
      <c r="E105" s="83"/>
      <c r="F105" s="83"/>
      <c r="G105" s="83"/>
      <c r="H105" s="3"/>
      <c r="I105" s="3"/>
      <c r="J105" s="3"/>
      <c r="K105" s="3"/>
      <c r="L105" s="3"/>
      <c r="M105" s="3"/>
      <c r="N105" s="3"/>
      <c r="O105" s="3"/>
      <c r="P105" s="3"/>
      <c r="Q105" s="3"/>
      <c r="R105" s="3"/>
      <c r="S105" s="3"/>
      <c r="T105" s="3"/>
      <c r="U105" s="3"/>
      <c r="V105" s="3"/>
      <c r="W105" s="3"/>
      <c r="X105" s="3"/>
      <c r="Y105" s="3"/>
      <c r="Z105" s="3"/>
      <c r="AA105" s="3"/>
      <c r="AB105" s="3"/>
    </row>
    <row r="106" spans="1:28" ht="15.75" customHeight="1">
      <c r="A106" s="3"/>
      <c r="B106" s="3"/>
      <c r="C106" s="3"/>
      <c r="D106" s="3"/>
      <c r="E106" s="83"/>
      <c r="F106" s="83"/>
      <c r="G106" s="83"/>
      <c r="H106" s="3"/>
      <c r="I106" s="3"/>
      <c r="J106" s="3"/>
      <c r="K106" s="3"/>
      <c r="L106" s="3"/>
      <c r="M106" s="3"/>
      <c r="N106" s="3"/>
      <c r="O106" s="3"/>
      <c r="P106" s="3"/>
      <c r="Q106" s="3"/>
      <c r="R106" s="3"/>
      <c r="S106" s="3"/>
      <c r="T106" s="3"/>
      <c r="U106" s="3"/>
      <c r="V106" s="3"/>
      <c r="W106" s="3"/>
      <c r="X106" s="3"/>
      <c r="Y106" s="3"/>
      <c r="Z106" s="3"/>
      <c r="AA106" s="3"/>
      <c r="AB106" s="3"/>
    </row>
    <row r="107" spans="1:28" ht="15.75" customHeight="1">
      <c r="A107" s="3"/>
      <c r="B107" s="3"/>
      <c r="C107" s="3"/>
      <c r="D107" s="3"/>
      <c r="E107" s="83"/>
      <c r="F107" s="83"/>
      <c r="G107" s="83"/>
      <c r="H107" s="3"/>
      <c r="I107" s="3"/>
      <c r="J107" s="3"/>
      <c r="K107" s="3"/>
      <c r="L107" s="3"/>
      <c r="M107" s="3"/>
      <c r="N107" s="3"/>
      <c r="O107" s="3"/>
      <c r="P107" s="3"/>
      <c r="Q107" s="3"/>
      <c r="R107" s="3"/>
      <c r="S107" s="3"/>
      <c r="T107" s="3"/>
      <c r="U107" s="3"/>
      <c r="V107" s="3"/>
      <c r="W107" s="3"/>
      <c r="X107" s="3"/>
      <c r="Y107" s="3"/>
      <c r="Z107" s="3"/>
      <c r="AA107" s="3"/>
      <c r="AB107" s="3"/>
    </row>
    <row r="108" spans="1:28" ht="15.75" customHeight="1">
      <c r="A108" s="3"/>
      <c r="B108" s="3"/>
      <c r="C108" s="3"/>
      <c r="D108" s="3"/>
      <c r="E108" s="83"/>
      <c r="F108" s="83"/>
      <c r="G108" s="83"/>
      <c r="H108" s="3"/>
      <c r="I108" s="3"/>
      <c r="J108" s="3"/>
      <c r="K108" s="3"/>
      <c r="L108" s="3"/>
      <c r="M108" s="3"/>
      <c r="N108" s="3"/>
      <c r="O108" s="3"/>
      <c r="P108" s="3"/>
      <c r="Q108" s="3"/>
      <c r="R108" s="3"/>
      <c r="S108" s="3"/>
      <c r="T108" s="3"/>
      <c r="U108" s="3"/>
      <c r="V108" s="3"/>
      <c r="W108" s="3"/>
      <c r="X108" s="3"/>
      <c r="Y108" s="3"/>
      <c r="Z108" s="3"/>
      <c r="AA108" s="3"/>
      <c r="AB108" s="3"/>
    </row>
    <row r="109" spans="1:28" ht="15.75" customHeight="1">
      <c r="A109" s="3"/>
      <c r="B109" s="3"/>
      <c r="C109" s="3"/>
      <c r="D109" s="3"/>
      <c r="E109" s="83"/>
      <c r="F109" s="83"/>
      <c r="G109" s="83"/>
      <c r="H109" s="3"/>
      <c r="I109" s="3"/>
      <c r="J109" s="3"/>
      <c r="K109" s="3"/>
      <c r="L109" s="3"/>
      <c r="M109" s="3"/>
      <c r="N109" s="3"/>
      <c r="O109" s="3"/>
      <c r="P109" s="3"/>
      <c r="Q109" s="3"/>
      <c r="R109" s="3"/>
      <c r="S109" s="3"/>
      <c r="T109" s="3"/>
      <c r="U109" s="3"/>
      <c r="V109" s="3"/>
      <c r="W109" s="3"/>
      <c r="X109" s="3"/>
      <c r="Y109" s="3"/>
      <c r="Z109" s="3"/>
      <c r="AA109" s="3"/>
      <c r="AB109" s="3"/>
    </row>
    <row r="110" spans="1:28" ht="15.75" customHeight="1">
      <c r="A110" s="3"/>
      <c r="B110" s="3"/>
      <c r="C110" s="3"/>
      <c r="D110" s="3"/>
      <c r="E110" s="83"/>
      <c r="F110" s="83"/>
      <c r="G110" s="83"/>
      <c r="H110" s="3"/>
      <c r="I110" s="3"/>
      <c r="J110" s="3"/>
      <c r="K110" s="3"/>
      <c r="L110" s="3"/>
      <c r="M110" s="3"/>
      <c r="N110" s="3"/>
      <c r="O110" s="3"/>
      <c r="P110" s="3"/>
      <c r="Q110" s="3"/>
      <c r="R110" s="3"/>
      <c r="S110" s="3"/>
      <c r="T110" s="3"/>
      <c r="U110" s="3"/>
      <c r="V110" s="3"/>
      <c r="W110" s="3"/>
      <c r="X110" s="3"/>
      <c r="Y110" s="3"/>
      <c r="Z110" s="3"/>
      <c r="AA110" s="3"/>
      <c r="AB110" s="3"/>
    </row>
    <row r="111" spans="1:28" ht="15.75" customHeight="1">
      <c r="A111" s="3"/>
      <c r="B111" s="3"/>
      <c r="C111" s="3"/>
      <c r="D111" s="3"/>
      <c r="E111" s="83"/>
      <c r="F111" s="83"/>
      <c r="G111" s="83"/>
      <c r="H111" s="3"/>
      <c r="I111" s="3"/>
      <c r="J111" s="3"/>
      <c r="K111" s="3"/>
      <c r="L111" s="3"/>
      <c r="M111" s="3"/>
      <c r="N111" s="3"/>
      <c r="O111" s="3"/>
      <c r="P111" s="3"/>
      <c r="Q111" s="3"/>
      <c r="R111" s="3"/>
      <c r="S111" s="3"/>
      <c r="T111" s="3"/>
      <c r="U111" s="3"/>
      <c r="V111" s="3"/>
      <c r="W111" s="3"/>
      <c r="X111" s="3"/>
      <c r="Y111" s="3"/>
      <c r="Z111" s="3"/>
      <c r="AA111" s="3"/>
      <c r="AB111" s="3"/>
    </row>
    <row r="112" spans="1:28" ht="15.75" customHeight="1">
      <c r="A112" s="3"/>
      <c r="B112" s="3"/>
      <c r="C112" s="3"/>
      <c r="D112" s="3"/>
      <c r="E112" s="83"/>
      <c r="F112" s="83"/>
      <c r="G112" s="83"/>
      <c r="H112" s="3"/>
      <c r="I112" s="3"/>
      <c r="J112" s="3"/>
      <c r="K112" s="3"/>
      <c r="L112" s="3"/>
      <c r="M112" s="3"/>
      <c r="N112" s="3"/>
      <c r="O112" s="3"/>
      <c r="P112" s="3"/>
      <c r="Q112" s="3"/>
      <c r="R112" s="3"/>
      <c r="S112" s="3"/>
      <c r="T112" s="3"/>
      <c r="U112" s="3"/>
      <c r="V112" s="3"/>
      <c r="W112" s="3"/>
      <c r="X112" s="3"/>
      <c r="Y112" s="3"/>
      <c r="Z112" s="3"/>
      <c r="AA112" s="3"/>
      <c r="AB112" s="3"/>
    </row>
    <row r="113" spans="1:28" ht="15.75" customHeight="1">
      <c r="A113" s="3"/>
      <c r="B113" s="3"/>
      <c r="C113" s="3"/>
      <c r="D113" s="3"/>
      <c r="E113" s="83"/>
      <c r="F113" s="83"/>
      <c r="G113" s="83"/>
      <c r="H113" s="3"/>
      <c r="I113" s="3"/>
      <c r="J113" s="3"/>
      <c r="K113" s="3"/>
      <c r="L113" s="3"/>
      <c r="M113" s="3"/>
      <c r="N113" s="3"/>
      <c r="O113" s="3"/>
      <c r="P113" s="3"/>
      <c r="Q113" s="3"/>
      <c r="R113" s="3"/>
      <c r="S113" s="3"/>
      <c r="T113" s="3"/>
      <c r="U113" s="3"/>
      <c r="V113" s="3"/>
      <c r="W113" s="3"/>
      <c r="X113" s="3"/>
      <c r="Y113" s="3"/>
      <c r="Z113" s="3"/>
      <c r="AA113" s="3"/>
      <c r="AB113" s="3"/>
    </row>
    <row r="114" spans="1:28" ht="15.75" customHeight="1">
      <c r="A114" s="3"/>
      <c r="B114" s="3"/>
      <c r="C114" s="3"/>
      <c r="D114" s="3"/>
      <c r="E114" s="83"/>
      <c r="F114" s="83"/>
      <c r="G114" s="83"/>
      <c r="H114" s="3"/>
      <c r="I114" s="3"/>
      <c r="J114" s="3"/>
      <c r="K114" s="3"/>
      <c r="L114" s="3"/>
      <c r="M114" s="3"/>
      <c r="N114" s="3"/>
      <c r="O114" s="3"/>
      <c r="P114" s="3"/>
      <c r="Q114" s="3"/>
      <c r="R114" s="3"/>
      <c r="S114" s="3"/>
      <c r="T114" s="3"/>
      <c r="U114" s="3"/>
      <c r="V114" s="3"/>
      <c r="W114" s="3"/>
      <c r="X114" s="3"/>
      <c r="Y114" s="3"/>
      <c r="Z114" s="3"/>
      <c r="AA114" s="3"/>
      <c r="AB114" s="3"/>
    </row>
    <row r="115" spans="1:28" ht="15.75" customHeight="1">
      <c r="A115" s="3"/>
      <c r="B115" s="3"/>
      <c r="C115" s="3"/>
      <c r="D115" s="3"/>
      <c r="E115" s="83"/>
      <c r="F115" s="83"/>
      <c r="G115" s="83"/>
      <c r="H115" s="3"/>
      <c r="I115" s="3"/>
      <c r="J115" s="3"/>
      <c r="K115" s="3"/>
      <c r="L115" s="3"/>
      <c r="M115" s="3"/>
      <c r="N115" s="3"/>
      <c r="O115" s="3"/>
      <c r="P115" s="3"/>
      <c r="Q115" s="3"/>
      <c r="R115" s="3"/>
      <c r="S115" s="3"/>
      <c r="T115" s="3"/>
      <c r="U115" s="3"/>
      <c r="V115" s="3"/>
      <c r="W115" s="3"/>
      <c r="X115" s="3"/>
      <c r="Y115" s="3"/>
      <c r="Z115" s="3"/>
      <c r="AA115" s="3"/>
      <c r="AB115" s="3"/>
    </row>
    <row r="116" spans="1:28" ht="15.75" customHeight="1">
      <c r="A116" s="3"/>
      <c r="B116" s="3"/>
      <c r="C116" s="3"/>
      <c r="D116" s="3"/>
      <c r="E116" s="83"/>
      <c r="F116" s="83"/>
      <c r="G116" s="83"/>
      <c r="H116" s="3"/>
      <c r="I116" s="3"/>
      <c r="J116" s="3"/>
      <c r="K116" s="3"/>
      <c r="L116" s="3"/>
      <c r="M116" s="3"/>
      <c r="N116" s="3"/>
      <c r="O116" s="3"/>
      <c r="P116" s="3"/>
      <c r="Q116" s="3"/>
      <c r="R116" s="3"/>
      <c r="S116" s="3"/>
      <c r="T116" s="3"/>
      <c r="U116" s="3"/>
      <c r="V116" s="3"/>
      <c r="W116" s="3"/>
      <c r="X116" s="3"/>
      <c r="Y116" s="3"/>
      <c r="Z116" s="3"/>
      <c r="AA116" s="3"/>
      <c r="AB116" s="3"/>
    </row>
    <row r="117" spans="1:28" ht="15.75" customHeight="1">
      <c r="A117" s="3"/>
      <c r="B117" s="3"/>
      <c r="C117" s="3"/>
      <c r="D117" s="3"/>
      <c r="E117" s="83"/>
      <c r="F117" s="83"/>
      <c r="G117" s="83"/>
      <c r="H117" s="3"/>
      <c r="I117" s="3"/>
      <c r="J117" s="3"/>
      <c r="K117" s="3"/>
      <c r="L117" s="3"/>
      <c r="M117" s="3"/>
      <c r="N117" s="3"/>
      <c r="O117" s="3"/>
      <c r="P117" s="3"/>
      <c r="Q117" s="3"/>
      <c r="R117" s="3"/>
      <c r="S117" s="3"/>
      <c r="T117" s="3"/>
      <c r="U117" s="3"/>
      <c r="V117" s="3"/>
      <c r="W117" s="3"/>
      <c r="X117" s="3"/>
      <c r="Y117" s="3"/>
      <c r="Z117" s="3"/>
      <c r="AA117" s="3"/>
      <c r="AB117" s="3"/>
    </row>
    <row r="118" spans="1:28" ht="15.75" customHeight="1">
      <c r="A118" s="3"/>
      <c r="B118" s="3"/>
      <c r="C118" s="3"/>
      <c r="D118" s="3"/>
      <c r="E118" s="83"/>
      <c r="F118" s="83"/>
      <c r="G118" s="83"/>
      <c r="H118" s="3"/>
      <c r="I118" s="3"/>
      <c r="J118" s="3"/>
      <c r="K118" s="3"/>
      <c r="L118" s="3"/>
      <c r="M118" s="3"/>
      <c r="N118" s="3"/>
      <c r="O118" s="3"/>
      <c r="P118" s="3"/>
      <c r="Q118" s="3"/>
      <c r="R118" s="3"/>
      <c r="S118" s="3"/>
      <c r="T118" s="3"/>
      <c r="U118" s="3"/>
      <c r="V118" s="3"/>
      <c r="W118" s="3"/>
      <c r="X118" s="3"/>
      <c r="Y118" s="3"/>
      <c r="Z118" s="3"/>
      <c r="AA118" s="3"/>
      <c r="AB118" s="3"/>
    </row>
    <row r="119" spans="1:28" ht="15.75" customHeight="1">
      <c r="A119" s="3"/>
      <c r="B119" s="3"/>
      <c r="C119" s="3"/>
      <c r="D119" s="3"/>
      <c r="E119" s="83"/>
      <c r="F119" s="83"/>
      <c r="G119" s="83"/>
      <c r="H119" s="3"/>
      <c r="I119" s="3"/>
      <c r="J119" s="3"/>
      <c r="K119" s="3"/>
      <c r="L119" s="3"/>
      <c r="M119" s="3"/>
      <c r="N119" s="3"/>
      <c r="O119" s="3"/>
      <c r="P119" s="3"/>
      <c r="Q119" s="3"/>
      <c r="R119" s="3"/>
      <c r="S119" s="3"/>
      <c r="T119" s="3"/>
      <c r="U119" s="3"/>
      <c r="V119" s="3"/>
      <c r="W119" s="3"/>
      <c r="X119" s="3"/>
      <c r="Y119" s="3"/>
      <c r="Z119" s="3"/>
      <c r="AA119" s="3"/>
      <c r="AB119" s="3"/>
    </row>
    <row r="120" spans="1:28" ht="15.75" customHeight="1">
      <c r="A120" s="3"/>
      <c r="B120" s="3"/>
      <c r="C120" s="3"/>
      <c r="D120" s="3"/>
      <c r="E120" s="83"/>
      <c r="F120" s="83"/>
      <c r="G120" s="83"/>
      <c r="H120" s="3"/>
      <c r="I120" s="3"/>
      <c r="J120" s="3"/>
      <c r="K120" s="3"/>
      <c r="L120" s="3"/>
      <c r="M120" s="3"/>
      <c r="N120" s="3"/>
      <c r="O120" s="3"/>
      <c r="P120" s="3"/>
      <c r="Q120" s="3"/>
      <c r="R120" s="3"/>
      <c r="S120" s="3"/>
      <c r="T120" s="3"/>
      <c r="U120" s="3"/>
      <c r="V120" s="3"/>
      <c r="W120" s="3"/>
      <c r="X120" s="3"/>
      <c r="Y120" s="3"/>
      <c r="Z120" s="3"/>
      <c r="AA120" s="3"/>
      <c r="AB120" s="3"/>
    </row>
    <row r="121" spans="1:28" ht="15.75" customHeight="1">
      <c r="A121" s="3"/>
      <c r="B121" s="3"/>
      <c r="C121" s="3"/>
      <c r="D121" s="3"/>
      <c r="E121" s="83"/>
      <c r="F121" s="83"/>
      <c r="G121" s="83"/>
      <c r="H121" s="3"/>
      <c r="I121" s="3"/>
      <c r="J121" s="3"/>
      <c r="K121" s="3"/>
      <c r="L121" s="3"/>
      <c r="M121" s="3"/>
      <c r="N121" s="3"/>
      <c r="O121" s="3"/>
      <c r="P121" s="3"/>
      <c r="Q121" s="3"/>
      <c r="R121" s="3"/>
      <c r="S121" s="3"/>
      <c r="T121" s="3"/>
      <c r="U121" s="3"/>
      <c r="V121" s="3"/>
      <c r="W121" s="3"/>
      <c r="X121" s="3"/>
      <c r="Y121" s="3"/>
      <c r="Z121" s="3"/>
      <c r="AA121" s="3"/>
      <c r="AB121" s="3"/>
    </row>
    <row r="122" spans="1:28" ht="15.75" customHeight="1">
      <c r="A122" s="3"/>
      <c r="B122" s="3"/>
      <c r="C122" s="3"/>
      <c r="D122" s="3"/>
      <c r="E122" s="83"/>
      <c r="F122" s="83"/>
      <c r="G122" s="83"/>
      <c r="H122" s="3"/>
      <c r="I122" s="3"/>
      <c r="J122" s="3"/>
      <c r="K122" s="3"/>
      <c r="L122" s="3"/>
      <c r="M122" s="3"/>
      <c r="N122" s="3"/>
      <c r="O122" s="3"/>
      <c r="P122" s="3"/>
      <c r="Q122" s="3"/>
      <c r="R122" s="3"/>
      <c r="S122" s="3"/>
      <c r="T122" s="3"/>
      <c r="U122" s="3"/>
      <c r="V122" s="3"/>
      <c r="W122" s="3"/>
      <c r="X122" s="3"/>
      <c r="Y122" s="3"/>
      <c r="Z122" s="3"/>
      <c r="AA122" s="3"/>
      <c r="AB122" s="3"/>
    </row>
    <row r="123" spans="1:28" ht="15.75" customHeight="1">
      <c r="A123" s="3"/>
      <c r="B123" s="3"/>
      <c r="C123" s="3"/>
      <c r="D123" s="3"/>
      <c r="E123" s="83"/>
      <c r="F123" s="83"/>
      <c r="G123" s="83"/>
      <c r="H123" s="3"/>
      <c r="I123" s="3"/>
      <c r="J123" s="3"/>
      <c r="K123" s="3"/>
      <c r="L123" s="3"/>
      <c r="M123" s="3"/>
      <c r="N123" s="3"/>
      <c r="O123" s="3"/>
      <c r="P123" s="3"/>
      <c r="Q123" s="3"/>
      <c r="R123" s="3"/>
      <c r="S123" s="3"/>
      <c r="T123" s="3"/>
      <c r="U123" s="3"/>
      <c r="V123" s="3"/>
      <c r="W123" s="3"/>
      <c r="X123" s="3"/>
      <c r="Y123" s="3"/>
      <c r="Z123" s="3"/>
      <c r="AA123" s="3"/>
      <c r="AB123" s="3"/>
    </row>
    <row r="124" spans="1:28" ht="15.75" customHeight="1">
      <c r="A124" s="3"/>
      <c r="B124" s="3"/>
      <c r="C124" s="3"/>
      <c r="D124" s="3"/>
      <c r="E124" s="83"/>
      <c r="F124" s="83"/>
      <c r="G124" s="83"/>
      <c r="H124" s="3"/>
      <c r="I124" s="3"/>
      <c r="J124" s="3"/>
      <c r="K124" s="3"/>
      <c r="L124" s="3"/>
      <c r="M124" s="3"/>
      <c r="N124" s="3"/>
      <c r="O124" s="3"/>
      <c r="P124" s="3"/>
      <c r="Q124" s="3"/>
      <c r="R124" s="3"/>
      <c r="S124" s="3"/>
      <c r="T124" s="3"/>
      <c r="U124" s="3"/>
      <c r="V124" s="3"/>
      <c r="W124" s="3"/>
      <c r="X124" s="3"/>
      <c r="Y124" s="3"/>
      <c r="Z124" s="3"/>
      <c r="AA124" s="3"/>
      <c r="AB124" s="3"/>
    </row>
    <row r="125" spans="1:28" ht="15.75" customHeight="1">
      <c r="A125" s="3"/>
      <c r="B125" s="3"/>
      <c r="C125" s="3"/>
      <c r="D125" s="3"/>
      <c r="E125" s="83"/>
      <c r="F125" s="83"/>
      <c r="G125" s="83"/>
      <c r="H125" s="3"/>
      <c r="I125" s="3"/>
      <c r="J125" s="3"/>
      <c r="K125" s="3"/>
      <c r="L125" s="3"/>
      <c r="M125" s="3"/>
      <c r="N125" s="3"/>
      <c r="O125" s="3"/>
      <c r="P125" s="3"/>
      <c r="Q125" s="3"/>
      <c r="R125" s="3"/>
      <c r="S125" s="3"/>
      <c r="T125" s="3"/>
      <c r="U125" s="3"/>
      <c r="V125" s="3"/>
      <c r="W125" s="3"/>
      <c r="X125" s="3"/>
      <c r="Y125" s="3"/>
      <c r="Z125" s="3"/>
      <c r="AA125" s="3"/>
      <c r="AB125" s="3"/>
    </row>
    <row r="126" spans="1:28" ht="15.75" customHeight="1">
      <c r="A126" s="3"/>
      <c r="B126" s="3"/>
      <c r="C126" s="3"/>
      <c r="D126" s="3"/>
      <c r="E126" s="83"/>
      <c r="F126" s="83"/>
      <c r="G126" s="83"/>
      <c r="H126" s="3"/>
      <c r="I126" s="3"/>
      <c r="J126" s="3"/>
      <c r="K126" s="3"/>
      <c r="L126" s="3"/>
      <c r="M126" s="3"/>
      <c r="N126" s="3"/>
      <c r="O126" s="3"/>
      <c r="P126" s="3"/>
      <c r="Q126" s="3"/>
      <c r="R126" s="3"/>
      <c r="S126" s="3"/>
      <c r="T126" s="3"/>
      <c r="U126" s="3"/>
      <c r="V126" s="3"/>
      <c r="W126" s="3"/>
      <c r="X126" s="3"/>
      <c r="Y126" s="3"/>
      <c r="Z126" s="3"/>
      <c r="AA126" s="3"/>
      <c r="AB126" s="3"/>
    </row>
    <row r="127" spans="1:28" ht="15.75" customHeight="1">
      <c r="A127" s="3"/>
      <c r="B127" s="3"/>
      <c r="C127" s="3"/>
      <c r="D127" s="3"/>
      <c r="E127" s="83"/>
      <c r="F127" s="83"/>
      <c r="G127" s="83"/>
      <c r="H127" s="3"/>
      <c r="I127" s="3"/>
      <c r="J127" s="3"/>
      <c r="K127" s="3"/>
      <c r="L127" s="3"/>
      <c r="M127" s="3"/>
      <c r="N127" s="3"/>
      <c r="O127" s="3"/>
      <c r="P127" s="3"/>
      <c r="Q127" s="3"/>
      <c r="R127" s="3"/>
      <c r="S127" s="3"/>
      <c r="T127" s="3"/>
      <c r="U127" s="3"/>
      <c r="V127" s="3"/>
      <c r="W127" s="3"/>
      <c r="X127" s="3"/>
      <c r="Y127" s="3"/>
      <c r="Z127" s="3"/>
      <c r="AA127" s="3"/>
      <c r="AB127" s="3"/>
    </row>
    <row r="128" spans="1:28" ht="15.75" customHeight="1">
      <c r="A128" s="3"/>
      <c r="B128" s="3"/>
      <c r="C128" s="3"/>
      <c r="D128" s="3"/>
      <c r="E128" s="83"/>
      <c r="F128" s="83"/>
      <c r="G128" s="83"/>
      <c r="H128" s="3"/>
      <c r="I128" s="3"/>
      <c r="J128" s="3"/>
      <c r="K128" s="3"/>
      <c r="L128" s="3"/>
      <c r="M128" s="3"/>
      <c r="N128" s="3"/>
      <c r="O128" s="3"/>
      <c r="P128" s="3"/>
      <c r="Q128" s="3"/>
      <c r="R128" s="3"/>
      <c r="S128" s="3"/>
      <c r="T128" s="3"/>
      <c r="U128" s="3"/>
      <c r="V128" s="3"/>
      <c r="W128" s="3"/>
      <c r="X128" s="3"/>
      <c r="Y128" s="3"/>
      <c r="Z128" s="3"/>
      <c r="AA128" s="3"/>
      <c r="AB128" s="3"/>
    </row>
    <row r="129" spans="1:28" ht="15.75" customHeight="1">
      <c r="A129" s="3"/>
      <c r="B129" s="3"/>
      <c r="C129" s="3"/>
      <c r="D129" s="3"/>
      <c r="E129" s="83"/>
      <c r="F129" s="83"/>
      <c r="G129" s="83"/>
      <c r="H129" s="3"/>
      <c r="I129" s="3"/>
      <c r="J129" s="3"/>
      <c r="K129" s="3"/>
      <c r="L129" s="3"/>
      <c r="M129" s="3"/>
      <c r="N129" s="3"/>
      <c r="O129" s="3"/>
      <c r="P129" s="3"/>
      <c r="Q129" s="3"/>
      <c r="R129" s="3"/>
      <c r="S129" s="3"/>
      <c r="T129" s="3"/>
      <c r="U129" s="3"/>
      <c r="V129" s="3"/>
      <c r="W129" s="3"/>
      <c r="X129" s="3"/>
      <c r="Y129" s="3"/>
      <c r="Z129" s="3"/>
      <c r="AA129" s="3"/>
      <c r="AB129" s="3"/>
    </row>
    <row r="130" spans="1:28" ht="15.75" customHeight="1">
      <c r="A130" s="3"/>
      <c r="B130" s="3"/>
      <c r="C130" s="3"/>
      <c r="D130" s="3"/>
      <c r="E130" s="83"/>
      <c r="F130" s="83"/>
      <c r="G130" s="83"/>
      <c r="H130" s="3"/>
      <c r="I130" s="3"/>
      <c r="J130" s="3"/>
      <c r="K130" s="3"/>
      <c r="L130" s="3"/>
      <c r="M130" s="3"/>
      <c r="N130" s="3"/>
      <c r="O130" s="3"/>
      <c r="P130" s="3"/>
      <c r="Q130" s="3"/>
      <c r="R130" s="3"/>
      <c r="S130" s="3"/>
      <c r="T130" s="3"/>
      <c r="U130" s="3"/>
      <c r="V130" s="3"/>
      <c r="W130" s="3"/>
      <c r="X130" s="3"/>
      <c r="Y130" s="3"/>
      <c r="Z130" s="3"/>
      <c r="AA130" s="3"/>
      <c r="AB130" s="3"/>
    </row>
    <row r="131" spans="1:28" ht="15.75" customHeight="1">
      <c r="A131" s="3"/>
      <c r="B131" s="3"/>
      <c r="C131" s="3"/>
      <c r="D131" s="3"/>
      <c r="E131" s="83"/>
      <c r="F131" s="83"/>
      <c r="G131" s="83"/>
      <c r="H131" s="3"/>
      <c r="I131" s="3"/>
      <c r="J131" s="3"/>
      <c r="K131" s="3"/>
      <c r="L131" s="3"/>
      <c r="M131" s="3"/>
      <c r="N131" s="3"/>
      <c r="O131" s="3"/>
      <c r="P131" s="3"/>
      <c r="Q131" s="3"/>
      <c r="R131" s="3"/>
      <c r="S131" s="3"/>
      <c r="T131" s="3"/>
      <c r="U131" s="3"/>
      <c r="V131" s="3"/>
      <c r="W131" s="3"/>
      <c r="X131" s="3"/>
      <c r="Y131" s="3"/>
      <c r="Z131" s="3"/>
      <c r="AA131" s="3"/>
      <c r="AB131" s="3"/>
    </row>
    <row r="132" spans="1:28" ht="15.75" customHeight="1">
      <c r="A132" s="3"/>
      <c r="B132" s="3"/>
      <c r="C132" s="3"/>
      <c r="D132" s="3"/>
      <c r="E132" s="83"/>
      <c r="F132" s="83"/>
      <c r="G132" s="83"/>
      <c r="H132" s="3"/>
      <c r="I132" s="3"/>
      <c r="J132" s="3"/>
      <c r="K132" s="3"/>
      <c r="L132" s="3"/>
      <c r="M132" s="3"/>
      <c r="N132" s="3"/>
      <c r="O132" s="3"/>
      <c r="P132" s="3"/>
      <c r="Q132" s="3"/>
      <c r="R132" s="3"/>
      <c r="S132" s="3"/>
      <c r="T132" s="3"/>
      <c r="U132" s="3"/>
      <c r="V132" s="3"/>
      <c r="W132" s="3"/>
      <c r="X132" s="3"/>
      <c r="Y132" s="3"/>
      <c r="Z132" s="3"/>
      <c r="AA132" s="3"/>
      <c r="AB132" s="3"/>
    </row>
    <row r="133" spans="1:28" ht="15.75" customHeight="1">
      <c r="A133" s="3"/>
      <c r="B133" s="3"/>
      <c r="C133" s="3"/>
      <c r="D133" s="3"/>
      <c r="E133" s="83"/>
      <c r="F133" s="83"/>
      <c r="G133" s="83"/>
      <c r="H133" s="3"/>
      <c r="I133" s="3"/>
      <c r="J133" s="3"/>
      <c r="K133" s="3"/>
      <c r="L133" s="3"/>
      <c r="M133" s="3"/>
      <c r="N133" s="3"/>
      <c r="O133" s="3"/>
      <c r="P133" s="3"/>
      <c r="Q133" s="3"/>
      <c r="R133" s="3"/>
      <c r="S133" s="3"/>
      <c r="T133" s="3"/>
      <c r="U133" s="3"/>
      <c r="V133" s="3"/>
      <c r="W133" s="3"/>
      <c r="X133" s="3"/>
      <c r="Y133" s="3"/>
      <c r="Z133" s="3"/>
      <c r="AA133" s="3"/>
      <c r="AB133" s="3"/>
    </row>
    <row r="134" spans="1:28" ht="15.75" customHeight="1">
      <c r="A134" s="3"/>
      <c r="B134" s="3"/>
      <c r="C134" s="3"/>
      <c r="D134" s="3"/>
      <c r="E134" s="83"/>
      <c r="F134" s="83"/>
      <c r="G134" s="83"/>
      <c r="H134" s="3"/>
      <c r="I134" s="3"/>
      <c r="J134" s="3"/>
      <c r="K134" s="3"/>
      <c r="L134" s="3"/>
      <c r="M134" s="3"/>
      <c r="N134" s="3"/>
      <c r="O134" s="3"/>
      <c r="P134" s="3"/>
      <c r="Q134" s="3"/>
      <c r="R134" s="3"/>
      <c r="S134" s="3"/>
      <c r="T134" s="3"/>
      <c r="U134" s="3"/>
      <c r="V134" s="3"/>
      <c r="W134" s="3"/>
      <c r="X134" s="3"/>
      <c r="Y134" s="3"/>
      <c r="Z134" s="3"/>
      <c r="AA134" s="3"/>
      <c r="AB134" s="3"/>
    </row>
    <row r="135" spans="1:28" ht="15.75" customHeight="1">
      <c r="A135" s="3"/>
      <c r="B135" s="3"/>
      <c r="C135" s="3"/>
      <c r="D135" s="3"/>
      <c r="E135" s="83"/>
      <c r="F135" s="83"/>
      <c r="G135" s="83"/>
      <c r="H135" s="3"/>
      <c r="I135" s="3"/>
      <c r="J135" s="3"/>
      <c r="K135" s="3"/>
      <c r="L135" s="3"/>
      <c r="M135" s="3"/>
      <c r="N135" s="3"/>
      <c r="O135" s="3"/>
      <c r="P135" s="3"/>
      <c r="Q135" s="3"/>
      <c r="R135" s="3"/>
      <c r="S135" s="3"/>
      <c r="T135" s="3"/>
      <c r="U135" s="3"/>
      <c r="V135" s="3"/>
      <c r="W135" s="3"/>
      <c r="X135" s="3"/>
      <c r="Y135" s="3"/>
      <c r="Z135" s="3"/>
      <c r="AA135" s="3"/>
      <c r="AB135" s="3"/>
    </row>
    <row r="136" spans="1:28" ht="15.75" customHeight="1">
      <c r="A136" s="3"/>
      <c r="B136" s="3"/>
      <c r="C136" s="3"/>
      <c r="D136" s="3"/>
      <c r="E136" s="83"/>
      <c r="F136" s="83"/>
      <c r="G136" s="83"/>
      <c r="H136" s="3"/>
      <c r="I136" s="3"/>
      <c r="J136" s="3"/>
      <c r="K136" s="3"/>
      <c r="L136" s="3"/>
      <c r="M136" s="3"/>
      <c r="N136" s="3"/>
      <c r="O136" s="3"/>
      <c r="P136" s="3"/>
      <c r="Q136" s="3"/>
      <c r="R136" s="3"/>
      <c r="S136" s="3"/>
      <c r="T136" s="3"/>
      <c r="U136" s="3"/>
      <c r="V136" s="3"/>
      <c r="W136" s="3"/>
      <c r="X136" s="3"/>
      <c r="Y136" s="3"/>
      <c r="Z136" s="3"/>
      <c r="AA136" s="3"/>
      <c r="AB136" s="3"/>
    </row>
    <row r="137" spans="1:28" ht="15.75" customHeight="1">
      <c r="A137" s="3"/>
      <c r="B137" s="3"/>
      <c r="C137" s="3"/>
      <c r="D137" s="3"/>
      <c r="E137" s="83"/>
      <c r="F137" s="83"/>
      <c r="G137" s="83"/>
      <c r="H137" s="3"/>
      <c r="I137" s="3"/>
      <c r="J137" s="3"/>
      <c r="K137" s="3"/>
      <c r="L137" s="3"/>
      <c r="M137" s="3"/>
      <c r="N137" s="3"/>
      <c r="O137" s="3"/>
      <c r="P137" s="3"/>
      <c r="Q137" s="3"/>
      <c r="R137" s="3"/>
      <c r="S137" s="3"/>
      <c r="T137" s="3"/>
      <c r="U137" s="3"/>
      <c r="V137" s="3"/>
      <c r="W137" s="3"/>
      <c r="X137" s="3"/>
      <c r="Y137" s="3"/>
      <c r="Z137" s="3"/>
      <c r="AA137" s="3"/>
      <c r="AB137" s="3"/>
    </row>
    <row r="138" spans="1:28" ht="15.75" customHeight="1">
      <c r="A138" s="3"/>
      <c r="B138" s="3"/>
      <c r="C138" s="3"/>
      <c r="D138" s="3"/>
      <c r="E138" s="83"/>
      <c r="F138" s="83"/>
      <c r="G138" s="83"/>
      <c r="H138" s="3"/>
      <c r="I138" s="3"/>
      <c r="J138" s="3"/>
      <c r="K138" s="3"/>
      <c r="L138" s="3"/>
      <c r="M138" s="3"/>
      <c r="N138" s="3"/>
      <c r="O138" s="3"/>
      <c r="P138" s="3"/>
      <c r="Q138" s="3"/>
      <c r="R138" s="3"/>
      <c r="S138" s="3"/>
      <c r="T138" s="3"/>
      <c r="U138" s="3"/>
      <c r="V138" s="3"/>
      <c r="W138" s="3"/>
      <c r="X138" s="3"/>
      <c r="Y138" s="3"/>
      <c r="Z138" s="3"/>
      <c r="AA138" s="3"/>
      <c r="AB138" s="3"/>
    </row>
    <row r="139" spans="1:28" ht="15.75" customHeight="1">
      <c r="A139" s="3"/>
      <c r="B139" s="3"/>
      <c r="C139" s="3"/>
      <c r="D139" s="3"/>
      <c r="E139" s="83"/>
      <c r="F139" s="83"/>
      <c r="G139" s="83"/>
      <c r="H139" s="3"/>
      <c r="I139" s="3"/>
      <c r="J139" s="3"/>
      <c r="K139" s="3"/>
      <c r="L139" s="3"/>
      <c r="M139" s="3"/>
      <c r="N139" s="3"/>
      <c r="O139" s="3"/>
      <c r="P139" s="3"/>
      <c r="Q139" s="3"/>
      <c r="R139" s="3"/>
      <c r="S139" s="3"/>
      <c r="T139" s="3"/>
      <c r="U139" s="3"/>
      <c r="V139" s="3"/>
      <c r="W139" s="3"/>
      <c r="X139" s="3"/>
      <c r="Y139" s="3"/>
      <c r="Z139" s="3"/>
      <c r="AA139" s="3"/>
      <c r="AB139" s="3"/>
    </row>
    <row r="140" spans="1:28" ht="15.75" customHeight="1">
      <c r="A140" s="3"/>
      <c r="B140" s="3"/>
      <c r="C140" s="3"/>
      <c r="D140" s="3"/>
      <c r="E140" s="83"/>
      <c r="F140" s="83"/>
      <c r="G140" s="83"/>
      <c r="H140" s="3"/>
      <c r="I140" s="3"/>
      <c r="J140" s="3"/>
      <c r="K140" s="3"/>
      <c r="L140" s="3"/>
      <c r="M140" s="3"/>
      <c r="N140" s="3"/>
      <c r="O140" s="3"/>
      <c r="P140" s="3"/>
      <c r="Q140" s="3"/>
      <c r="R140" s="3"/>
      <c r="S140" s="3"/>
      <c r="T140" s="3"/>
      <c r="U140" s="3"/>
      <c r="V140" s="3"/>
      <c r="W140" s="3"/>
      <c r="X140" s="3"/>
      <c r="Y140" s="3"/>
      <c r="Z140" s="3"/>
      <c r="AA140" s="3"/>
      <c r="AB140" s="3"/>
    </row>
    <row r="141" spans="1:28" ht="15.75" customHeight="1">
      <c r="A141" s="3"/>
      <c r="B141" s="3"/>
      <c r="C141" s="3"/>
      <c r="D141" s="3"/>
      <c r="E141" s="83"/>
      <c r="F141" s="83"/>
      <c r="G141" s="83"/>
      <c r="H141" s="3"/>
      <c r="I141" s="3"/>
      <c r="J141" s="3"/>
      <c r="K141" s="3"/>
      <c r="L141" s="3"/>
      <c r="M141" s="3"/>
      <c r="N141" s="3"/>
      <c r="O141" s="3"/>
      <c r="P141" s="3"/>
      <c r="Q141" s="3"/>
      <c r="R141" s="3"/>
      <c r="S141" s="3"/>
      <c r="T141" s="3"/>
      <c r="U141" s="3"/>
      <c r="V141" s="3"/>
      <c r="W141" s="3"/>
      <c r="X141" s="3"/>
      <c r="Y141" s="3"/>
      <c r="Z141" s="3"/>
      <c r="AA141" s="3"/>
      <c r="AB141" s="3"/>
    </row>
    <row r="142" spans="1:28" ht="15.75" customHeight="1">
      <c r="A142" s="3"/>
      <c r="B142" s="3"/>
      <c r="C142" s="3"/>
      <c r="D142" s="3"/>
      <c r="E142" s="83"/>
      <c r="F142" s="83"/>
      <c r="G142" s="83"/>
      <c r="H142" s="3"/>
      <c r="I142" s="3"/>
      <c r="J142" s="3"/>
      <c r="K142" s="3"/>
      <c r="L142" s="3"/>
      <c r="M142" s="3"/>
      <c r="N142" s="3"/>
      <c r="O142" s="3"/>
      <c r="P142" s="3"/>
      <c r="Q142" s="3"/>
      <c r="R142" s="3"/>
      <c r="S142" s="3"/>
      <c r="T142" s="3"/>
      <c r="U142" s="3"/>
      <c r="V142" s="3"/>
      <c r="W142" s="3"/>
      <c r="X142" s="3"/>
      <c r="Y142" s="3"/>
      <c r="Z142" s="3"/>
      <c r="AA142" s="3"/>
      <c r="AB142" s="3"/>
    </row>
    <row r="143" spans="1:28" ht="15.75" customHeight="1">
      <c r="A143" s="3"/>
      <c r="B143" s="3"/>
      <c r="C143" s="3"/>
      <c r="D143" s="3"/>
      <c r="E143" s="83"/>
      <c r="F143" s="83"/>
      <c r="G143" s="83"/>
      <c r="H143" s="3"/>
      <c r="I143" s="3"/>
      <c r="J143" s="3"/>
      <c r="K143" s="3"/>
      <c r="L143" s="3"/>
      <c r="M143" s="3"/>
      <c r="N143" s="3"/>
      <c r="O143" s="3"/>
      <c r="P143" s="3"/>
      <c r="Q143" s="3"/>
      <c r="R143" s="3"/>
      <c r="S143" s="3"/>
      <c r="T143" s="3"/>
      <c r="U143" s="3"/>
      <c r="V143" s="3"/>
      <c r="W143" s="3"/>
      <c r="X143" s="3"/>
      <c r="Y143" s="3"/>
      <c r="Z143" s="3"/>
      <c r="AA143" s="3"/>
      <c r="AB143" s="3"/>
    </row>
    <row r="144" spans="1:28" ht="15.75" customHeight="1">
      <c r="A144" s="3"/>
      <c r="B144" s="3"/>
      <c r="C144" s="3"/>
      <c r="D144" s="3"/>
      <c r="E144" s="83"/>
      <c r="F144" s="83"/>
      <c r="G144" s="83"/>
      <c r="H144" s="3"/>
      <c r="I144" s="3"/>
      <c r="J144" s="3"/>
      <c r="K144" s="3"/>
      <c r="L144" s="3"/>
      <c r="M144" s="3"/>
      <c r="N144" s="3"/>
      <c r="O144" s="3"/>
      <c r="P144" s="3"/>
      <c r="Q144" s="3"/>
      <c r="R144" s="3"/>
      <c r="S144" s="3"/>
      <c r="T144" s="3"/>
      <c r="U144" s="3"/>
      <c r="V144" s="3"/>
      <c r="W144" s="3"/>
      <c r="X144" s="3"/>
      <c r="Y144" s="3"/>
      <c r="Z144" s="3"/>
      <c r="AA144" s="3"/>
      <c r="AB144" s="3"/>
    </row>
    <row r="145" spans="1:28" ht="15.75" customHeight="1">
      <c r="A145" s="3"/>
      <c r="B145" s="3"/>
      <c r="C145" s="3"/>
      <c r="D145" s="3"/>
      <c r="E145" s="83"/>
      <c r="F145" s="83"/>
      <c r="G145" s="83"/>
      <c r="H145" s="3"/>
      <c r="I145" s="3"/>
      <c r="J145" s="3"/>
      <c r="K145" s="3"/>
      <c r="L145" s="3"/>
      <c r="M145" s="3"/>
      <c r="N145" s="3"/>
      <c r="O145" s="3"/>
      <c r="P145" s="3"/>
      <c r="Q145" s="3"/>
      <c r="R145" s="3"/>
      <c r="S145" s="3"/>
      <c r="T145" s="3"/>
      <c r="U145" s="3"/>
      <c r="V145" s="3"/>
      <c r="W145" s="3"/>
      <c r="X145" s="3"/>
      <c r="Y145" s="3"/>
      <c r="Z145" s="3"/>
      <c r="AA145" s="3"/>
      <c r="AB145" s="3"/>
    </row>
    <row r="146" spans="1:28" ht="15.75" customHeight="1">
      <c r="A146" s="3"/>
      <c r="B146" s="3"/>
      <c r="C146" s="3"/>
      <c r="D146" s="3"/>
      <c r="E146" s="83"/>
      <c r="F146" s="83"/>
      <c r="G146" s="83"/>
      <c r="H146" s="3"/>
      <c r="I146" s="3"/>
      <c r="J146" s="3"/>
      <c r="K146" s="3"/>
      <c r="L146" s="3"/>
      <c r="M146" s="3"/>
      <c r="N146" s="3"/>
      <c r="O146" s="3"/>
      <c r="P146" s="3"/>
      <c r="Q146" s="3"/>
      <c r="R146" s="3"/>
      <c r="S146" s="3"/>
      <c r="T146" s="3"/>
      <c r="U146" s="3"/>
      <c r="V146" s="3"/>
      <c r="W146" s="3"/>
      <c r="X146" s="3"/>
      <c r="Y146" s="3"/>
      <c r="Z146" s="3"/>
      <c r="AA146" s="3"/>
      <c r="AB146" s="3"/>
    </row>
    <row r="147" spans="1:28" ht="15.75" customHeight="1">
      <c r="A147" s="3"/>
      <c r="B147" s="3"/>
      <c r="C147" s="3"/>
      <c r="D147" s="3"/>
      <c r="E147" s="83"/>
      <c r="F147" s="83"/>
      <c r="G147" s="83"/>
      <c r="H147" s="3"/>
      <c r="I147" s="3"/>
      <c r="J147" s="3"/>
      <c r="K147" s="3"/>
      <c r="L147" s="3"/>
      <c r="M147" s="3"/>
      <c r="N147" s="3"/>
      <c r="O147" s="3"/>
      <c r="P147" s="3"/>
      <c r="Q147" s="3"/>
      <c r="R147" s="3"/>
      <c r="S147" s="3"/>
      <c r="T147" s="3"/>
      <c r="U147" s="3"/>
      <c r="V147" s="3"/>
      <c r="W147" s="3"/>
      <c r="X147" s="3"/>
      <c r="Y147" s="3"/>
      <c r="Z147" s="3"/>
      <c r="AA147" s="3"/>
      <c r="AB147" s="3"/>
    </row>
    <row r="148" spans="1:28" ht="15.75" customHeight="1">
      <c r="A148" s="3"/>
      <c r="B148" s="3"/>
      <c r="C148" s="3"/>
      <c r="D148" s="3"/>
      <c r="E148" s="83"/>
      <c r="F148" s="83"/>
      <c r="G148" s="83"/>
      <c r="H148" s="3"/>
      <c r="I148" s="3"/>
      <c r="J148" s="3"/>
      <c r="K148" s="3"/>
      <c r="L148" s="3"/>
      <c r="M148" s="3"/>
      <c r="N148" s="3"/>
      <c r="O148" s="3"/>
      <c r="P148" s="3"/>
      <c r="Q148" s="3"/>
      <c r="R148" s="3"/>
      <c r="S148" s="3"/>
      <c r="T148" s="3"/>
      <c r="U148" s="3"/>
      <c r="V148" s="3"/>
      <c r="W148" s="3"/>
      <c r="X148" s="3"/>
      <c r="Y148" s="3"/>
      <c r="Z148" s="3"/>
      <c r="AA148" s="3"/>
      <c r="AB148" s="3"/>
    </row>
    <row r="149" spans="1:28" ht="15.75" customHeight="1">
      <c r="A149" s="3"/>
      <c r="B149" s="3"/>
      <c r="C149" s="3"/>
      <c r="D149" s="3"/>
      <c r="E149" s="83"/>
      <c r="F149" s="83"/>
      <c r="G149" s="83"/>
      <c r="H149" s="3"/>
      <c r="I149" s="3"/>
      <c r="J149" s="3"/>
      <c r="K149" s="3"/>
      <c r="L149" s="3"/>
      <c r="M149" s="3"/>
      <c r="N149" s="3"/>
      <c r="O149" s="3"/>
      <c r="P149" s="3"/>
      <c r="Q149" s="3"/>
      <c r="R149" s="3"/>
      <c r="S149" s="3"/>
      <c r="T149" s="3"/>
      <c r="U149" s="3"/>
      <c r="V149" s="3"/>
      <c r="W149" s="3"/>
      <c r="X149" s="3"/>
      <c r="Y149" s="3"/>
      <c r="Z149" s="3"/>
      <c r="AA149" s="3"/>
      <c r="AB149" s="3"/>
    </row>
    <row r="150" spans="1:28" ht="15.75" customHeight="1">
      <c r="A150" s="3"/>
      <c r="B150" s="3"/>
      <c r="C150" s="3"/>
      <c r="D150" s="3"/>
      <c r="E150" s="83"/>
      <c r="F150" s="83"/>
      <c r="G150" s="83"/>
      <c r="H150" s="3"/>
      <c r="I150" s="3"/>
      <c r="J150" s="3"/>
      <c r="K150" s="3"/>
      <c r="L150" s="3"/>
      <c r="M150" s="3"/>
      <c r="N150" s="3"/>
      <c r="O150" s="3"/>
      <c r="P150" s="3"/>
      <c r="Q150" s="3"/>
      <c r="R150" s="3"/>
      <c r="S150" s="3"/>
      <c r="T150" s="3"/>
      <c r="U150" s="3"/>
      <c r="V150" s="3"/>
      <c r="W150" s="3"/>
      <c r="X150" s="3"/>
      <c r="Y150" s="3"/>
      <c r="Z150" s="3"/>
      <c r="AA150" s="3"/>
      <c r="AB150" s="3"/>
    </row>
    <row r="151" spans="1:28" ht="15.75" customHeight="1">
      <c r="A151" s="3"/>
      <c r="B151" s="3"/>
      <c r="C151" s="3"/>
      <c r="D151" s="3"/>
      <c r="E151" s="83"/>
      <c r="F151" s="83"/>
      <c r="G151" s="83"/>
      <c r="H151" s="3"/>
      <c r="I151" s="3"/>
      <c r="J151" s="3"/>
      <c r="K151" s="3"/>
      <c r="L151" s="3"/>
      <c r="M151" s="3"/>
      <c r="N151" s="3"/>
      <c r="O151" s="3"/>
      <c r="P151" s="3"/>
      <c r="Q151" s="3"/>
      <c r="R151" s="3"/>
      <c r="S151" s="3"/>
      <c r="T151" s="3"/>
      <c r="U151" s="3"/>
      <c r="V151" s="3"/>
      <c r="W151" s="3"/>
      <c r="X151" s="3"/>
      <c r="Y151" s="3"/>
      <c r="Z151" s="3"/>
      <c r="AA151" s="3"/>
      <c r="AB151" s="3"/>
    </row>
    <row r="152" spans="1:28" ht="15.75" customHeight="1">
      <c r="A152" s="3"/>
      <c r="B152" s="3"/>
      <c r="C152" s="3"/>
      <c r="D152" s="3"/>
      <c r="E152" s="83"/>
      <c r="F152" s="83"/>
      <c r="G152" s="83"/>
      <c r="H152" s="3"/>
      <c r="I152" s="3"/>
      <c r="J152" s="3"/>
      <c r="K152" s="3"/>
      <c r="L152" s="3"/>
      <c r="M152" s="3"/>
      <c r="N152" s="3"/>
      <c r="O152" s="3"/>
      <c r="P152" s="3"/>
      <c r="Q152" s="3"/>
      <c r="R152" s="3"/>
      <c r="S152" s="3"/>
      <c r="T152" s="3"/>
      <c r="U152" s="3"/>
      <c r="V152" s="3"/>
      <c r="W152" s="3"/>
      <c r="X152" s="3"/>
      <c r="Y152" s="3"/>
      <c r="Z152" s="3"/>
      <c r="AA152" s="3"/>
      <c r="AB152" s="3"/>
    </row>
    <row r="153" spans="1:28" ht="15.75" customHeight="1">
      <c r="A153" s="3"/>
      <c r="B153" s="3"/>
      <c r="C153" s="3"/>
      <c r="D153" s="3"/>
      <c r="E153" s="83"/>
      <c r="F153" s="83"/>
      <c r="G153" s="83"/>
      <c r="H153" s="3"/>
      <c r="I153" s="3"/>
      <c r="J153" s="3"/>
      <c r="K153" s="3"/>
      <c r="L153" s="3"/>
      <c r="M153" s="3"/>
      <c r="N153" s="3"/>
      <c r="O153" s="3"/>
      <c r="P153" s="3"/>
      <c r="Q153" s="3"/>
      <c r="R153" s="3"/>
      <c r="S153" s="3"/>
      <c r="T153" s="3"/>
      <c r="U153" s="3"/>
      <c r="V153" s="3"/>
      <c r="W153" s="3"/>
      <c r="X153" s="3"/>
      <c r="Y153" s="3"/>
      <c r="Z153" s="3"/>
      <c r="AA153" s="3"/>
      <c r="AB153" s="3"/>
    </row>
    <row r="154" spans="1:28" ht="15.75" customHeight="1">
      <c r="A154" s="3"/>
      <c r="B154" s="3"/>
      <c r="C154" s="3"/>
      <c r="D154" s="3"/>
      <c r="E154" s="83"/>
      <c r="F154" s="83"/>
      <c r="G154" s="83"/>
      <c r="H154" s="3"/>
      <c r="I154" s="3"/>
      <c r="J154" s="3"/>
      <c r="K154" s="3"/>
      <c r="L154" s="3"/>
      <c r="M154" s="3"/>
      <c r="N154" s="3"/>
      <c r="O154" s="3"/>
      <c r="P154" s="3"/>
      <c r="Q154" s="3"/>
      <c r="R154" s="3"/>
      <c r="S154" s="3"/>
      <c r="T154" s="3"/>
      <c r="U154" s="3"/>
      <c r="V154" s="3"/>
      <c r="W154" s="3"/>
      <c r="X154" s="3"/>
      <c r="Y154" s="3"/>
      <c r="Z154" s="3"/>
      <c r="AA154" s="3"/>
      <c r="AB154" s="3"/>
    </row>
    <row r="155" spans="1:28" ht="15.75" customHeight="1">
      <c r="A155" s="3"/>
      <c r="B155" s="3"/>
      <c r="C155" s="3"/>
      <c r="D155" s="3"/>
      <c r="E155" s="83"/>
      <c r="F155" s="83"/>
      <c r="G155" s="83"/>
      <c r="H155" s="3"/>
      <c r="I155" s="3"/>
      <c r="J155" s="3"/>
      <c r="K155" s="3"/>
      <c r="L155" s="3"/>
      <c r="M155" s="3"/>
      <c r="N155" s="3"/>
      <c r="O155" s="3"/>
      <c r="P155" s="3"/>
      <c r="Q155" s="3"/>
      <c r="R155" s="3"/>
      <c r="S155" s="3"/>
      <c r="T155" s="3"/>
      <c r="U155" s="3"/>
      <c r="V155" s="3"/>
      <c r="W155" s="3"/>
      <c r="X155" s="3"/>
      <c r="Y155" s="3"/>
      <c r="Z155" s="3"/>
      <c r="AA155" s="3"/>
      <c r="AB155" s="3"/>
    </row>
    <row r="156" spans="1:28" ht="15.75" customHeight="1">
      <c r="A156" s="3"/>
      <c r="B156" s="3"/>
      <c r="C156" s="3"/>
      <c r="D156" s="3"/>
      <c r="E156" s="83"/>
      <c r="F156" s="83"/>
      <c r="G156" s="83"/>
      <c r="H156" s="3"/>
      <c r="I156" s="3"/>
      <c r="J156" s="3"/>
      <c r="K156" s="3"/>
      <c r="L156" s="3"/>
      <c r="M156" s="3"/>
      <c r="N156" s="3"/>
      <c r="O156" s="3"/>
      <c r="P156" s="3"/>
      <c r="Q156" s="3"/>
      <c r="R156" s="3"/>
      <c r="S156" s="3"/>
      <c r="T156" s="3"/>
      <c r="U156" s="3"/>
      <c r="V156" s="3"/>
      <c r="W156" s="3"/>
      <c r="X156" s="3"/>
      <c r="Y156" s="3"/>
      <c r="Z156" s="3"/>
      <c r="AA156" s="3"/>
      <c r="AB156" s="3"/>
    </row>
    <row r="157" spans="1:28" ht="15.75" customHeight="1">
      <c r="A157" s="3"/>
      <c r="B157" s="3"/>
      <c r="C157" s="3"/>
      <c r="D157" s="3"/>
      <c r="E157" s="83"/>
      <c r="F157" s="83"/>
      <c r="G157" s="83"/>
      <c r="H157" s="3"/>
      <c r="I157" s="3"/>
      <c r="J157" s="3"/>
      <c r="K157" s="3"/>
      <c r="L157" s="3"/>
      <c r="M157" s="3"/>
      <c r="N157" s="3"/>
      <c r="O157" s="3"/>
      <c r="P157" s="3"/>
      <c r="Q157" s="3"/>
      <c r="R157" s="3"/>
      <c r="S157" s="3"/>
      <c r="T157" s="3"/>
      <c r="U157" s="3"/>
      <c r="V157" s="3"/>
      <c r="W157" s="3"/>
      <c r="X157" s="3"/>
      <c r="Y157" s="3"/>
      <c r="Z157" s="3"/>
      <c r="AA157" s="3"/>
      <c r="AB157" s="3"/>
    </row>
    <row r="158" spans="1:28" ht="15.75" customHeight="1">
      <c r="A158" s="3"/>
      <c r="B158" s="3"/>
      <c r="C158" s="3"/>
      <c r="D158" s="3"/>
      <c r="E158" s="83"/>
      <c r="F158" s="83"/>
      <c r="G158" s="83"/>
      <c r="H158" s="3"/>
      <c r="I158" s="3"/>
      <c r="J158" s="3"/>
      <c r="K158" s="3"/>
      <c r="L158" s="3"/>
      <c r="M158" s="3"/>
      <c r="N158" s="3"/>
      <c r="O158" s="3"/>
      <c r="P158" s="3"/>
      <c r="Q158" s="3"/>
      <c r="R158" s="3"/>
      <c r="S158" s="3"/>
      <c r="T158" s="3"/>
      <c r="U158" s="3"/>
      <c r="V158" s="3"/>
      <c r="W158" s="3"/>
      <c r="X158" s="3"/>
      <c r="Y158" s="3"/>
      <c r="Z158" s="3"/>
      <c r="AA158" s="3"/>
      <c r="AB158" s="3"/>
    </row>
    <row r="159" spans="1:28" ht="15.75" customHeight="1">
      <c r="A159" s="3"/>
      <c r="B159" s="3"/>
      <c r="C159" s="3"/>
      <c r="D159" s="3"/>
      <c r="E159" s="83"/>
      <c r="F159" s="83"/>
      <c r="G159" s="83"/>
      <c r="H159" s="3"/>
      <c r="I159" s="3"/>
      <c r="J159" s="3"/>
      <c r="K159" s="3"/>
      <c r="L159" s="3"/>
      <c r="M159" s="3"/>
      <c r="N159" s="3"/>
      <c r="O159" s="3"/>
      <c r="P159" s="3"/>
      <c r="Q159" s="3"/>
      <c r="R159" s="3"/>
      <c r="S159" s="3"/>
      <c r="T159" s="3"/>
      <c r="U159" s="3"/>
      <c r="V159" s="3"/>
      <c r="W159" s="3"/>
      <c r="X159" s="3"/>
      <c r="Y159" s="3"/>
      <c r="Z159" s="3"/>
      <c r="AA159" s="3"/>
      <c r="AB159" s="3"/>
    </row>
    <row r="160" spans="1:28" ht="15.75" customHeight="1">
      <c r="A160" s="3"/>
      <c r="B160" s="3"/>
      <c r="C160" s="3"/>
      <c r="D160" s="3"/>
      <c r="E160" s="83"/>
      <c r="F160" s="83"/>
      <c r="G160" s="83"/>
      <c r="H160" s="3"/>
      <c r="I160" s="3"/>
      <c r="J160" s="3"/>
      <c r="K160" s="3"/>
      <c r="L160" s="3"/>
      <c r="M160" s="3"/>
      <c r="N160" s="3"/>
      <c r="O160" s="3"/>
      <c r="P160" s="3"/>
      <c r="Q160" s="3"/>
      <c r="R160" s="3"/>
      <c r="S160" s="3"/>
      <c r="T160" s="3"/>
      <c r="U160" s="3"/>
      <c r="V160" s="3"/>
      <c r="W160" s="3"/>
      <c r="X160" s="3"/>
      <c r="Y160" s="3"/>
      <c r="Z160" s="3"/>
      <c r="AA160" s="3"/>
      <c r="AB160" s="3"/>
    </row>
    <row r="161" spans="1:28" ht="15.75" customHeight="1">
      <c r="A161" s="3"/>
      <c r="B161" s="3"/>
      <c r="C161" s="3"/>
      <c r="D161" s="3"/>
      <c r="E161" s="83"/>
      <c r="F161" s="83"/>
      <c r="G161" s="83"/>
      <c r="H161" s="3"/>
      <c r="I161" s="3"/>
      <c r="J161" s="3"/>
      <c r="K161" s="3"/>
      <c r="L161" s="3"/>
      <c r="M161" s="3"/>
      <c r="N161" s="3"/>
      <c r="O161" s="3"/>
      <c r="P161" s="3"/>
      <c r="Q161" s="3"/>
      <c r="R161" s="3"/>
      <c r="S161" s="3"/>
      <c r="T161" s="3"/>
      <c r="U161" s="3"/>
      <c r="V161" s="3"/>
      <c r="W161" s="3"/>
      <c r="X161" s="3"/>
      <c r="Y161" s="3"/>
      <c r="Z161" s="3"/>
      <c r="AA161" s="3"/>
      <c r="AB161" s="3"/>
    </row>
    <row r="162" spans="1:28" ht="15.75" customHeight="1">
      <c r="A162" s="3"/>
      <c r="B162" s="3"/>
      <c r="C162" s="3"/>
      <c r="D162" s="3"/>
      <c r="E162" s="83"/>
      <c r="F162" s="83"/>
      <c r="G162" s="83"/>
      <c r="H162" s="3"/>
      <c r="I162" s="3"/>
      <c r="J162" s="3"/>
      <c r="K162" s="3"/>
      <c r="L162" s="3"/>
      <c r="M162" s="3"/>
      <c r="N162" s="3"/>
      <c r="O162" s="3"/>
      <c r="P162" s="3"/>
      <c r="Q162" s="3"/>
      <c r="R162" s="3"/>
      <c r="S162" s="3"/>
      <c r="T162" s="3"/>
      <c r="U162" s="3"/>
      <c r="V162" s="3"/>
      <c r="W162" s="3"/>
      <c r="X162" s="3"/>
      <c r="Y162" s="3"/>
      <c r="Z162" s="3"/>
      <c r="AA162" s="3"/>
      <c r="AB162" s="3"/>
    </row>
    <row r="163" spans="1:28" ht="15.75" customHeight="1">
      <c r="A163" s="3"/>
      <c r="B163" s="3"/>
      <c r="C163" s="3"/>
      <c r="D163" s="3"/>
      <c r="E163" s="83"/>
      <c r="F163" s="83"/>
      <c r="G163" s="83"/>
      <c r="H163" s="3"/>
      <c r="I163" s="3"/>
      <c r="J163" s="3"/>
      <c r="K163" s="3"/>
      <c r="L163" s="3"/>
      <c r="M163" s="3"/>
      <c r="N163" s="3"/>
      <c r="O163" s="3"/>
      <c r="P163" s="3"/>
      <c r="Q163" s="3"/>
      <c r="R163" s="3"/>
      <c r="S163" s="3"/>
      <c r="T163" s="3"/>
      <c r="U163" s="3"/>
      <c r="V163" s="3"/>
      <c r="W163" s="3"/>
      <c r="X163" s="3"/>
      <c r="Y163" s="3"/>
      <c r="Z163" s="3"/>
      <c r="AA163" s="3"/>
      <c r="AB163" s="3"/>
    </row>
    <row r="164" spans="1:28" ht="15.75" customHeight="1">
      <c r="A164" s="3"/>
      <c r="B164" s="3"/>
      <c r="C164" s="3"/>
      <c r="D164" s="3"/>
      <c r="E164" s="83"/>
      <c r="F164" s="83"/>
      <c r="G164" s="83"/>
      <c r="H164" s="3"/>
      <c r="I164" s="3"/>
      <c r="J164" s="3"/>
      <c r="K164" s="3"/>
      <c r="L164" s="3"/>
      <c r="M164" s="3"/>
      <c r="N164" s="3"/>
      <c r="O164" s="3"/>
      <c r="P164" s="3"/>
      <c r="Q164" s="3"/>
      <c r="R164" s="3"/>
      <c r="S164" s="3"/>
      <c r="T164" s="3"/>
      <c r="U164" s="3"/>
      <c r="V164" s="3"/>
      <c r="W164" s="3"/>
      <c r="X164" s="3"/>
      <c r="Y164" s="3"/>
      <c r="Z164" s="3"/>
      <c r="AA164" s="3"/>
      <c r="AB164" s="3"/>
    </row>
    <row r="165" spans="1:28" ht="15.75" customHeight="1">
      <c r="A165" s="3"/>
      <c r="B165" s="3"/>
      <c r="C165" s="3"/>
      <c r="D165" s="3"/>
      <c r="E165" s="83"/>
      <c r="F165" s="83"/>
      <c r="G165" s="83"/>
      <c r="H165" s="3"/>
      <c r="I165" s="3"/>
      <c r="J165" s="3"/>
      <c r="K165" s="3"/>
      <c r="L165" s="3"/>
      <c r="M165" s="3"/>
      <c r="N165" s="3"/>
      <c r="O165" s="3"/>
      <c r="P165" s="3"/>
      <c r="Q165" s="3"/>
      <c r="R165" s="3"/>
      <c r="S165" s="3"/>
      <c r="T165" s="3"/>
      <c r="U165" s="3"/>
      <c r="V165" s="3"/>
      <c r="W165" s="3"/>
      <c r="X165" s="3"/>
      <c r="Y165" s="3"/>
      <c r="Z165" s="3"/>
      <c r="AA165" s="3"/>
      <c r="AB165" s="3"/>
    </row>
    <row r="166" spans="1:28" ht="15.75" customHeight="1">
      <c r="A166" s="3"/>
      <c r="B166" s="3"/>
      <c r="C166" s="3"/>
      <c r="D166" s="3"/>
      <c r="E166" s="83"/>
      <c r="F166" s="83"/>
      <c r="G166" s="83"/>
      <c r="H166" s="3"/>
      <c r="I166" s="3"/>
      <c r="J166" s="3"/>
      <c r="K166" s="3"/>
      <c r="L166" s="3"/>
      <c r="M166" s="3"/>
      <c r="N166" s="3"/>
      <c r="O166" s="3"/>
      <c r="P166" s="3"/>
      <c r="Q166" s="3"/>
      <c r="R166" s="3"/>
      <c r="S166" s="3"/>
      <c r="T166" s="3"/>
      <c r="U166" s="3"/>
      <c r="V166" s="3"/>
      <c r="W166" s="3"/>
      <c r="X166" s="3"/>
      <c r="Y166" s="3"/>
      <c r="Z166" s="3"/>
      <c r="AA166" s="3"/>
      <c r="AB166" s="3"/>
    </row>
    <row r="167" spans="1:28" ht="15.75" customHeight="1">
      <c r="A167" s="3"/>
      <c r="B167" s="3"/>
      <c r="C167" s="3"/>
      <c r="D167" s="3"/>
      <c r="E167" s="83"/>
      <c r="F167" s="83"/>
      <c r="G167" s="83"/>
      <c r="H167" s="3"/>
      <c r="I167" s="3"/>
      <c r="J167" s="3"/>
      <c r="K167" s="3"/>
      <c r="L167" s="3"/>
      <c r="M167" s="3"/>
      <c r="N167" s="3"/>
      <c r="O167" s="3"/>
      <c r="P167" s="3"/>
      <c r="Q167" s="3"/>
      <c r="R167" s="3"/>
      <c r="S167" s="3"/>
      <c r="T167" s="3"/>
      <c r="U167" s="3"/>
      <c r="V167" s="3"/>
      <c r="W167" s="3"/>
      <c r="X167" s="3"/>
      <c r="Y167" s="3"/>
      <c r="Z167" s="3"/>
      <c r="AA167" s="3"/>
      <c r="AB167" s="3"/>
    </row>
    <row r="168" spans="1:28" ht="15.75" customHeight="1">
      <c r="A168" s="3"/>
      <c r="B168" s="3"/>
      <c r="C168" s="3"/>
      <c r="D168" s="3"/>
      <c r="E168" s="83"/>
      <c r="F168" s="83"/>
      <c r="G168" s="83"/>
      <c r="H168" s="3"/>
      <c r="I168" s="3"/>
      <c r="J168" s="3"/>
      <c r="K168" s="3"/>
      <c r="L168" s="3"/>
      <c r="M168" s="3"/>
      <c r="N168" s="3"/>
      <c r="O168" s="3"/>
      <c r="P168" s="3"/>
      <c r="Q168" s="3"/>
      <c r="R168" s="3"/>
      <c r="S168" s="3"/>
      <c r="T168" s="3"/>
      <c r="U168" s="3"/>
      <c r="V168" s="3"/>
      <c r="W168" s="3"/>
      <c r="X168" s="3"/>
      <c r="Y168" s="3"/>
      <c r="Z168" s="3"/>
      <c r="AA168" s="3"/>
      <c r="AB168" s="3"/>
    </row>
    <row r="169" spans="1:28" ht="15.75" customHeight="1">
      <c r="A169" s="3"/>
      <c r="B169" s="3"/>
      <c r="C169" s="3"/>
      <c r="D169" s="3"/>
      <c r="E169" s="83"/>
      <c r="F169" s="83"/>
      <c r="G169" s="83"/>
      <c r="H169" s="3"/>
      <c r="I169" s="3"/>
      <c r="J169" s="3"/>
      <c r="K169" s="3"/>
      <c r="L169" s="3"/>
      <c r="M169" s="3"/>
      <c r="N169" s="3"/>
      <c r="O169" s="3"/>
      <c r="P169" s="3"/>
      <c r="Q169" s="3"/>
      <c r="R169" s="3"/>
      <c r="S169" s="3"/>
      <c r="T169" s="3"/>
      <c r="U169" s="3"/>
      <c r="V169" s="3"/>
      <c r="W169" s="3"/>
      <c r="X169" s="3"/>
      <c r="Y169" s="3"/>
      <c r="Z169" s="3"/>
      <c r="AA169" s="3"/>
      <c r="AB169" s="3"/>
    </row>
    <row r="170" spans="1:28" ht="15.75" customHeight="1">
      <c r="A170" s="3"/>
      <c r="B170" s="3"/>
      <c r="C170" s="3"/>
      <c r="D170" s="3"/>
      <c r="E170" s="83"/>
      <c r="F170" s="83"/>
      <c r="G170" s="83"/>
      <c r="H170" s="3"/>
      <c r="I170" s="3"/>
      <c r="J170" s="3"/>
      <c r="K170" s="3"/>
      <c r="L170" s="3"/>
      <c r="M170" s="3"/>
      <c r="N170" s="3"/>
      <c r="O170" s="3"/>
      <c r="P170" s="3"/>
      <c r="Q170" s="3"/>
      <c r="R170" s="3"/>
      <c r="S170" s="3"/>
      <c r="T170" s="3"/>
      <c r="U170" s="3"/>
      <c r="V170" s="3"/>
      <c r="W170" s="3"/>
      <c r="X170" s="3"/>
      <c r="Y170" s="3"/>
      <c r="Z170" s="3"/>
      <c r="AA170" s="3"/>
      <c r="AB170" s="3"/>
    </row>
    <row r="171" spans="1:28" ht="15.75" customHeight="1">
      <c r="A171" s="3"/>
      <c r="B171" s="3"/>
      <c r="C171" s="3"/>
      <c r="D171" s="3"/>
      <c r="E171" s="83"/>
      <c r="F171" s="83"/>
      <c r="G171" s="83"/>
      <c r="H171" s="3"/>
      <c r="I171" s="3"/>
      <c r="J171" s="3"/>
      <c r="K171" s="3"/>
      <c r="L171" s="3"/>
      <c r="M171" s="3"/>
      <c r="N171" s="3"/>
      <c r="O171" s="3"/>
      <c r="P171" s="3"/>
      <c r="Q171" s="3"/>
      <c r="R171" s="3"/>
      <c r="S171" s="3"/>
      <c r="T171" s="3"/>
      <c r="U171" s="3"/>
      <c r="V171" s="3"/>
      <c r="W171" s="3"/>
      <c r="X171" s="3"/>
      <c r="Y171" s="3"/>
      <c r="Z171" s="3"/>
      <c r="AA171" s="3"/>
      <c r="AB171" s="3"/>
    </row>
    <row r="172" spans="1:28" ht="15.75" customHeight="1">
      <c r="A172" s="3"/>
      <c r="B172" s="3"/>
      <c r="C172" s="3"/>
      <c r="D172" s="3"/>
      <c r="E172" s="83"/>
      <c r="F172" s="83"/>
      <c r="G172" s="83"/>
      <c r="H172" s="3"/>
      <c r="I172" s="3"/>
      <c r="J172" s="3"/>
      <c r="K172" s="3"/>
      <c r="L172" s="3"/>
      <c r="M172" s="3"/>
      <c r="N172" s="3"/>
      <c r="O172" s="3"/>
      <c r="P172" s="3"/>
      <c r="Q172" s="3"/>
      <c r="R172" s="3"/>
      <c r="S172" s="3"/>
      <c r="T172" s="3"/>
      <c r="U172" s="3"/>
      <c r="V172" s="3"/>
      <c r="W172" s="3"/>
      <c r="X172" s="3"/>
      <c r="Y172" s="3"/>
      <c r="Z172" s="3"/>
      <c r="AA172" s="3"/>
      <c r="AB172" s="3"/>
    </row>
    <row r="173" spans="1:28" ht="15.75" customHeight="1">
      <c r="A173" s="3"/>
      <c r="B173" s="3"/>
      <c r="C173" s="3"/>
      <c r="D173" s="3"/>
      <c r="E173" s="83"/>
      <c r="F173" s="83"/>
      <c r="G173" s="83"/>
      <c r="H173" s="3"/>
      <c r="I173" s="3"/>
      <c r="J173" s="3"/>
      <c r="K173" s="3"/>
      <c r="L173" s="3"/>
      <c r="M173" s="3"/>
      <c r="N173" s="3"/>
      <c r="O173" s="3"/>
      <c r="P173" s="3"/>
      <c r="Q173" s="3"/>
      <c r="R173" s="3"/>
      <c r="S173" s="3"/>
      <c r="T173" s="3"/>
      <c r="U173" s="3"/>
      <c r="V173" s="3"/>
      <c r="W173" s="3"/>
      <c r="X173" s="3"/>
      <c r="Y173" s="3"/>
      <c r="Z173" s="3"/>
      <c r="AA173" s="3"/>
      <c r="AB173" s="3"/>
    </row>
    <row r="174" spans="1:28" ht="15.75" customHeight="1">
      <c r="A174" s="3"/>
      <c r="B174" s="3"/>
      <c r="C174" s="3"/>
      <c r="D174" s="3"/>
      <c r="E174" s="83"/>
      <c r="F174" s="83"/>
      <c r="G174" s="83"/>
      <c r="H174" s="3"/>
      <c r="I174" s="3"/>
      <c r="J174" s="3"/>
      <c r="K174" s="3"/>
      <c r="L174" s="3"/>
      <c r="M174" s="3"/>
      <c r="N174" s="3"/>
      <c r="O174" s="3"/>
      <c r="P174" s="3"/>
      <c r="Q174" s="3"/>
      <c r="R174" s="3"/>
      <c r="S174" s="3"/>
      <c r="T174" s="3"/>
      <c r="U174" s="3"/>
      <c r="V174" s="3"/>
      <c r="W174" s="3"/>
      <c r="X174" s="3"/>
      <c r="Y174" s="3"/>
      <c r="Z174" s="3"/>
      <c r="AA174" s="3"/>
      <c r="AB174" s="3"/>
    </row>
    <row r="175" spans="1:28" ht="15.75" customHeight="1">
      <c r="A175" s="3"/>
      <c r="B175" s="3"/>
      <c r="C175" s="3"/>
      <c r="D175" s="3"/>
      <c r="E175" s="83"/>
      <c r="F175" s="83"/>
      <c r="G175" s="83"/>
      <c r="H175" s="3"/>
      <c r="I175" s="3"/>
      <c r="J175" s="3"/>
      <c r="K175" s="3"/>
      <c r="L175" s="3"/>
      <c r="M175" s="3"/>
      <c r="N175" s="3"/>
      <c r="O175" s="3"/>
      <c r="P175" s="3"/>
      <c r="Q175" s="3"/>
      <c r="R175" s="3"/>
      <c r="S175" s="3"/>
      <c r="T175" s="3"/>
      <c r="U175" s="3"/>
      <c r="V175" s="3"/>
      <c r="W175" s="3"/>
      <c r="X175" s="3"/>
      <c r="Y175" s="3"/>
      <c r="Z175" s="3"/>
      <c r="AA175" s="3"/>
      <c r="AB175" s="3"/>
    </row>
    <row r="176" spans="1:28" ht="15.75" customHeight="1">
      <c r="A176" s="3"/>
      <c r="B176" s="3"/>
      <c r="C176" s="3"/>
      <c r="D176" s="3"/>
      <c r="E176" s="83"/>
      <c r="F176" s="83"/>
      <c r="G176" s="83"/>
      <c r="H176" s="3"/>
      <c r="I176" s="3"/>
      <c r="J176" s="3"/>
      <c r="K176" s="3"/>
      <c r="L176" s="3"/>
      <c r="M176" s="3"/>
      <c r="N176" s="3"/>
      <c r="O176" s="3"/>
      <c r="P176" s="3"/>
      <c r="Q176" s="3"/>
      <c r="R176" s="3"/>
      <c r="S176" s="3"/>
      <c r="T176" s="3"/>
      <c r="U176" s="3"/>
      <c r="V176" s="3"/>
      <c r="W176" s="3"/>
      <c r="X176" s="3"/>
      <c r="Y176" s="3"/>
      <c r="Z176" s="3"/>
      <c r="AA176" s="3"/>
      <c r="AB176" s="3"/>
    </row>
    <row r="177" spans="1:28" ht="15.75" customHeight="1">
      <c r="A177" s="3"/>
      <c r="B177" s="3"/>
      <c r="C177" s="3"/>
      <c r="D177" s="3"/>
      <c r="E177" s="83"/>
      <c r="F177" s="83"/>
      <c r="G177" s="83"/>
      <c r="H177" s="3"/>
      <c r="I177" s="3"/>
      <c r="J177" s="3"/>
      <c r="K177" s="3"/>
      <c r="L177" s="3"/>
      <c r="M177" s="3"/>
      <c r="N177" s="3"/>
      <c r="O177" s="3"/>
      <c r="P177" s="3"/>
      <c r="Q177" s="3"/>
      <c r="R177" s="3"/>
      <c r="S177" s="3"/>
      <c r="T177" s="3"/>
      <c r="U177" s="3"/>
      <c r="V177" s="3"/>
      <c r="W177" s="3"/>
      <c r="X177" s="3"/>
      <c r="Y177" s="3"/>
      <c r="Z177" s="3"/>
      <c r="AA177" s="3"/>
      <c r="AB177" s="3"/>
    </row>
    <row r="178" spans="1:28" ht="15.75" customHeight="1">
      <c r="A178" s="3"/>
      <c r="B178" s="3"/>
      <c r="C178" s="3"/>
      <c r="D178" s="3"/>
      <c r="E178" s="83"/>
      <c r="F178" s="83"/>
      <c r="G178" s="83"/>
      <c r="H178" s="3"/>
      <c r="I178" s="3"/>
      <c r="J178" s="3"/>
      <c r="K178" s="3"/>
      <c r="L178" s="3"/>
      <c r="M178" s="3"/>
      <c r="N178" s="3"/>
      <c r="O178" s="3"/>
      <c r="P178" s="3"/>
      <c r="Q178" s="3"/>
      <c r="R178" s="3"/>
      <c r="S178" s="3"/>
      <c r="T178" s="3"/>
      <c r="U178" s="3"/>
      <c r="V178" s="3"/>
      <c r="W178" s="3"/>
      <c r="X178" s="3"/>
      <c r="Y178" s="3"/>
      <c r="Z178" s="3"/>
      <c r="AA178" s="3"/>
      <c r="AB178" s="3"/>
    </row>
    <row r="179" spans="1:28" ht="15.75" customHeight="1">
      <c r="A179" s="3"/>
      <c r="B179" s="3"/>
      <c r="C179" s="3"/>
      <c r="D179" s="3"/>
      <c r="E179" s="83"/>
      <c r="F179" s="83"/>
      <c r="G179" s="83"/>
      <c r="H179" s="3"/>
      <c r="I179" s="3"/>
      <c r="J179" s="3"/>
      <c r="K179" s="3"/>
      <c r="L179" s="3"/>
      <c r="M179" s="3"/>
      <c r="N179" s="3"/>
      <c r="O179" s="3"/>
      <c r="P179" s="3"/>
      <c r="Q179" s="3"/>
      <c r="R179" s="3"/>
      <c r="S179" s="3"/>
      <c r="T179" s="3"/>
      <c r="U179" s="3"/>
      <c r="V179" s="3"/>
      <c r="W179" s="3"/>
      <c r="X179" s="3"/>
      <c r="Y179" s="3"/>
      <c r="Z179" s="3"/>
      <c r="AA179" s="3"/>
      <c r="AB179" s="3"/>
    </row>
    <row r="180" spans="1:28" ht="15.75" customHeight="1">
      <c r="A180" s="3"/>
      <c r="B180" s="3"/>
      <c r="C180" s="3"/>
      <c r="D180" s="3"/>
      <c r="E180" s="83"/>
      <c r="F180" s="83"/>
      <c r="G180" s="83"/>
      <c r="H180" s="3"/>
      <c r="I180" s="3"/>
      <c r="J180" s="3"/>
      <c r="K180" s="3"/>
      <c r="L180" s="3"/>
      <c r="M180" s="3"/>
      <c r="N180" s="3"/>
      <c r="O180" s="3"/>
      <c r="P180" s="3"/>
      <c r="Q180" s="3"/>
      <c r="R180" s="3"/>
      <c r="S180" s="3"/>
      <c r="T180" s="3"/>
      <c r="U180" s="3"/>
      <c r="V180" s="3"/>
      <c r="W180" s="3"/>
      <c r="X180" s="3"/>
      <c r="Y180" s="3"/>
      <c r="Z180" s="3"/>
      <c r="AA180" s="3"/>
      <c r="AB180" s="3"/>
    </row>
    <row r="181" spans="1:28" ht="15.75" customHeight="1">
      <c r="A181" s="3"/>
      <c r="B181" s="3"/>
      <c r="C181" s="3"/>
      <c r="D181" s="3"/>
      <c r="E181" s="83"/>
      <c r="F181" s="83"/>
      <c r="G181" s="83"/>
      <c r="H181" s="3"/>
      <c r="I181" s="3"/>
      <c r="J181" s="3"/>
      <c r="K181" s="3"/>
      <c r="L181" s="3"/>
      <c r="M181" s="3"/>
      <c r="N181" s="3"/>
      <c r="O181" s="3"/>
      <c r="P181" s="3"/>
      <c r="Q181" s="3"/>
      <c r="R181" s="3"/>
      <c r="S181" s="3"/>
      <c r="T181" s="3"/>
      <c r="U181" s="3"/>
      <c r="V181" s="3"/>
      <c r="W181" s="3"/>
      <c r="X181" s="3"/>
      <c r="Y181" s="3"/>
      <c r="Z181" s="3"/>
      <c r="AA181" s="3"/>
      <c r="AB181" s="3"/>
    </row>
    <row r="182" spans="1:28" ht="15.75" customHeight="1">
      <c r="A182" s="3"/>
      <c r="B182" s="3"/>
      <c r="C182" s="3"/>
      <c r="D182" s="3"/>
      <c r="E182" s="83"/>
      <c r="F182" s="83"/>
      <c r="G182" s="83"/>
      <c r="H182" s="3"/>
      <c r="I182" s="3"/>
      <c r="J182" s="3"/>
      <c r="K182" s="3"/>
      <c r="L182" s="3"/>
      <c r="M182" s="3"/>
      <c r="N182" s="3"/>
      <c r="O182" s="3"/>
      <c r="P182" s="3"/>
      <c r="Q182" s="3"/>
      <c r="R182" s="3"/>
      <c r="S182" s="3"/>
      <c r="T182" s="3"/>
      <c r="U182" s="3"/>
      <c r="V182" s="3"/>
      <c r="W182" s="3"/>
      <c r="X182" s="3"/>
      <c r="Y182" s="3"/>
      <c r="Z182" s="3"/>
      <c r="AA182" s="3"/>
      <c r="AB182" s="3"/>
    </row>
    <row r="183" spans="1:28" ht="15.75" customHeight="1">
      <c r="A183" s="3"/>
      <c r="B183" s="3"/>
      <c r="C183" s="3"/>
      <c r="D183" s="3"/>
      <c r="E183" s="83"/>
      <c r="F183" s="83"/>
      <c r="G183" s="83"/>
      <c r="H183" s="3"/>
      <c r="I183" s="3"/>
      <c r="J183" s="3"/>
      <c r="K183" s="3"/>
      <c r="L183" s="3"/>
      <c r="M183" s="3"/>
      <c r="N183" s="3"/>
      <c r="O183" s="3"/>
      <c r="P183" s="3"/>
      <c r="Q183" s="3"/>
      <c r="R183" s="3"/>
      <c r="S183" s="3"/>
      <c r="T183" s="3"/>
      <c r="U183" s="3"/>
      <c r="V183" s="3"/>
      <c r="W183" s="3"/>
      <c r="X183" s="3"/>
      <c r="Y183" s="3"/>
      <c r="Z183" s="3"/>
      <c r="AA183" s="3"/>
      <c r="AB183" s="3"/>
    </row>
    <row r="184" spans="1:28" ht="15.75" customHeight="1">
      <c r="A184" s="3"/>
      <c r="B184" s="3"/>
      <c r="C184" s="3"/>
      <c r="D184" s="3"/>
      <c r="E184" s="83"/>
      <c r="F184" s="83"/>
      <c r="G184" s="83"/>
      <c r="H184" s="3"/>
      <c r="I184" s="3"/>
      <c r="J184" s="3"/>
      <c r="K184" s="3"/>
      <c r="L184" s="3"/>
      <c r="M184" s="3"/>
      <c r="N184" s="3"/>
      <c r="O184" s="3"/>
      <c r="P184" s="3"/>
      <c r="Q184" s="3"/>
      <c r="R184" s="3"/>
      <c r="S184" s="3"/>
      <c r="T184" s="3"/>
      <c r="U184" s="3"/>
      <c r="V184" s="3"/>
      <c r="W184" s="3"/>
      <c r="X184" s="3"/>
      <c r="Y184" s="3"/>
      <c r="Z184" s="3"/>
      <c r="AA184" s="3"/>
      <c r="AB184" s="3"/>
    </row>
    <row r="185" spans="1:28" ht="15.75" customHeight="1">
      <c r="A185" s="3"/>
      <c r="B185" s="3"/>
      <c r="C185" s="3"/>
      <c r="D185" s="3"/>
      <c r="E185" s="83"/>
      <c r="F185" s="83"/>
      <c r="G185" s="83"/>
      <c r="H185" s="3"/>
      <c r="I185" s="3"/>
      <c r="J185" s="3"/>
      <c r="K185" s="3"/>
      <c r="L185" s="3"/>
      <c r="M185" s="3"/>
      <c r="N185" s="3"/>
      <c r="O185" s="3"/>
      <c r="P185" s="3"/>
      <c r="Q185" s="3"/>
      <c r="R185" s="3"/>
      <c r="S185" s="3"/>
      <c r="T185" s="3"/>
      <c r="U185" s="3"/>
      <c r="V185" s="3"/>
      <c r="W185" s="3"/>
      <c r="X185" s="3"/>
      <c r="Y185" s="3"/>
      <c r="Z185" s="3"/>
      <c r="AA185" s="3"/>
      <c r="AB185" s="3"/>
    </row>
    <row r="186" spans="1:28" ht="15.75" customHeight="1">
      <c r="A186" s="3"/>
      <c r="B186" s="3"/>
      <c r="C186" s="3"/>
      <c r="D186" s="3"/>
      <c r="E186" s="83"/>
      <c r="F186" s="83"/>
      <c r="G186" s="83"/>
      <c r="H186" s="3"/>
      <c r="I186" s="3"/>
      <c r="J186" s="3"/>
      <c r="K186" s="3"/>
      <c r="L186" s="3"/>
      <c r="M186" s="3"/>
      <c r="N186" s="3"/>
      <c r="O186" s="3"/>
      <c r="P186" s="3"/>
      <c r="Q186" s="3"/>
      <c r="R186" s="3"/>
      <c r="S186" s="3"/>
      <c r="T186" s="3"/>
      <c r="U186" s="3"/>
      <c r="V186" s="3"/>
      <c r="W186" s="3"/>
      <c r="X186" s="3"/>
      <c r="Y186" s="3"/>
      <c r="Z186" s="3"/>
      <c r="AA186" s="3"/>
      <c r="AB186" s="3"/>
    </row>
    <row r="187" spans="1:28" ht="15.75" customHeight="1">
      <c r="A187" s="3"/>
      <c r="B187" s="3"/>
      <c r="C187" s="3"/>
      <c r="D187" s="3"/>
      <c r="E187" s="83"/>
      <c r="F187" s="83"/>
      <c r="G187" s="83"/>
      <c r="H187" s="3"/>
      <c r="I187" s="3"/>
      <c r="J187" s="3"/>
      <c r="K187" s="3"/>
      <c r="L187" s="3"/>
      <c r="M187" s="3"/>
      <c r="N187" s="3"/>
      <c r="O187" s="3"/>
      <c r="P187" s="3"/>
      <c r="Q187" s="3"/>
      <c r="R187" s="3"/>
      <c r="S187" s="3"/>
      <c r="T187" s="3"/>
      <c r="U187" s="3"/>
      <c r="V187" s="3"/>
      <c r="W187" s="3"/>
      <c r="X187" s="3"/>
      <c r="Y187" s="3"/>
      <c r="Z187" s="3"/>
      <c r="AA187" s="3"/>
      <c r="AB187" s="3"/>
    </row>
    <row r="188" spans="1:28" ht="15.75" customHeight="1">
      <c r="A188" s="3"/>
      <c r="B188" s="3"/>
      <c r="C188" s="3"/>
      <c r="D188" s="3"/>
      <c r="E188" s="83"/>
      <c r="F188" s="83"/>
      <c r="G188" s="83"/>
      <c r="H188" s="3"/>
      <c r="I188" s="3"/>
      <c r="J188" s="3"/>
      <c r="K188" s="3"/>
      <c r="L188" s="3"/>
      <c r="M188" s="3"/>
      <c r="N188" s="3"/>
      <c r="O188" s="3"/>
      <c r="P188" s="3"/>
      <c r="Q188" s="3"/>
      <c r="R188" s="3"/>
      <c r="S188" s="3"/>
      <c r="T188" s="3"/>
      <c r="U188" s="3"/>
      <c r="V188" s="3"/>
      <c r="W188" s="3"/>
      <c r="X188" s="3"/>
      <c r="Y188" s="3"/>
      <c r="Z188" s="3"/>
      <c r="AA188" s="3"/>
      <c r="AB188" s="3"/>
    </row>
    <row r="189" spans="1:28" ht="15.75" customHeight="1">
      <c r="A189" s="3"/>
      <c r="B189" s="3"/>
      <c r="C189" s="3"/>
      <c r="D189" s="3"/>
      <c r="E189" s="83"/>
      <c r="F189" s="83"/>
      <c r="G189" s="83"/>
      <c r="H189" s="3"/>
      <c r="I189" s="3"/>
      <c r="J189" s="3"/>
      <c r="K189" s="3"/>
      <c r="L189" s="3"/>
      <c r="M189" s="3"/>
      <c r="N189" s="3"/>
      <c r="O189" s="3"/>
      <c r="P189" s="3"/>
      <c r="Q189" s="3"/>
      <c r="R189" s="3"/>
      <c r="S189" s="3"/>
      <c r="T189" s="3"/>
      <c r="U189" s="3"/>
      <c r="V189" s="3"/>
      <c r="W189" s="3"/>
      <c r="X189" s="3"/>
      <c r="Y189" s="3"/>
      <c r="Z189" s="3"/>
      <c r="AA189" s="3"/>
      <c r="AB189" s="3"/>
    </row>
    <row r="190" spans="1:28" ht="15.75" customHeight="1">
      <c r="A190" s="3"/>
      <c r="B190" s="3"/>
      <c r="C190" s="3"/>
      <c r="D190" s="3"/>
      <c r="E190" s="83"/>
      <c r="F190" s="83"/>
      <c r="G190" s="83"/>
      <c r="H190" s="3"/>
      <c r="I190" s="3"/>
      <c r="J190" s="3"/>
      <c r="K190" s="3"/>
      <c r="L190" s="3"/>
      <c r="M190" s="3"/>
      <c r="N190" s="3"/>
      <c r="O190" s="3"/>
      <c r="P190" s="3"/>
      <c r="Q190" s="3"/>
      <c r="R190" s="3"/>
      <c r="S190" s="3"/>
      <c r="T190" s="3"/>
      <c r="U190" s="3"/>
      <c r="V190" s="3"/>
      <c r="W190" s="3"/>
      <c r="X190" s="3"/>
      <c r="Y190" s="3"/>
      <c r="Z190" s="3"/>
      <c r="AA190" s="3"/>
      <c r="AB190" s="3"/>
    </row>
    <row r="191" spans="1:28" ht="15.75" customHeight="1">
      <c r="A191" s="3"/>
      <c r="B191" s="3"/>
      <c r="C191" s="3"/>
      <c r="D191" s="3"/>
      <c r="E191" s="83"/>
      <c r="F191" s="83"/>
      <c r="G191" s="83"/>
      <c r="H191" s="3"/>
      <c r="I191" s="3"/>
      <c r="J191" s="3"/>
      <c r="K191" s="3"/>
      <c r="L191" s="3"/>
      <c r="M191" s="3"/>
      <c r="N191" s="3"/>
      <c r="O191" s="3"/>
      <c r="P191" s="3"/>
      <c r="Q191" s="3"/>
      <c r="R191" s="3"/>
      <c r="S191" s="3"/>
      <c r="T191" s="3"/>
      <c r="U191" s="3"/>
      <c r="V191" s="3"/>
      <c r="W191" s="3"/>
      <c r="X191" s="3"/>
      <c r="Y191" s="3"/>
      <c r="Z191" s="3"/>
      <c r="AA191" s="3"/>
      <c r="AB191" s="3"/>
    </row>
    <row r="192" spans="1:28" ht="15.75" customHeight="1">
      <c r="A192" s="3"/>
      <c r="B192" s="3"/>
      <c r="C192" s="3"/>
      <c r="D192" s="3"/>
      <c r="E192" s="83"/>
      <c r="F192" s="83"/>
      <c r="G192" s="83"/>
      <c r="H192" s="3"/>
      <c r="I192" s="3"/>
      <c r="J192" s="3"/>
      <c r="K192" s="3"/>
      <c r="L192" s="3"/>
      <c r="M192" s="3"/>
      <c r="N192" s="3"/>
      <c r="O192" s="3"/>
      <c r="P192" s="3"/>
      <c r="Q192" s="3"/>
      <c r="R192" s="3"/>
      <c r="S192" s="3"/>
      <c r="T192" s="3"/>
      <c r="U192" s="3"/>
      <c r="V192" s="3"/>
      <c r="W192" s="3"/>
      <c r="X192" s="3"/>
      <c r="Y192" s="3"/>
      <c r="Z192" s="3"/>
      <c r="AA192" s="3"/>
      <c r="AB192" s="3"/>
    </row>
    <row r="193" spans="1:28" ht="15.75" customHeight="1">
      <c r="A193" s="3"/>
      <c r="B193" s="3"/>
      <c r="C193" s="3"/>
      <c r="D193" s="3"/>
      <c r="E193" s="83"/>
      <c r="F193" s="83"/>
      <c r="G193" s="83"/>
      <c r="H193" s="3"/>
      <c r="I193" s="3"/>
      <c r="J193" s="3"/>
      <c r="K193" s="3"/>
      <c r="L193" s="3"/>
      <c r="M193" s="3"/>
      <c r="N193" s="3"/>
      <c r="O193" s="3"/>
      <c r="P193" s="3"/>
      <c r="Q193" s="3"/>
      <c r="R193" s="3"/>
      <c r="S193" s="3"/>
      <c r="T193" s="3"/>
      <c r="U193" s="3"/>
      <c r="V193" s="3"/>
      <c r="W193" s="3"/>
      <c r="X193" s="3"/>
      <c r="Y193" s="3"/>
      <c r="Z193" s="3"/>
      <c r="AA193" s="3"/>
      <c r="AB193" s="3"/>
    </row>
    <row r="194" spans="1:28" ht="15.75" customHeight="1">
      <c r="A194" s="3"/>
      <c r="B194" s="3"/>
      <c r="C194" s="3"/>
      <c r="D194" s="3"/>
      <c r="E194" s="83"/>
      <c r="F194" s="83"/>
      <c r="G194" s="83"/>
      <c r="H194" s="3"/>
      <c r="I194" s="3"/>
      <c r="J194" s="3"/>
      <c r="K194" s="3"/>
      <c r="L194" s="3"/>
      <c r="M194" s="3"/>
      <c r="N194" s="3"/>
      <c r="O194" s="3"/>
      <c r="P194" s="3"/>
      <c r="Q194" s="3"/>
      <c r="R194" s="3"/>
      <c r="S194" s="3"/>
      <c r="T194" s="3"/>
      <c r="U194" s="3"/>
      <c r="V194" s="3"/>
      <c r="W194" s="3"/>
      <c r="X194" s="3"/>
      <c r="Y194" s="3"/>
      <c r="Z194" s="3"/>
      <c r="AA194" s="3"/>
      <c r="AB194" s="3"/>
    </row>
    <row r="195" spans="1:28" ht="15.75" customHeight="1">
      <c r="A195" s="3"/>
      <c r="B195" s="3"/>
      <c r="C195" s="3"/>
      <c r="D195" s="3"/>
      <c r="E195" s="83"/>
      <c r="F195" s="83"/>
      <c r="G195" s="83"/>
      <c r="H195" s="3"/>
      <c r="I195" s="3"/>
      <c r="J195" s="3"/>
      <c r="K195" s="3"/>
      <c r="L195" s="3"/>
      <c r="M195" s="3"/>
      <c r="N195" s="3"/>
      <c r="O195" s="3"/>
      <c r="P195" s="3"/>
      <c r="Q195" s="3"/>
      <c r="R195" s="3"/>
      <c r="S195" s="3"/>
      <c r="T195" s="3"/>
      <c r="U195" s="3"/>
      <c r="V195" s="3"/>
      <c r="W195" s="3"/>
      <c r="X195" s="3"/>
      <c r="Y195" s="3"/>
      <c r="Z195" s="3"/>
      <c r="AA195" s="3"/>
      <c r="AB195" s="3"/>
    </row>
    <row r="196" spans="1:28" ht="15.75" customHeight="1">
      <c r="A196" s="3"/>
      <c r="B196" s="3"/>
      <c r="C196" s="3"/>
      <c r="D196" s="3"/>
      <c r="E196" s="83"/>
      <c r="F196" s="83"/>
      <c r="G196" s="83"/>
      <c r="H196" s="3"/>
      <c r="I196" s="3"/>
      <c r="J196" s="3"/>
      <c r="K196" s="3"/>
      <c r="L196" s="3"/>
      <c r="M196" s="3"/>
      <c r="N196" s="3"/>
      <c r="O196" s="3"/>
      <c r="P196" s="3"/>
      <c r="Q196" s="3"/>
      <c r="R196" s="3"/>
      <c r="S196" s="3"/>
      <c r="T196" s="3"/>
      <c r="U196" s="3"/>
      <c r="V196" s="3"/>
      <c r="W196" s="3"/>
      <c r="X196" s="3"/>
      <c r="Y196" s="3"/>
      <c r="Z196" s="3"/>
      <c r="AA196" s="3"/>
      <c r="AB196" s="3"/>
    </row>
    <row r="197" spans="1:28" ht="15.75" customHeight="1">
      <c r="A197" s="3"/>
      <c r="B197" s="3"/>
      <c r="C197" s="3"/>
      <c r="D197" s="3"/>
      <c r="E197" s="83"/>
      <c r="F197" s="83"/>
      <c r="G197" s="83"/>
      <c r="H197" s="3"/>
      <c r="I197" s="3"/>
      <c r="J197" s="3"/>
      <c r="K197" s="3"/>
      <c r="L197" s="3"/>
      <c r="M197" s="3"/>
      <c r="N197" s="3"/>
      <c r="O197" s="3"/>
      <c r="P197" s="3"/>
      <c r="Q197" s="3"/>
      <c r="R197" s="3"/>
      <c r="S197" s="3"/>
      <c r="T197" s="3"/>
      <c r="U197" s="3"/>
      <c r="V197" s="3"/>
      <c r="W197" s="3"/>
      <c r="X197" s="3"/>
      <c r="Y197" s="3"/>
      <c r="Z197" s="3"/>
      <c r="AA197" s="3"/>
      <c r="AB197" s="3"/>
    </row>
    <row r="198" spans="1:28" ht="15.75" customHeight="1">
      <c r="A198" s="3"/>
      <c r="B198" s="3"/>
      <c r="C198" s="3"/>
      <c r="D198" s="3"/>
      <c r="E198" s="83"/>
      <c r="F198" s="83"/>
      <c r="G198" s="83"/>
      <c r="H198" s="3"/>
      <c r="I198" s="3"/>
      <c r="J198" s="3"/>
      <c r="K198" s="3"/>
      <c r="L198" s="3"/>
      <c r="M198" s="3"/>
      <c r="N198" s="3"/>
      <c r="O198" s="3"/>
      <c r="P198" s="3"/>
      <c r="Q198" s="3"/>
      <c r="R198" s="3"/>
      <c r="S198" s="3"/>
      <c r="T198" s="3"/>
      <c r="U198" s="3"/>
      <c r="V198" s="3"/>
      <c r="W198" s="3"/>
      <c r="X198" s="3"/>
      <c r="Y198" s="3"/>
      <c r="Z198" s="3"/>
      <c r="AA198" s="3"/>
      <c r="AB198" s="3"/>
    </row>
    <row r="199" spans="1:28" ht="15.75" customHeight="1">
      <c r="A199" s="3"/>
      <c r="B199" s="3"/>
      <c r="C199" s="3"/>
      <c r="D199" s="3"/>
      <c r="E199" s="83"/>
      <c r="F199" s="83"/>
      <c r="G199" s="83"/>
      <c r="H199" s="3"/>
      <c r="I199" s="3"/>
      <c r="J199" s="3"/>
      <c r="K199" s="3"/>
      <c r="L199" s="3"/>
      <c r="M199" s="3"/>
      <c r="N199" s="3"/>
      <c r="O199" s="3"/>
      <c r="P199" s="3"/>
      <c r="Q199" s="3"/>
      <c r="R199" s="3"/>
      <c r="S199" s="3"/>
      <c r="T199" s="3"/>
      <c r="U199" s="3"/>
      <c r="V199" s="3"/>
      <c r="W199" s="3"/>
      <c r="X199" s="3"/>
      <c r="Y199" s="3"/>
      <c r="Z199" s="3"/>
      <c r="AA199" s="3"/>
      <c r="AB199" s="3"/>
    </row>
    <row r="200" spans="1:28" ht="15.75" customHeight="1">
      <c r="A200" s="3"/>
      <c r="B200" s="3"/>
      <c r="C200" s="3"/>
      <c r="D200" s="3"/>
      <c r="E200" s="83"/>
      <c r="F200" s="83"/>
      <c r="G200" s="83"/>
      <c r="H200" s="3"/>
      <c r="I200" s="3"/>
      <c r="J200" s="3"/>
      <c r="K200" s="3"/>
      <c r="L200" s="3"/>
      <c r="M200" s="3"/>
      <c r="N200" s="3"/>
      <c r="O200" s="3"/>
      <c r="P200" s="3"/>
      <c r="Q200" s="3"/>
      <c r="R200" s="3"/>
      <c r="S200" s="3"/>
      <c r="T200" s="3"/>
      <c r="U200" s="3"/>
      <c r="V200" s="3"/>
      <c r="W200" s="3"/>
      <c r="X200" s="3"/>
      <c r="Y200" s="3"/>
      <c r="Z200" s="3"/>
      <c r="AA200" s="3"/>
      <c r="AB200" s="3"/>
    </row>
    <row r="201" spans="1:28" ht="15.75" customHeight="1">
      <c r="A201" s="3"/>
      <c r="B201" s="3"/>
      <c r="C201" s="3"/>
      <c r="D201" s="3"/>
      <c r="E201" s="83"/>
      <c r="F201" s="83"/>
      <c r="G201" s="83"/>
      <c r="H201" s="3"/>
      <c r="I201" s="3"/>
      <c r="J201" s="3"/>
      <c r="K201" s="3"/>
      <c r="L201" s="3"/>
      <c r="M201" s="3"/>
      <c r="N201" s="3"/>
      <c r="O201" s="3"/>
      <c r="P201" s="3"/>
      <c r="Q201" s="3"/>
      <c r="R201" s="3"/>
      <c r="S201" s="3"/>
      <c r="T201" s="3"/>
      <c r="U201" s="3"/>
      <c r="V201" s="3"/>
      <c r="W201" s="3"/>
      <c r="X201" s="3"/>
      <c r="Y201" s="3"/>
      <c r="Z201" s="3"/>
      <c r="AA201" s="3"/>
      <c r="AB201" s="3"/>
    </row>
    <row r="202" spans="1:28" ht="15.75" customHeight="1">
      <c r="A202" s="3"/>
      <c r="B202" s="3"/>
      <c r="C202" s="3"/>
      <c r="D202" s="3"/>
      <c r="E202" s="83"/>
      <c r="F202" s="83"/>
      <c r="G202" s="83"/>
      <c r="H202" s="3"/>
      <c r="I202" s="3"/>
      <c r="J202" s="3"/>
      <c r="K202" s="3"/>
      <c r="L202" s="3"/>
      <c r="M202" s="3"/>
      <c r="N202" s="3"/>
      <c r="O202" s="3"/>
      <c r="P202" s="3"/>
      <c r="Q202" s="3"/>
      <c r="R202" s="3"/>
      <c r="S202" s="3"/>
      <c r="T202" s="3"/>
      <c r="U202" s="3"/>
      <c r="V202" s="3"/>
      <c r="W202" s="3"/>
      <c r="X202" s="3"/>
      <c r="Y202" s="3"/>
      <c r="Z202" s="3"/>
      <c r="AA202" s="3"/>
      <c r="AB202" s="3"/>
    </row>
    <row r="203" spans="1:28" ht="15.75" customHeight="1">
      <c r="A203" s="3"/>
      <c r="B203" s="3"/>
      <c r="C203" s="3"/>
      <c r="D203" s="3"/>
      <c r="E203" s="83"/>
      <c r="F203" s="83"/>
      <c r="G203" s="83"/>
      <c r="H203" s="3"/>
      <c r="I203" s="3"/>
      <c r="J203" s="3"/>
      <c r="K203" s="3"/>
      <c r="L203" s="3"/>
      <c r="M203" s="3"/>
      <c r="N203" s="3"/>
      <c r="O203" s="3"/>
      <c r="P203" s="3"/>
      <c r="Q203" s="3"/>
      <c r="R203" s="3"/>
      <c r="S203" s="3"/>
      <c r="T203" s="3"/>
      <c r="U203" s="3"/>
      <c r="V203" s="3"/>
      <c r="W203" s="3"/>
      <c r="X203" s="3"/>
      <c r="Y203" s="3"/>
      <c r="Z203" s="3"/>
      <c r="AA203" s="3"/>
      <c r="AB203" s="3"/>
    </row>
    <row r="204" spans="1:28" ht="15.75" customHeight="1">
      <c r="A204" s="3"/>
      <c r="B204" s="3"/>
      <c r="C204" s="3"/>
      <c r="D204" s="3"/>
      <c r="E204" s="83"/>
      <c r="F204" s="83"/>
      <c r="G204" s="83"/>
      <c r="H204" s="3"/>
      <c r="I204" s="3"/>
      <c r="J204" s="3"/>
      <c r="K204" s="3"/>
      <c r="L204" s="3"/>
      <c r="M204" s="3"/>
      <c r="N204" s="3"/>
      <c r="O204" s="3"/>
      <c r="P204" s="3"/>
      <c r="Q204" s="3"/>
      <c r="R204" s="3"/>
      <c r="S204" s="3"/>
      <c r="T204" s="3"/>
      <c r="U204" s="3"/>
      <c r="V204" s="3"/>
      <c r="W204" s="3"/>
      <c r="X204" s="3"/>
      <c r="Y204" s="3"/>
      <c r="Z204" s="3"/>
      <c r="AA204" s="3"/>
      <c r="AB204" s="3"/>
    </row>
    <row r="205" spans="1:28" ht="15.75" customHeight="1">
      <c r="A205" s="3"/>
      <c r="B205" s="3"/>
      <c r="C205" s="3"/>
      <c r="D205" s="3"/>
      <c r="E205" s="83"/>
      <c r="F205" s="83"/>
      <c r="G205" s="83"/>
      <c r="H205" s="3"/>
      <c r="I205" s="3"/>
      <c r="J205" s="3"/>
      <c r="K205" s="3"/>
      <c r="L205" s="3"/>
      <c r="M205" s="3"/>
      <c r="N205" s="3"/>
      <c r="O205" s="3"/>
      <c r="P205" s="3"/>
      <c r="Q205" s="3"/>
      <c r="R205" s="3"/>
      <c r="S205" s="3"/>
      <c r="T205" s="3"/>
      <c r="U205" s="3"/>
      <c r="V205" s="3"/>
      <c r="W205" s="3"/>
      <c r="X205" s="3"/>
      <c r="Y205" s="3"/>
      <c r="Z205" s="3"/>
      <c r="AA205" s="3"/>
      <c r="AB205" s="3"/>
    </row>
    <row r="206" spans="1:28" ht="15.75" customHeight="1">
      <c r="A206" s="3"/>
      <c r="B206" s="3"/>
      <c r="C206" s="3"/>
      <c r="D206" s="3"/>
      <c r="E206" s="83"/>
      <c r="F206" s="83"/>
      <c r="G206" s="83"/>
      <c r="H206" s="3"/>
      <c r="I206" s="3"/>
      <c r="J206" s="3"/>
      <c r="K206" s="3"/>
      <c r="L206" s="3"/>
      <c r="M206" s="3"/>
      <c r="N206" s="3"/>
      <c r="O206" s="3"/>
      <c r="P206" s="3"/>
      <c r="Q206" s="3"/>
      <c r="R206" s="3"/>
      <c r="S206" s="3"/>
      <c r="T206" s="3"/>
      <c r="U206" s="3"/>
      <c r="V206" s="3"/>
      <c r="W206" s="3"/>
      <c r="X206" s="3"/>
      <c r="Y206" s="3"/>
      <c r="Z206" s="3"/>
      <c r="AA206" s="3"/>
      <c r="AB206" s="3"/>
    </row>
    <row r="207" spans="1:28" ht="15.75" customHeight="1">
      <c r="A207" s="3"/>
      <c r="B207" s="3"/>
      <c r="C207" s="3"/>
      <c r="D207" s="3"/>
      <c r="E207" s="83"/>
      <c r="F207" s="83"/>
      <c r="G207" s="83"/>
      <c r="H207" s="3"/>
      <c r="I207" s="3"/>
      <c r="J207" s="3"/>
      <c r="K207" s="3"/>
      <c r="L207" s="3"/>
      <c r="M207" s="3"/>
      <c r="N207" s="3"/>
      <c r="O207" s="3"/>
      <c r="P207" s="3"/>
      <c r="Q207" s="3"/>
      <c r="R207" s="3"/>
      <c r="S207" s="3"/>
      <c r="T207" s="3"/>
      <c r="U207" s="3"/>
      <c r="V207" s="3"/>
      <c r="W207" s="3"/>
      <c r="X207" s="3"/>
      <c r="Y207" s="3"/>
      <c r="Z207" s="3"/>
      <c r="AA207" s="3"/>
      <c r="AB207" s="3"/>
    </row>
    <row r="208" spans="1:28" ht="15.75" customHeight="1">
      <c r="A208" s="3"/>
      <c r="B208" s="3"/>
      <c r="C208" s="3"/>
      <c r="D208" s="3"/>
      <c r="E208" s="83"/>
      <c r="F208" s="83"/>
      <c r="G208" s="83"/>
      <c r="H208" s="3"/>
      <c r="I208" s="3"/>
      <c r="J208" s="3"/>
      <c r="K208" s="3"/>
      <c r="L208" s="3"/>
      <c r="M208" s="3"/>
      <c r="N208" s="3"/>
      <c r="O208" s="3"/>
      <c r="P208" s="3"/>
      <c r="Q208" s="3"/>
      <c r="R208" s="3"/>
      <c r="S208" s="3"/>
      <c r="T208" s="3"/>
      <c r="U208" s="3"/>
      <c r="V208" s="3"/>
      <c r="W208" s="3"/>
      <c r="X208" s="3"/>
      <c r="Y208" s="3"/>
      <c r="Z208" s="3"/>
      <c r="AA208" s="3"/>
      <c r="AB208" s="3"/>
    </row>
    <row r="209" spans="1:28" ht="15.75" customHeight="1">
      <c r="A209" s="3"/>
      <c r="B209" s="3"/>
      <c r="C209" s="3"/>
      <c r="D209" s="3"/>
      <c r="E209" s="83"/>
      <c r="F209" s="83"/>
      <c r="G209" s="83"/>
      <c r="H209" s="3"/>
      <c r="I209" s="3"/>
      <c r="J209" s="3"/>
      <c r="K209" s="3"/>
      <c r="L209" s="3"/>
      <c r="M209" s="3"/>
      <c r="N209" s="3"/>
      <c r="O209" s="3"/>
      <c r="P209" s="3"/>
      <c r="Q209" s="3"/>
      <c r="R209" s="3"/>
      <c r="S209" s="3"/>
      <c r="T209" s="3"/>
      <c r="U209" s="3"/>
      <c r="V209" s="3"/>
      <c r="W209" s="3"/>
      <c r="X209" s="3"/>
      <c r="Y209" s="3"/>
      <c r="Z209" s="3"/>
      <c r="AA209" s="3"/>
      <c r="AB209" s="3"/>
    </row>
    <row r="210" spans="1:28" ht="15.75" customHeight="1">
      <c r="A210" s="3"/>
      <c r="B210" s="3"/>
      <c r="C210" s="3"/>
      <c r="D210" s="3"/>
      <c r="E210" s="83"/>
      <c r="F210" s="83"/>
      <c r="G210" s="83"/>
      <c r="H210" s="3"/>
      <c r="I210" s="3"/>
      <c r="J210" s="3"/>
      <c r="K210" s="3"/>
      <c r="L210" s="3"/>
      <c r="M210" s="3"/>
      <c r="N210" s="3"/>
      <c r="O210" s="3"/>
      <c r="P210" s="3"/>
      <c r="Q210" s="3"/>
      <c r="R210" s="3"/>
      <c r="S210" s="3"/>
      <c r="T210" s="3"/>
      <c r="U210" s="3"/>
      <c r="V210" s="3"/>
      <c r="W210" s="3"/>
      <c r="X210" s="3"/>
      <c r="Y210" s="3"/>
      <c r="Z210" s="3"/>
      <c r="AA210" s="3"/>
      <c r="AB210" s="3"/>
    </row>
    <row r="211" spans="1:28" ht="15.75" customHeight="1">
      <c r="A211" s="3"/>
      <c r="B211" s="3"/>
      <c r="C211" s="3"/>
      <c r="D211" s="3"/>
      <c r="E211" s="83"/>
      <c r="F211" s="83"/>
      <c r="G211" s="83"/>
      <c r="H211" s="3"/>
      <c r="I211" s="3"/>
      <c r="J211" s="3"/>
      <c r="K211" s="3"/>
      <c r="L211" s="3"/>
      <c r="M211" s="3"/>
      <c r="N211" s="3"/>
      <c r="O211" s="3"/>
      <c r="P211" s="3"/>
      <c r="Q211" s="3"/>
      <c r="R211" s="3"/>
      <c r="S211" s="3"/>
      <c r="T211" s="3"/>
      <c r="U211" s="3"/>
      <c r="V211" s="3"/>
      <c r="W211" s="3"/>
      <c r="X211" s="3"/>
      <c r="Y211" s="3"/>
      <c r="Z211" s="3"/>
      <c r="AA211" s="3"/>
      <c r="AB211" s="3"/>
    </row>
    <row r="212" spans="1:28" ht="15.75" customHeight="1">
      <c r="A212" s="3"/>
      <c r="B212" s="3"/>
      <c r="C212" s="3"/>
      <c r="D212" s="3"/>
      <c r="E212" s="83"/>
      <c r="F212" s="83"/>
      <c r="G212" s="83"/>
      <c r="H212" s="3"/>
      <c r="I212" s="3"/>
      <c r="J212" s="3"/>
      <c r="K212" s="3"/>
      <c r="L212" s="3"/>
      <c r="M212" s="3"/>
      <c r="N212" s="3"/>
      <c r="O212" s="3"/>
      <c r="P212" s="3"/>
      <c r="Q212" s="3"/>
      <c r="R212" s="3"/>
      <c r="S212" s="3"/>
      <c r="T212" s="3"/>
      <c r="U212" s="3"/>
      <c r="V212" s="3"/>
      <c r="W212" s="3"/>
      <c r="X212" s="3"/>
      <c r="Y212" s="3"/>
      <c r="Z212" s="3"/>
      <c r="AA212" s="3"/>
      <c r="AB212" s="3"/>
    </row>
    <row r="213" spans="1:28" ht="15.75" customHeight="1">
      <c r="A213" s="3"/>
      <c r="B213" s="3"/>
      <c r="C213" s="3"/>
      <c r="D213" s="3"/>
      <c r="E213" s="83"/>
      <c r="F213" s="83"/>
      <c r="G213" s="83"/>
      <c r="H213" s="3"/>
      <c r="I213" s="3"/>
      <c r="J213" s="3"/>
      <c r="K213" s="3"/>
      <c r="L213" s="3"/>
      <c r="M213" s="3"/>
      <c r="N213" s="3"/>
      <c r="O213" s="3"/>
      <c r="P213" s="3"/>
      <c r="Q213" s="3"/>
      <c r="R213" s="3"/>
      <c r="S213" s="3"/>
      <c r="T213" s="3"/>
      <c r="U213" s="3"/>
      <c r="V213" s="3"/>
      <c r="W213" s="3"/>
      <c r="X213" s="3"/>
      <c r="Y213" s="3"/>
      <c r="Z213" s="3"/>
      <c r="AA213" s="3"/>
      <c r="AB213" s="3"/>
    </row>
    <row r="214" spans="1:28" ht="15.75" customHeight="1">
      <c r="A214" s="3"/>
      <c r="B214" s="3"/>
      <c r="C214" s="3"/>
      <c r="D214" s="3"/>
      <c r="E214" s="83"/>
      <c r="F214" s="83"/>
      <c r="G214" s="83"/>
      <c r="H214" s="3"/>
      <c r="I214" s="3"/>
      <c r="J214" s="3"/>
      <c r="K214" s="3"/>
      <c r="L214" s="3"/>
      <c r="M214" s="3"/>
      <c r="N214" s="3"/>
      <c r="O214" s="3"/>
      <c r="P214" s="3"/>
      <c r="Q214" s="3"/>
      <c r="R214" s="3"/>
      <c r="S214" s="3"/>
      <c r="T214" s="3"/>
      <c r="U214" s="3"/>
      <c r="V214" s="3"/>
      <c r="W214" s="3"/>
      <c r="X214" s="3"/>
      <c r="Y214" s="3"/>
      <c r="Z214" s="3"/>
      <c r="AA214" s="3"/>
      <c r="AB214" s="3"/>
    </row>
    <row r="215" spans="1:28" ht="15.75" customHeight="1">
      <c r="A215" s="3"/>
      <c r="B215" s="3"/>
      <c r="C215" s="3"/>
      <c r="D215" s="3"/>
      <c r="E215" s="83"/>
      <c r="F215" s="83"/>
      <c r="G215" s="83"/>
      <c r="H215" s="3"/>
      <c r="I215" s="3"/>
      <c r="J215" s="3"/>
      <c r="K215" s="3"/>
      <c r="L215" s="3"/>
      <c r="M215" s="3"/>
      <c r="N215" s="3"/>
      <c r="O215" s="3"/>
      <c r="P215" s="3"/>
      <c r="Q215" s="3"/>
      <c r="R215" s="3"/>
      <c r="S215" s="3"/>
      <c r="T215" s="3"/>
      <c r="U215" s="3"/>
      <c r="V215" s="3"/>
      <c r="W215" s="3"/>
      <c r="X215" s="3"/>
      <c r="Y215" s="3"/>
      <c r="Z215" s="3"/>
      <c r="AA215" s="3"/>
      <c r="AB215" s="3"/>
    </row>
    <row r="216" spans="1:28" ht="15.75" customHeight="1">
      <c r="A216" s="3"/>
      <c r="B216" s="3"/>
      <c r="C216" s="3"/>
      <c r="D216" s="3"/>
      <c r="E216" s="83"/>
      <c r="F216" s="83"/>
      <c r="G216" s="83"/>
      <c r="H216" s="3"/>
      <c r="I216" s="3"/>
      <c r="J216" s="3"/>
      <c r="K216" s="3"/>
      <c r="L216" s="3"/>
      <c r="M216" s="3"/>
      <c r="N216" s="3"/>
      <c r="O216" s="3"/>
      <c r="P216" s="3"/>
      <c r="Q216" s="3"/>
      <c r="R216" s="3"/>
      <c r="S216" s="3"/>
      <c r="T216" s="3"/>
      <c r="U216" s="3"/>
      <c r="V216" s="3"/>
      <c r="W216" s="3"/>
      <c r="X216" s="3"/>
      <c r="Y216" s="3"/>
      <c r="Z216" s="3"/>
      <c r="AA216" s="3"/>
      <c r="AB216" s="3"/>
    </row>
    <row r="217" spans="1:28"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S8:S10"/>
    <mergeCell ref="C3:Q4"/>
    <mergeCell ref="A6:S6"/>
    <mergeCell ref="A8:R8"/>
    <mergeCell ref="A9:E9"/>
    <mergeCell ref="F9:N9"/>
    <mergeCell ref="O9:R9"/>
    <mergeCell ref="A1:B4"/>
    <mergeCell ref="C1:Q2"/>
    <mergeCell ref="R1:S1"/>
    <mergeCell ref="R2:S2"/>
    <mergeCell ref="AA2:AB2"/>
    <mergeCell ref="AA3:AB3"/>
    <mergeCell ref="AA4:AB4"/>
    <mergeCell ref="R3:S3"/>
    <mergeCell ref="R4:S4"/>
  </mergeCells>
  <conditionalFormatting sqref="H11:I11 M11">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N11">
      <formula1>"REDUCIR"</formula1>
    </dataValidation>
  </dataValidations>
  <pageMargins left="7.874015748031496E-2" right="7.874015748031496E-2" top="0.74803149606299213" bottom="0.74803149606299213" header="0" footer="0"/>
  <pageSetup paperSize="5" scale="32" fitToHeight="0" orientation="landscape" r:id="rId1"/>
  <headerFooter>
    <oddFooter>&amp;CPágina 6 de 6&amp;RAprobación mediante el radicado  No. 20257100604043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row>
    <row r="2" spans="1:26" ht="15.75" customHeight="1">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row>
    <row r="3" spans="1:26" ht="15.75" customHeight="1">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row>
    <row r="4" spans="1:26" ht="15.7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row>
    <row r="5" spans="1:26" ht="15.75" customHeigh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row>
    <row r="6" spans="1:26" ht="15.75" customHeight="1">
      <c r="A6" s="243"/>
      <c r="B6" s="451" t="s">
        <v>384</v>
      </c>
      <c r="C6" s="335"/>
      <c r="D6" s="335"/>
      <c r="E6" s="243"/>
      <c r="F6" s="243"/>
      <c r="G6" s="244" t="s">
        <v>385</v>
      </c>
      <c r="H6" s="243"/>
      <c r="I6" s="243"/>
      <c r="J6" s="243"/>
      <c r="K6" s="243"/>
      <c r="L6" s="243"/>
      <c r="M6" s="243"/>
      <c r="N6" s="243"/>
      <c r="O6" s="243"/>
      <c r="P6" s="243"/>
      <c r="Q6" s="243"/>
      <c r="R6" s="243"/>
      <c r="S6" s="243"/>
      <c r="T6" s="243"/>
      <c r="U6" s="243"/>
      <c r="V6" s="243"/>
      <c r="W6" s="243"/>
      <c r="X6" s="243"/>
      <c r="Y6" s="243"/>
      <c r="Z6" s="243"/>
    </row>
    <row r="7" spans="1:26" ht="15.75" customHeight="1">
      <c r="A7" s="243"/>
      <c r="B7" s="245"/>
      <c r="C7" s="246" t="s">
        <v>386</v>
      </c>
      <c r="D7" s="246" t="s">
        <v>387</v>
      </c>
      <c r="E7" s="243"/>
      <c r="F7" s="243"/>
      <c r="G7" s="243"/>
      <c r="H7" s="243"/>
      <c r="I7" s="243"/>
      <c r="J7" s="243"/>
      <c r="K7" s="243"/>
      <c r="L7" s="243"/>
      <c r="M7" s="243"/>
      <c r="N7" s="243"/>
      <c r="O7" s="243"/>
      <c r="P7" s="243"/>
      <c r="Q7" s="243"/>
      <c r="R7" s="243"/>
      <c r="S7" s="243"/>
      <c r="T7" s="243"/>
      <c r="U7" s="243"/>
      <c r="V7" s="243"/>
      <c r="W7" s="243"/>
      <c r="X7" s="243"/>
      <c r="Y7" s="243"/>
      <c r="Z7" s="243"/>
    </row>
    <row r="8" spans="1:26" ht="15.75" customHeight="1">
      <c r="A8" s="243"/>
      <c r="B8" s="247" t="s">
        <v>388</v>
      </c>
      <c r="C8" s="248" t="s">
        <v>389</v>
      </c>
      <c r="D8" s="249">
        <v>0.2</v>
      </c>
      <c r="E8" s="243"/>
      <c r="F8" s="243"/>
      <c r="G8" s="243"/>
      <c r="H8" s="243"/>
      <c r="I8" s="243"/>
      <c r="J8" s="243"/>
      <c r="K8" s="243"/>
      <c r="L8" s="243"/>
      <c r="M8" s="243"/>
      <c r="N8" s="243"/>
      <c r="O8" s="243"/>
      <c r="P8" s="243"/>
      <c r="Q8" s="243"/>
      <c r="R8" s="243"/>
      <c r="S8" s="243"/>
      <c r="T8" s="243"/>
      <c r="U8" s="243"/>
      <c r="V8" s="243"/>
      <c r="W8" s="243"/>
      <c r="X8" s="243"/>
      <c r="Y8" s="243"/>
      <c r="Z8" s="243"/>
    </row>
    <row r="9" spans="1:26" ht="15.75" customHeight="1">
      <c r="A9" s="243"/>
      <c r="B9" s="250" t="s">
        <v>141</v>
      </c>
      <c r="C9" s="251" t="s">
        <v>390</v>
      </c>
      <c r="D9" s="252">
        <v>0.4</v>
      </c>
      <c r="E9" s="243"/>
      <c r="F9" s="243"/>
      <c r="G9" s="243"/>
      <c r="H9" s="243"/>
      <c r="I9" s="243"/>
      <c r="J9" s="243"/>
      <c r="K9" s="243"/>
      <c r="L9" s="243"/>
      <c r="M9" s="243"/>
      <c r="N9" s="243"/>
      <c r="O9" s="243"/>
      <c r="P9" s="243"/>
      <c r="Q9" s="243"/>
      <c r="R9" s="243"/>
      <c r="S9" s="243"/>
      <c r="T9" s="243"/>
      <c r="U9" s="243"/>
      <c r="V9" s="243"/>
      <c r="W9" s="243"/>
      <c r="X9" s="243"/>
      <c r="Y9" s="243"/>
      <c r="Z9" s="243"/>
    </row>
    <row r="10" spans="1:26" ht="15.75" customHeight="1">
      <c r="A10" s="243"/>
      <c r="B10" s="253" t="s">
        <v>391</v>
      </c>
      <c r="C10" s="251" t="s">
        <v>392</v>
      </c>
      <c r="D10" s="252">
        <v>0.6</v>
      </c>
      <c r="E10" s="243"/>
      <c r="F10" s="243"/>
      <c r="G10" s="243"/>
      <c r="H10" s="243"/>
      <c r="I10" s="243"/>
      <c r="J10" s="243"/>
      <c r="K10" s="243"/>
      <c r="L10" s="243"/>
      <c r="M10" s="243"/>
      <c r="N10" s="243"/>
      <c r="O10" s="243"/>
      <c r="P10" s="243"/>
      <c r="Q10" s="243"/>
      <c r="R10" s="243"/>
      <c r="S10" s="243"/>
      <c r="T10" s="243"/>
      <c r="U10" s="243"/>
      <c r="V10" s="243"/>
      <c r="W10" s="243"/>
      <c r="X10" s="243"/>
      <c r="Y10" s="243"/>
      <c r="Z10" s="243"/>
    </row>
    <row r="11" spans="1:26" ht="52.5" customHeight="1">
      <c r="A11" s="243"/>
      <c r="B11" s="254" t="s">
        <v>393</v>
      </c>
      <c r="C11" s="251" t="s">
        <v>394</v>
      </c>
      <c r="D11" s="252">
        <v>0.8</v>
      </c>
      <c r="E11" s="243"/>
      <c r="F11" s="243"/>
      <c r="G11" s="243"/>
      <c r="H11" s="243"/>
      <c r="I11" s="243"/>
      <c r="J11" s="243"/>
      <c r="K11" s="243"/>
      <c r="L11" s="243"/>
      <c r="M11" s="243"/>
      <c r="N11" s="243"/>
      <c r="O11" s="243"/>
      <c r="P11" s="243"/>
      <c r="Q11" s="243"/>
      <c r="R11" s="243"/>
      <c r="S11" s="243"/>
      <c r="T11" s="243"/>
      <c r="U11" s="243"/>
      <c r="V11" s="243"/>
      <c r="W11" s="243"/>
      <c r="X11" s="243"/>
      <c r="Y11" s="243"/>
      <c r="Z11" s="243"/>
    </row>
    <row r="12" spans="1:26" ht="15.75" customHeight="1">
      <c r="A12" s="243"/>
      <c r="B12" s="255" t="s">
        <v>395</v>
      </c>
      <c r="C12" s="251" t="s">
        <v>396</v>
      </c>
      <c r="D12" s="252">
        <v>1</v>
      </c>
      <c r="E12" s="243"/>
      <c r="F12" s="243"/>
      <c r="G12" s="243"/>
      <c r="H12" s="243"/>
      <c r="I12" s="243"/>
      <c r="J12" s="243"/>
      <c r="K12" s="243"/>
      <c r="L12" s="243"/>
      <c r="M12" s="243"/>
      <c r="N12" s="243"/>
      <c r="O12" s="243"/>
      <c r="P12" s="243"/>
      <c r="Q12" s="243"/>
      <c r="R12" s="243"/>
      <c r="S12" s="243"/>
      <c r="T12" s="243"/>
      <c r="U12" s="243"/>
      <c r="V12" s="243"/>
      <c r="W12" s="243"/>
      <c r="X12" s="243"/>
      <c r="Y12" s="243"/>
      <c r="Z12" s="243"/>
    </row>
    <row r="13" spans="1:26" ht="15.75" customHeight="1">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row>
    <row r="14" spans="1:26" ht="15.75" customHeight="1">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26" ht="18.75" customHeight="1">
      <c r="A15" s="243"/>
      <c r="B15" s="451" t="s">
        <v>397</v>
      </c>
      <c r="C15" s="335"/>
      <c r="D15" s="335"/>
      <c r="E15" s="335"/>
      <c r="F15" s="243"/>
      <c r="G15" s="243"/>
      <c r="H15" s="243"/>
      <c r="I15" s="243"/>
      <c r="J15" s="243"/>
      <c r="K15" s="243"/>
      <c r="L15" s="243"/>
      <c r="M15" s="243"/>
      <c r="N15" s="243"/>
      <c r="O15" s="243"/>
      <c r="P15" s="243"/>
      <c r="Q15" s="243"/>
      <c r="R15" s="243"/>
      <c r="S15" s="243"/>
      <c r="T15" s="243"/>
      <c r="U15" s="243"/>
      <c r="V15" s="243"/>
      <c r="W15" s="243"/>
      <c r="X15" s="243"/>
      <c r="Y15" s="243"/>
      <c r="Z15" s="243"/>
    </row>
    <row r="16" spans="1:26" ht="38.25" customHeight="1">
      <c r="A16" s="243"/>
      <c r="B16" s="256"/>
      <c r="C16" s="246" t="s">
        <v>398</v>
      </c>
      <c r="D16" s="246" t="s">
        <v>399</v>
      </c>
      <c r="E16" s="246" t="s">
        <v>152</v>
      </c>
      <c r="F16" s="243"/>
      <c r="G16" s="243"/>
      <c r="H16" s="243"/>
      <c r="I16" s="243"/>
      <c r="J16" s="243"/>
      <c r="K16" s="243"/>
      <c r="L16" s="243"/>
      <c r="M16" s="243"/>
      <c r="N16" s="243"/>
      <c r="O16" s="243"/>
      <c r="P16" s="243"/>
      <c r="Q16" s="243"/>
      <c r="R16" s="243"/>
      <c r="S16" s="243"/>
      <c r="T16" s="243"/>
      <c r="U16" s="243"/>
      <c r="V16" s="243"/>
      <c r="W16" s="243"/>
      <c r="X16" s="243"/>
      <c r="Y16" s="243"/>
      <c r="Z16" s="243"/>
    </row>
    <row r="17" spans="1:26" ht="15.75" customHeight="1">
      <c r="A17" s="243"/>
      <c r="B17" s="247" t="s">
        <v>142</v>
      </c>
      <c r="C17" s="257" t="s">
        <v>400</v>
      </c>
      <c r="D17" s="258" t="s">
        <v>401</v>
      </c>
      <c r="E17" s="249">
        <v>0.2</v>
      </c>
      <c r="F17" s="243"/>
      <c r="G17" s="243"/>
      <c r="H17" s="243"/>
      <c r="I17" s="243"/>
      <c r="J17" s="243"/>
      <c r="K17" s="243"/>
      <c r="L17" s="243"/>
      <c r="M17" s="243"/>
      <c r="N17" s="243"/>
      <c r="O17" s="243"/>
      <c r="P17" s="243"/>
      <c r="Q17" s="243"/>
      <c r="R17" s="243"/>
      <c r="S17" s="243"/>
      <c r="T17" s="243"/>
      <c r="U17" s="243"/>
      <c r="V17" s="243"/>
      <c r="W17" s="243"/>
      <c r="X17" s="243"/>
      <c r="Y17" s="243"/>
      <c r="Z17" s="243"/>
    </row>
    <row r="18" spans="1:26" ht="15.75" customHeight="1">
      <c r="A18" s="243"/>
      <c r="B18" s="250" t="s">
        <v>206</v>
      </c>
      <c r="C18" s="259" t="s">
        <v>402</v>
      </c>
      <c r="D18" s="260" t="s">
        <v>403</v>
      </c>
      <c r="E18" s="252">
        <v>0.4</v>
      </c>
      <c r="F18" s="243"/>
      <c r="G18" s="243"/>
      <c r="H18" s="243"/>
      <c r="I18" s="243"/>
      <c r="J18" s="243"/>
      <c r="K18" s="243"/>
      <c r="L18" s="243"/>
      <c r="M18" s="243"/>
      <c r="N18" s="243"/>
      <c r="O18" s="243"/>
      <c r="P18" s="243"/>
      <c r="Q18" s="243"/>
      <c r="R18" s="243"/>
      <c r="S18" s="50"/>
      <c r="T18" s="243"/>
      <c r="U18" s="243"/>
      <c r="V18" s="243"/>
      <c r="W18" s="243"/>
      <c r="X18" s="243"/>
      <c r="Y18" s="243"/>
      <c r="Z18" s="243"/>
    </row>
    <row r="19" spans="1:26" ht="15.75" customHeight="1">
      <c r="A19" s="243"/>
      <c r="B19" s="253" t="s">
        <v>207</v>
      </c>
      <c r="C19" s="259" t="s">
        <v>404</v>
      </c>
      <c r="D19" s="260" t="s">
        <v>405</v>
      </c>
      <c r="E19" s="252">
        <v>0.6</v>
      </c>
      <c r="F19" s="243"/>
      <c r="G19" s="243"/>
      <c r="H19" s="243"/>
      <c r="I19" s="243"/>
      <c r="J19" s="243"/>
      <c r="K19" s="243"/>
      <c r="L19" s="243"/>
      <c r="M19" s="243"/>
      <c r="N19" s="243"/>
      <c r="O19" s="243"/>
      <c r="P19" s="243"/>
      <c r="Q19" s="243"/>
      <c r="R19" s="243"/>
      <c r="S19" s="243"/>
      <c r="T19" s="243"/>
      <c r="U19" s="243"/>
      <c r="V19" s="243"/>
      <c r="W19" s="243"/>
      <c r="X19" s="243"/>
      <c r="Y19" s="243"/>
      <c r="Z19" s="243"/>
    </row>
    <row r="20" spans="1:26" ht="15.75" customHeight="1">
      <c r="A20" s="243"/>
      <c r="B20" s="254" t="s">
        <v>208</v>
      </c>
      <c r="C20" s="259" t="s">
        <v>406</v>
      </c>
      <c r="D20" s="260" t="s">
        <v>407</v>
      </c>
      <c r="E20" s="252">
        <v>0.8</v>
      </c>
      <c r="F20" s="243"/>
      <c r="G20" s="243"/>
      <c r="H20" s="243"/>
      <c r="I20" s="243"/>
      <c r="J20" s="243"/>
      <c r="K20" s="243"/>
      <c r="L20" s="243"/>
      <c r="M20" s="243"/>
      <c r="N20" s="243"/>
      <c r="O20" s="243"/>
      <c r="P20" s="243"/>
      <c r="Q20" s="243"/>
      <c r="R20" s="243"/>
      <c r="S20" s="243"/>
      <c r="T20" s="243"/>
      <c r="U20" s="243"/>
      <c r="V20" s="243"/>
      <c r="W20" s="243"/>
      <c r="X20" s="243"/>
      <c r="Y20" s="243"/>
      <c r="Z20" s="243"/>
    </row>
    <row r="21" spans="1:26" ht="15.75" customHeight="1">
      <c r="A21" s="243"/>
      <c r="B21" s="255" t="s">
        <v>408</v>
      </c>
      <c r="C21" s="259" t="s">
        <v>409</v>
      </c>
      <c r="D21" s="260" t="s">
        <v>410</v>
      </c>
      <c r="E21" s="252">
        <v>1</v>
      </c>
      <c r="F21" s="243"/>
      <c r="G21" s="243"/>
      <c r="H21" s="243"/>
      <c r="I21" s="243"/>
      <c r="J21" s="243"/>
      <c r="K21" s="243"/>
      <c r="L21" s="243"/>
      <c r="M21" s="243"/>
      <c r="N21" s="243"/>
      <c r="O21" s="243"/>
      <c r="P21" s="243"/>
      <c r="Q21" s="243"/>
      <c r="R21" s="243"/>
      <c r="S21" s="243"/>
      <c r="T21" s="243"/>
      <c r="U21" s="243"/>
      <c r="V21" s="243"/>
      <c r="W21" s="243"/>
      <c r="X21" s="243"/>
      <c r="Y21" s="243"/>
      <c r="Z21" s="243"/>
    </row>
    <row r="22" spans="1:26" ht="15.75" customHeight="1">
      <c r="A22" s="243"/>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row>
    <row r="23" spans="1:26" ht="15.75" customHeight="1">
      <c r="A23" s="243"/>
      <c r="B23" s="452" t="s">
        <v>411</v>
      </c>
      <c r="C23" s="326"/>
      <c r="D23" s="326"/>
      <c r="E23" s="326"/>
      <c r="F23" s="324"/>
      <c r="G23" s="243"/>
      <c r="H23" s="243"/>
      <c r="I23" s="243"/>
      <c r="J23" s="243"/>
      <c r="K23" s="243"/>
      <c r="L23" s="243"/>
      <c r="M23" s="243"/>
      <c r="N23" s="243"/>
      <c r="O23" s="243"/>
      <c r="P23" s="243"/>
      <c r="Q23" s="243"/>
      <c r="R23" s="243"/>
      <c r="S23" s="243"/>
      <c r="T23" s="261"/>
      <c r="U23" s="243"/>
      <c r="V23" s="243"/>
      <c r="W23" s="243"/>
      <c r="X23" s="243"/>
      <c r="Y23" s="243"/>
      <c r="Z23" s="243"/>
    </row>
    <row r="24" spans="1:26" ht="15.75" customHeight="1">
      <c r="A24" s="243"/>
      <c r="B24" s="262"/>
      <c r="C24" s="262"/>
      <c r="D24" s="262"/>
      <c r="E24" s="262"/>
      <c r="F24" s="262"/>
      <c r="G24" s="243"/>
      <c r="H24" s="243"/>
      <c r="I24" s="243"/>
      <c r="J24" s="243"/>
      <c r="K24" s="243"/>
      <c r="L24" s="243"/>
      <c r="M24" s="243"/>
      <c r="N24" s="263"/>
      <c r="O24" s="263"/>
      <c r="P24" s="264">
        <v>100</v>
      </c>
      <c r="Q24" s="264">
        <v>500</v>
      </c>
      <c r="R24" s="264">
        <v>1000</v>
      </c>
      <c r="S24" s="264">
        <v>5000</v>
      </c>
      <c r="T24" s="261"/>
      <c r="U24" s="243"/>
      <c r="V24" s="243"/>
      <c r="W24" s="243"/>
      <c r="X24" s="243"/>
      <c r="Y24" s="243"/>
      <c r="Z24" s="243"/>
    </row>
    <row r="25" spans="1:26" ht="15.75" customHeight="1">
      <c r="A25" s="243"/>
      <c r="B25" s="452" t="s">
        <v>412</v>
      </c>
      <c r="C25" s="326"/>
      <c r="D25" s="453"/>
      <c r="E25" s="265" t="s">
        <v>185</v>
      </c>
      <c r="F25" s="266" t="s">
        <v>413</v>
      </c>
      <c r="G25" s="243"/>
      <c r="H25" s="243"/>
      <c r="I25" s="243"/>
      <c r="J25" s="243"/>
      <c r="K25" s="243"/>
      <c r="L25" s="243"/>
      <c r="M25" s="243"/>
      <c r="N25" s="263"/>
      <c r="O25" s="263"/>
      <c r="P25" s="267">
        <f>+P24*O26</f>
        <v>100000000</v>
      </c>
      <c r="Q25" s="267">
        <f>+Q24*O26</f>
        <v>500000000</v>
      </c>
      <c r="R25" s="268">
        <f>+R24*O26</f>
        <v>1000000000</v>
      </c>
      <c r="S25" s="268">
        <f>+S24*O26</f>
        <v>5000000000</v>
      </c>
      <c r="T25" s="269">
        <v>1000</v>
      </c>
      <c r="U25" s="243"/>
      <c r="V25" s="243"/>
      <c r="W25" s="243"/>
      <c r="X25" s="243"/>
      <c r="Y25" s="243"/>
      <c r="Z25" s="243"/>
    </row>
    <row r="26" spans="1:26" ht="15.75" customHeight="1">
      <c r="A26" s="243"/>
      <c r="B26" s="454" t="s">
        <v>414</v>
      </c>
      <c r="C26" s="457" t="s">
        <v>415</v>
      </c>
      <c r="D26" s="270" t="s">
        <v>153</v>
      </c>
      <c r="E26" s="271" t="s">
        <v>416</v>
      </c>
      <c r="F26" s="272">
        <v>0.25</v>
      </c>
      <c r="G26" s="243"/>
      <c r="H26" s="243"/>
      <c r="I26" s="243"/>
      <c r="J26" s="243"/>
      <c r="K26" s="243"/>
      <c r="L26" s="243"/>
      <c r="M26" s="243"/>
      <c r="N26" s="273" t="s">
        <v>417</v>
      </c>
      <c r="O26" s="274">
        <v>1000000</v>
      </c>
      <c r="P26" s="275">
        <f>+P25/S27</f>
        <v>8.398624943529746E-4</v>
      </c>
      <c r="Q26" s="275">
        <f>+Q25/S27</f>
        <v>4.199312471764873E-3</v>
      </c>
      <c r="R26" s="276">
        <f>+R25/S27</f>
        <v>8.398624943529746E-3</v>
      </c>
      <c r="S26" s="276">
        <f>+S25/S27</f>
        <v>4.1993124717648725E-2</v>
      </c>
      <c r="T26" s="277">
        <f>+O26*T25</f>
        <v>1000000000</v>
      </c>
      <c r="U26" s="243"/>
      <c r="V26" s="243"/>
      <c r="W26" s="243"/>
      <c r="X26" s="243"/>
      <c r="Y26" s="243"/>
      <c r="Z26" s="243"/>
    </row>
    <row r="27" spans="1:26" ht="15.75" customHeight="1">
      <c r="A27" s="243"/>
      <c r="B27" s="455"/>
      <c r="C27" s="310"/>
      <c r="D27" s="278" t="s">
        <v>418</v>
      </c>
      <c r="E27" s="279" t="s">
        <v>419</v>
      </c>
      <c r="F27" s="280">
        <v>0.15</v>
      </c>
      <c r="G27" s="243"/>
      <c r="H27" s="243"/>
      <c r="I27" s="243"/>
      <c r="J27" s="243"/>
      <c r="K27" s="243"/>
      <c r="L27" s="243"/>
      <c r="M27" s="243"/>
      <c r="N27" s="263"/>
      <c r="O27" s="263"/>
      <c r="P27" s="281"/>
      <c r="Q27" s="281"/>
      <c r="R27" s="282" t="s">
        <v>420</v>
      </c>
      <c r="S27" s="283">
        <v>119067110000</v>
      </c>
      <c r="T27" s="284"/>
      <c r="U27" s="243"/>
      <c r="V27" s="243"/>
      <c r="W27" s="243"/>
      <c r="X27" s="243"/>
      <c r="Y27" s="243"/>
      <c r="Z27" s="243"/>
    </row>
    <row r="28" spans="1:26" ht="15.75" customHeight="1">
      <c r="A28" s="243"/>
      <c r="B28" s="455"/>
      <c r="C28" s="311"/>
      <c r="D28" s="278" t="s">
        <v>421</v>
      </c>
      <c r="E28" s="279" t="s">
        <v>422</v>
      </c>
      <c r="F28" s="280">
        <v>0.1</v>
      </c>
      <c r="G28" s="243"/>
      <c r="H28" s="243"/>
      <c r="I28" s="243"/>
      <c r="J28" s="243"/>
      <c r="K28" s="243"/>
      <c r="L28" s="243"/>
      <c r="M28" s="243"/>
      <c r="N28" s="263"/>
      <c r="O28" s="263"/>
      <c r="P28" s="263"/>
      <c r="Q28" s="263"/>
      <c r="R28" s="282" t="s">
        <v>423</v>
      </c>
      <c r="S28" s="283">
        <v>59513488000</v>
      </c>
      <c r="T28" s="285"/>
      <c r="U28" s="286"/>
      <c r="V28" s="243"/>
      <c r="W28" s="243"/>
      <c r="X28" s="243"/>
      <c r="Y28" s="243"/>
      <c r="Z28" s="243"/>
    </row>
    <row r="29" spans="1:26" ht="15.75" customHeight="1">
      <c r="A29" s="243"/>
      <c r="B29" s="455"/>
      <c r="C29" s="450" t="s">
        <v>115</v>
      </c>
      <c r="D29" s="278" t="s">
        <v>424</v>
      </c>
      <c r="E29" s="279" t="s">
        <v>425</v>
      </c>
      <c r="F29" s="280">
        <v>0.25</v>
      </c>
      <c r="G29" s="243"/>
      <c r="H29" s="243"/>
      <c r="I29" s="243"/>
      <c r="J29" s="243"/>
      <c r="K29" s="243"/>
      <c r="L29" s="243"/>
      <c r="M29" s="243"/>
      <c r="N29" s="263"/>
      <c r="O29" s="263"/>
      <c r="P29" s="263"/>
      <c r="Q29" s="263"/>
      <c r="R29" s="282" t="s">
        <v>426</v>
      </c>
      <c r="S29" s="283">
        <v>59553622000</v>
      </c>
      <c r="T29" s="243"/>
      <c r="U29" s="243"/>
      <c r="V29" s="243"/>
      <c r="W29" s="243"/>
      <c r="X29" s="243"/>
      <c r="Y29" s="243"/>
      <c r="Z29" s="243"/>
    </row>
    <row r="30" spans="1:26" ht="15.75" customHeight="1">
      <c r="A30" s="243"/>
      <c r="B30" s="456"/>
      <c r="C30" s="311"/>
      <c r="D30" s="278" t="s">
        <v>154</v>
      </c>
      <c r="E30" s="279" t="s">
        <v>427</v>
      </c>
      <c r="F30" s="280">
        <v>0.15</v>
      </c>
      <c r="G30" s="243"/>
      <c r="H30" s="243"/>
      <c r="I30" s="243"/>
      <c r="J30" s="243"/>
      <c r="K30" s="243"/>
      <c r="L30" s="243"/>
      <c r="M30" s="243"/>
      <c r="N30" s="263"/>
      <c r="O30" s="263"/>
      <c r="P30" s="263"/>
      <c r="Q30" s="263"/>
      <c r="R30" s="243"/>
      <c r="S30" s="243"/>
      <c r="T30" s="243"/>
      <c r="U30" s="243"/>
      <c r="V30" s="243"/>
      <c r="W30" s="243"/>
      <c r="X30" s="243"/>
      <c r="Y30" s="243"/>
      <c r="Z30" s="243"/>
    </row>
    <row r="31" spans="1:26" ht="15.75" customHeight="1">
      <c r="A31" s="243"/>
      <c r="B31" s="458" t="s">
        <v>428</v>
      </c>
      <c r="C31" s="450" t="s">
        <v>119</v>
      </c>
      <c r="D31" s="278" t="s">
        <v>155</v>
      </c>
      <c r="E31" s="279" t="s">
        <v>429</v>
      </c>
      <c r="F31" s="287" t="s">
        <v>430</v>
      </c>
      <c r="G31" s="243"/>
      <c r="H31" s="243"/>
      <c r="I31" s="243"/>
      <c r="J31" s="243"/>
      <c r="K31" s="243"/>
      <c r="L31" s="243"/>
      <c r="M31" s="243"/>
      <c r="N31" s="243"/>
      <c r="O31" s="243"/>
      <c r="P31" s="243"/>
      <c r="Q31" s="243"/>
      <c r="R31" s="243"/>
      <c r="S31" s="243"/>
      <c r="T31" s="243"/>
      <c r="U31" s="243"/>
      <c r="V31" s="243"/>
      <c r="W31" s="243"/>
      <c r="X31" s="243"/>
      <c r="Y31" s="243"/>
      <c r="Z31" s="243"/>
    </row>
    <row r="32" spans="1:26" ht="15.75" customHeight="1">
      <c r="A32" s="243"/>
      <c r="B32" s="455"/>
      <c r="C32" s="311"/>
      <c r="D32" s="278" t="s">
        <v>431</v>
      </c>
      <c r="E32" s="279" t="s">
        <v>432</v>
      </c>
      <c r="F32" s="287" t="s">
        <v>430</v>
      </c>
      <c r="G32" s="243"/>
      <c r="H32" s="243"/>
      <c r="I32" s="243"/>
      <c r="J32" s="243"/>
      <c r="K32" s="243"/>
      <c r="L32" s="243"/>
      <c r="M32" s="243"/>
      <c r="N32" s="243"/>
      <c r="O32" s="243"/>
      <c r="P32" s="243"/>
      <c r="Q32" s="243"/>
      <c r="R32" s="243"/>
      <c r="S32" s="243"/>
      <c r="T32" s="243"/>
      <c r="U32" s="243"/>
      <c r="V32" s="243"/>
      <c r="W32" s="243"/>
      <c r="X32" s="243"/>
      <c r="Y32" s="243"/>
      <c r="Z32" s="243"/>
    </row>
    <row r="33" spans="1:26" ht="15.75" customHeight="1">
      <c r="A33" s="243"/>
      <c r="B33" s="455"/>
      <c r="C33" s="450" t="s">
        <v>120</v>
      </c>
      <c r="D33" s="278" t="s">
        <v>156</v>
      </c>
      <c r="E33" s="279" t="s">
        <v>433</v>
      </c>
      <c r="F33" s="287" t="s">
        <v>430</v>
      </c>
      <c r="G33" s="243"/>
      <c r="H33" s="243"/>
      <c r="I33" s="243"/>
      <c r="J33" s="243"/>
      <c r="K33" s="243"/>
      <c r="L33" s="243"/>
      <c r="M33" s="243"/>
      <c r="N33" s="243"/>
      <c r="O33" s="243"/>
      <c r="P33" s="243"/>
      <c r="Q33" s="243"/>
      <c r="R33" s="243"/>
      <c r="S33" s="243"/>
      <c r="T33" s="243"/>
      <c r="U33" s="243"/>
      <c r="V33" s="243"/>
      <c r="W33" s="243"/>
      <c r="X33" s="243"/>
      <c r="Y33" s="243"/>
      <c r="Z33" s="243"/>
    </row>
    <row r="34" spans="1:26" ht="15.75" customHeight="1">
      <c r="A34" s="243"/>
      <c r="B34" s="455"/>
      <c r="C34" s="311"/>
      <c r="D34" s="278" t="s">
        <v>434</v>
      </c>
      <c r="E34" s="279" t="s">
        <v>435</v>
      </c>
      <c r="F34" s="287" t="s">
        <v>430</v>
      </c>
      <c r="G34" s="243"/>
      <c r="H34" s="243"/>
      <c r="I34" s="243"/>
      <c r="J34" s="243"/>
      <c r="K34" s="243"/>
      <c r="L34" s="243"/>
      <c r="M34" s="243"/>
      <c r="N34" s="243"/>
      <c r="O34" s="243"/>
      <c r="P34" s="243"/>
      <c r="Q34" s="243"/>
      <c r="R34" s="243"/>
      <c r="S34" s="243"/>
      <c r="T34" s="243"/>
      <c r="U34" s="243"/>
      <c r="V34" s="243"/>
      <c r="W34" s="243"/>
      <c r="X34" s="243"/>
      <c r="Y34" s="243"/>
      <c r="Z34" s="243"/>
    </row>
    <row r="35" spans="1:26" ht="15.75" customHeight="1">
      <c r="A35" s="243"/>
      <c r="B35" s="455"/>
      <c r="C35" s="450" t="s">
        <v>109</v>
      </c>
      <c r="D35" s="278" t="s">
        <v>157</v>
      </c>
      <c r="E35" s="279" t="s">
        <v>436</v>
      </c>
      <c r="F35" s="287" t="s">
        <v>430</v>
      </c>
      <c r="G35" s="243"/>
      <c r="H35" s="243"/>
      <c r="I35" s="243"/>
      <c r="J35" s="243"/>
      <c r="K35" s="243"/>
      <c r="L35" s="243"/>
      <c r="M35" s="243"/>
      <c r="N35" s="243"/>
      <c r="O35" s="243"/>
      <c r="P35" s="243"/>
      <c r="Q35" s="243"/>
      <c r="R35" s="243"/>
      <c r="S35" s="243"/>
      <c r="T35" s="243"/>
      <c r="U35" s="243"/>
      <c r="V35" s="243"/>
      <c r="W35" s="243"/>
      <c r="X35" s="243"/>
      <c r="Y35" s="243"/>
      <c r="Z35" s="243"/>
    </row>
    <row r="36" spans="1:26" ht="15.75" customHeight="1">
      <c r="A36" s="243"/>
      <c r="B36" s="459"/>
      <c r="C36" s="345"/>
      <c r="D36" s="288" t="s">
        <v>437</v>
      </c>
      <c r="E36" s="289" t="s">
        <v>438</v>
      </c>
      <c r="F36" s="290" t="s">
        <v>430</v>
      </c>
      <c r="G36" s="243"/>
      <c r="H36" s="243"/>
      <c r="I36" s="243"/>
      <c r="J36" s="243"/>
      <c r="K36" s="243"/>
      <c r="L36" s="243"/>
      <c r="M36" s="243"/>
      <c r="N36" s="243"/>
      <c r="O36" s="243"/>
      <c r="P36" s="243"/>
      <c r="Q36" s="243"/>
      <c r="R36" s="243"/>
      <c r="S36" s="243"/>
      <c r="T36" s="243"/>
      <c r="U36" s="243"/>
      <c r="V36" s="243"/>
      <c r="W36" s="243"/>
      <c r="X36" s="243"/>
      <c r="Y36" s="243"/>
      <c r="Z36" s="243"/>
    </row>
    <row r="37" spans="1:26" ht="15.75" customHeight="1">
      <c r="A37" s="24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row>
    <row r="38" spans="1:26" ht="15.75" customHeight="1">
      <c r="A38" s="243"/>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row>
    <row r="39" spans="1:26" ht="15.75" customHeight="1">
      <c r="A39" s="243"/>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row>
    <row r="40" spans="1:26" ht="15.75" customHeight="1">
      <c r="A40" s="243"/>
      <c r="B40" s="243"/>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row>
    <row r="41" spans="1:26" ht="15.75" customHeight="1">
      <c r="A41" s="243"/>
      <c r="B41" s="243"/>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row>
    <row r="42" spans="1:26" ht="15.75" customHeight="1">
      <c r="A42" s="243"/>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row>
    <row r="43" spans="1:26" ht="15.75" customHeight="1">
      <c r="A43" s="243"/>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row>
    <row r="44" spans="1:26" ht="15.75" customHeight="1">
      <c r="A44" s="243"/>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row>
    <row r="45" spans="1:26" ht="15.75" customHeight="1">
      <c r="A45" s="243"/>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row>
    <row r="46" spans="1:26" ht="15.75" customHeight="1">
      <c r="A46" s="243"/>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row>
    <row r="47" spans="1:26" ht="15.75" customHeight="1">
      <c r="A47" s="243"/>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row>
    <row r="48" spans="1:26" ht="15.75" customHeight="1">
      <c r="A48" s="243"/>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row>
    <row r="49" spans="1:26" ht="15.75" customHeight="1">
      <c r="A49" s="243"/>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row>
    <row r="50" spans="1:26" ht="15.75" customHeight="1">
      <c r="A50" s="243"/>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row>
    <row r="51" spans="1:26" ht="15.75" customHeight="1">
      <c r="A51" s="243"/>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row>
    <row r="52" spans="1:26" ht="15.75" customHeight="1">
      <c r="A52" s="243"/>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row>
    <row r="53" spans="1:26" ht="15.75" customHeight="1">
      <c r="A53" s="243"/>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row>
    <row r="54" spans="1:26" ht="15.75" customHeight="1">
      <c r="A54" s="243"/>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row>
    <row r="55" spans="1:26" ht="15.75" customHeight="1">
      <c r="A55" s="243"/>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row>
    <row r="56" spans="1:26" ht="15.75" customHeight="1">
      <c r="A56" s="243"/>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row>
    <row r="57" spans="1:26" ht="15.75" customHeight="1">
      <c r="A57" s="243"/>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row>
    <row r="58" spans="1:26" ht="15.75" customHeight="1">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row>
    <row r="59" spans="1:26" ht="15.75" customHeight="1">
      <c r="A59" s="243"/>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row>
    <row r="60" spans="1:26" ht="15.75" customHeight="1">
      <c r="A60" s="243"/>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15.75" customHeight="1">
      <c r="A61" s="243"/>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row>
    <row r="62" spans="1:26" ht="15.75" customHeight="1">
      <c r="A62" s="243"/>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row>
    <row r="63" spans="1:26" ht="15.75" customHeight="1">
      <c r="A63" s="243"/>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row>
    <row r="64" spans="1:26" ht="15.75" customHeight="1">
      <c r="A64" s="243"/>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row>
    <row r="65" spans="1:26" ht="15.75" customHeight="1">
      <c r="A65" s="243"/>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row>
    <row r="66" spans="1:26" ht="15.75" customHeight="1">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row>
    <row r="67" spans="1:26" ht="15.75" customHeight="1">
      <c r="A67" s="243"/>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row>
    <row r="68" spans="1:26" ht="15.75" customHeight="1">
      <c r="A68" s="243"/>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row>
    <row r="69" spans="1:26" ht="15.75" customHeight="1">
      <c r="A69" s="243"/>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row>
    <row r="70" spans="1:26" ht="15.75" customHeight="1">
      <c r="A70" s="243"/>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row>
    <row r="71" spans="1:26" ht="15.75" customHeight="1">
      <c r="A71" s="243"/>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row>
    <row r="72" spans="1:26" ht="15.75" customHeight="1">
      <c r="A72" s="243"/>
      <c r="B72" s="243"/>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row>
    <row r="73" spans="1:26" ht="15.75" customHeight="1">
      <c r="A73" s="243"/>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row>
    <row r="74" spans="1:26" ht="15.75" customHeight="1">
      <c r="A74" s="243"/>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row>
    <row r="75" spans="1:26" ht="15.75" customHeight="1">
      <c r="A75" s="243"/>
      <c r="B75" s="243"/>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row>
    <row r="76" spans="1:26" ht="15.75" customHeight="1">
      <c r="A76" s="243"/>
      <c r="B76" s="243"/>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row>
    <row r="77" spans="1:26" ht="15.75" customHeight="1">
      <c r="A77" s="243"/>
      <c r="B77" s="243"/>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row>
    <row r="78" spans="1:26" ht="15.75" customHeight="1">
      <c r="A78" s="243"/>
      <c r="B78" s="243"/>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row>
    <row r="79" spans="1:26" ht="15.75" customHeight="1">
      <c r="A79" s="243"/>
      <c r="B79" s="243"/>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row>
    <row r="80" spans="1:26" ht="15.75" customHeight="1">
      <c r="A80" s="243"/>
      <c r="B80" s="243"/>
      <c r="C80" s="243"/>
      <c r="D80" s="243"/>
      <c r="E80" s="243"/>
      <c r="F80" s="243"/>
      <c r="G80" s="243"/>
      <c r="H80" s="243"/>
      <c r="I80" s="243"/>
      <c r="J80" s="243"/>
      <c r="K80" s="243"/>
      <c r="L80" s="243"/>
      <c r="M80" s="243"/>
      <c r="N80" s="243"/>
      <c r="O80" s="243"/>
      <c r="P80" s="243"/>
      <c r="Q80" s="243"/>
      <c r="R80" s="243"/>
      <c r="S80" s="243"/>
      <c r="T80" s="243"/>
      <c r="U80" s="243"/>
      <c r="V80" s="243"/>
      <c r="W80" s="243"/>
      <c r="X80" s="243"/>
      <c r="Y80" s="243"/>
      <c r="Z80" s="243"/>
    </row>
    <row r="81" spans="1:26" ht="15.75" customHeight="1">
      <c r="A81" s="243"/>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row>
    <row r="82" spans="1:26" ht="15.75" customHeight="1">
      <c r="A82" s="243"/>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row>
    <row r="83" spans="1:26" ht="15.75" customHeight="1">
      <c r="A83" s="243"/>
      <c r="B83" s="243"/>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row>
    <row r="84" spans="1:26" ht="15.75" customHeight="1">
      <c r="A84" s="243"/>
      <c r="B84" s="243"/>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row>
    <row r="85" spans="1:26" ht="15.75" customHeight="1">
      <c r="A85" s="243"/>
      <c r="B85" s="243"/>
      <c r="C85" s="243"/>
      <c r="D85" s="243"/>
      <c r="E85" s="243"/>
      <c r="F85" s="243"/>
      <c r="G85" s="243"/>
      <c r="H85" s="243"/>
      <c r="I85" s="243"/>
      <c r="J85" s="243"/>
      <c r="K85" s="243"/>
      <c r="L85" s="243"/>
      <c r="M85" s="243"/>
      <c r="N85" s="243"/>
      <c r="O85" s="243"/>
      <c r="P85" s="243"/>
      <c r="Q85" s="243"/>
      <c r="R85" s="243"/>
      <c r="S85" s="243"/>
      <c r="T85" s="243"/>
      <c r="U85" s="243"/>
      <c r="V85" s="243"/>
      <c r="W85" s="243"/>
      <c r="X85" s="243"/>
      <c r="Y85" s="243"/>
      <c r="Z85" s="243"/>
    </row>
    <row r="86" spans="1:26" ht="15.75" customHeight="1">
      <c r="A86" s="243"/>
      <c r="B86" s="243"/>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row>
    <row r="87" spans="1:26" ht="15.75" customHeight="1">
      <c r="A87" s="243"/>
      <c r="B87" s="243"/>
      <c r="C87" s="243"/>
      <c r="D87" s="243"/>
      <c r="E87" s="243"/>
      <c r="F87" s="243"/>
      <c r="G87" s="243"/>
      <c r="H87" s="243"/>
      <c r="I87" s="243"/>
      <c r="J87" s="243"/>
      <c r="K87" s="243"/>
      <c r="L87" s="243"/>
      <c r="M87" s="243"/>
      <c r="N87" s="243"/>
      <c r="O87" s="243"/>
      <c r="P87" s="243"/>
      <c r="Q87" s="243"/>
      <c r="R87" s="243"/>
      <c r="S87" s="243"/>
      <c r="T87" s="243"/>
      <c r="U87" s="243"/>
      <c r="V87" s="243"/>
      <c r="W87" s="243"/>
      <c r="X87" s="243"/>
      <c r="Y87" s="243"/>
      <c r="Z87" s="243"/>
    </row>
    <row r="88" spans="1:26" ht="15.75" customHeight="1">
      <c r="A88" s="243"/>
      <c r="B88" s="243"/>
      <c r="C88" s="243"/>
      <c r="D88" s="243"/>
      <c r="E88" s="243"/>
      <c r="F88" s="243"/>
      <c r="G88" s="243"/>
      <c r="H88" s="243"/>
      <c r="I88" s="243"/>
      <c r="J88" s="243"/>
      <c r="K88" s="243"/>
      <c r="L88" s="243"/>
      <c r="M88" s="243"/>
      <c r="N88" s="243"/>
      <c r="O88" s="243"/>
      <c r="P88" s="243"/>
      <c r="Q88" s="243"/>
      <c r="R88" s="243"/>
      <c r="S88" s="243"/>
      <c r="T88" s="243"/>
      <c r="U88" s="243"/>
      <c r="V88" s="243"/>
      <c r="W88" s="243"/>
      <c r="X88" s="243"/>
      <c r="Y88" s="243"/>
      <c r="Z88" s="243"/>
    </row>
    <row r="89" spans="1:26" ht="15.75" customHeight="1">
      <c r="A89" s="243"/>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row>
    <row r="90" spans="1:26" ht="15.75" customHeight="1">
      <c r="A90" s="243"/>
      <c r="B90" s="243"/>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row>
    <row r="91" spans="1:26" ht="15.75" customHeight="1">
      <c r="A91" s="243"/>
      <c r="B91" s="243"/>
      <c r="C91" s="243"/>
      <c r="D91" s="243"/>
      <c r="E91" s="243"/>
      <c r="F91" s="243"/>
      <c r="G91" s="243"/>
      <c r="H91" s="243"/>
      <c r="I91" s="243"/>
      <c r="J91" s="243"/>
      <c r="K91" s="243"/>
      <c r="L91" s="243"/>
      <c r="M91" s="243"/>
      <c r="N91" s="243"/>
      <c r="O91" s="243"/>
      <c r="P91" s="243"/>
      <c r="Q91" s="243"/>
      <c r="R91" s="243"/>
      <c r="S91" s="243"/>
      <c r="T91" s="243"/>
      <c r="U91" s="243"/>
      <c r="V91" s="243"/>
      <c r="W91" s="243"/>
      <c r="X91" s="243"/>
      <c r="Y91" s="243"/>
      <c r="Z91" s="243"/>
    </row>
    <row r="92" spans="1:26" ht="15.75" customHeight="1">
      <c r="A92" s="243"/>
      <c r="B92" s="243"/>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row>
    <row r="93" spans="1:26" ht="15.75" customHeight="1">
      <c r="A93" s="243"/>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row>
    <row r="94" spans="1:26" ht="15.75" customHeight="1">
      <c r="A94" s="243"/>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row>
    <row r="95" spans="1:26" ht="15.75" customHeight="1">
      <c r="A95" s="243"/>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row>
    <row r="96" spans="1:26" ht="15.75" customHeight="1">
      <c r="A96" s="243"/>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row>
    <row r="97" spans="1:26" ht="15.75" customHeight="1">
      <c r="A97" s="243"/>
      <c r="B97" s="243"/>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43"/>
    </row>
    <row r="98" spans="1:26" ht="15.75" customHeight="1">
      <c r="A98" s="243"/>
      <c r="B98" s="243"/>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row>
    <row r="99" spans="1:26" ht="15.75" customHeight="1">
      <c r="A99" s="243"/>
      <c r="B99" s="243"/>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row>
    <row r="100" spans="1:26" ht="15.75" customHeight="1">
      <c r="A100" s="243"/>
      <c r="B100" s="243"/>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row>
    <row r="101" spans="1:26" ht="15.75" customHeight="1">
      <c r="A101" s="243"/>
      <c r="B101" s="243"/>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row>
    <row r="102" spans="1:26" ht="15.75" customHeight="1">
      <c r="A102" s="243"/>
      <c r="B102" s="243"/>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row>
    <row r="103" spans="1:26" ht="15.75" customHeight="1">
      <c r="A103" s="243"/>
      <c r="B103" s="243"/>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row>
    <row r="104" spans="1:26" ht="15.75" customHeight="1">
      <c r="A104" s="243"/>
      <c r="B104" s="243"/>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3"/>
      <c r="Z104" s="243"/>
    </row>
    <row r="105" spans="1:26" ht="15.75" customHeight="1">
      <c r="A105" s="243"/>
      <c r="B105" s="243"/>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row>
    <row r="106" spans="1:26" ht="15.75" customHeight="1">
      <c r="A106" s="243"/>
      <c r="B106" s="243"/>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row>
    <row r="107" spans="1:26" ht="15.75" customHeight="1">
      <c r="A107" s="243"/>
      <c r="B107" s="243"/>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row>
    <row r="108" spans="1:26" ht="15.75" customHeight="1">
      <c r="A108" s="243"/>
      <c r="B108" s="243"/>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row>
    <row r="109" spans="1:26" ht="15.75" customHeight="1">
      <c r="A109" s="243"/>
      <c r="B109" s="243"/>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row>
    <row r="110" spans="1:26" ht="15.75" customHeight="1">
      <c r="A110" s="243"/>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row>
    <row r="111" spans="1:26" ht="15.75" customHeight="1">
      <c r="A111" s="243"/>
      <c r="B111" s="243"/>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row>
    <row r="112" spans="1:26" ht="15.75" customHeight="1">
      <c r="A112" s="243"/>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row>
    <row r="113" spans="1:26" ht="15.75" customHeight="1">
      <c r="A113" s="243"/>
      <c r="B113" s="243"/>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row>
    <row r="114" spans="1:26" ht="15.75" customHeight="1">
      <c r="A114" s="243"/>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row>
    <row r="115" spans="1:26" ht="15.75" customHeight="1">
      <c r="A115" s="243"/>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row>
    <row r="116" spans="1:26" ht="15.75" customHeight="1">
      <c r="A116" s="243"/>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row>
    <row r="117" spans="1:26" ht="15.75" customHeight="1">
      <c r="A117" s="243"/>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row>
    <row r="118" spans="1:26" ht="15.75" customHeight="1">
      <c r="A118" s="24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row>
    <row r="119" spans="1:26" ht="15.75" customHeight="1">
      <c r="A119" s="243"/>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row>
    <row r="120" spans="1:26" ht="15.75" customHeight="1">
      <c r="A120" s="243"/>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26" ht="15.75" customHeight="1">
      <c r="A121" s="243"/>
      <c r="B121" s="243"/>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row>
    <row r="122" spans="1:26" ht="15.75" customHeight="1">
      <c r="A122" s="243"/>
      <c r="B122" s="243"/>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row>
    <row r="123" spans="1:26" ht="15.75" customHeight="1">
      <c r="A123" s="243"/>
      <c r="B123" s="243"/>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row>
    <row r="124" spans="1:26" ht="15.75" customHeight="1">
      <c r="A124" s="243"/>
      <c r="B124" s="243"/>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row>
    <row r="125" spans="1:26" ht="15.75" customHeight="1">
      <c r="A125" s="243"/>
      <c r="B125" s="243"/>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row>
    <row r="126" spans="1:26" ht="15.75" customHeight="1">
      <c r="A126" s="243"/>
      <c r="B126" s="243"/>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row>
    <row r="127" spans="1:26" ht="15.75" customHeight="1">
      <c r="A127" s="243"/>
      <c r="B127" s="243"/>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row>
    <row r="128" spans="1:26" ht="15.75" customHeight="1">
      <c r="A128" s="243"/>
      <c r="B128" s="243"/>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row>
    <row r="129" spans="1:26" ht="15.75" customHeight="1">
      <c r="A129" s="243"/>
      <c r="B129" s="243"/>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row>
    <row r="130" spans="1:26" ht="15.75" customHeight="1">
      <c r="A130" s="243"/>
      <c r="B130" s="243"/>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row>
    <row r="131" spans="1:26" ht="15.75" customHeight="1">
      <c r="A131" s="243"/>
      <c r="B131" s="243"/>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row>
    <row r="132" spans="1:26" ht="15.75" customHeight="1">
      <c r="A132" s="243"/>
      <c r="B132" s="243"/>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row>
    <row r="133" spans="1:26" ht="15.75" customHeight="1">
      <c r="A133" s="243"/>
      <c r="B133" s="243"/>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row>
    <row r="134" spans="1:26" ht="15.75" customHeight="1">
      <c r="A134" s="243"/>
      <c r="B134" s="243"/>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row>
    <row r="135" spans="1:26" ht="15.75" customHeight="1">
      <c r="A135" s="243"/>
      <c r="B135" s="243"/>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row>
    <row r="136" spans="1:26" ht="15.75" customHeight="1">
      <c r="A136" s="243"/>
      <c r="B136" s="243"/>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row>
    <row r="137" spans="1:26" ht="15.75" customHeight="1">
      <c r="A137" s="243"/>
      <c r="B137" s="243"/>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row>
    <row r="138" spans="1:26" ht="15.75" customHeight="1">
      <c r="A138" s="243"/>
      <c r="B138" s="243"/>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row>
    <row r="139" spans="1:26" ht="15.75" customHeight="1">
      <c r="A139" s="243"/>
      <c r="B139" s="243"/>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row>
    <row r="140" spans="1:26" ht="15.75" customHeight="1">
      <c r="A140" s="243"/>
      <c r="B140" s="243"/>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row>
    <row r="141" spans="1:26" ht="15.75" customHeight="1">
      <c r="A141" s="243"/>
      <c r="B141" s="243"/>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row>
    <row r="142" spans="1:26" ht="15.75" customHeight="1">
      <c r="A142" s="243"/>
      <c r="B142" s="243"/>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row>
    <row r="143" spans="1:26" ht="15.75" customHeight="1">
      <c r="A143" s="243"/>
      <c r="B143" s="243"/>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row>
    <row r="144" spans="1:26" ht="15.75" customHeight="1">
      <c r="A144" s="243"/>
      <c r="B144" s="243"/>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row>
    <row r="145" spans="1:26" ht="15.75" customHeight="1">
      <c r="A145" s="243"/>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row>
    <row r="146" spans="1:26" ht="15.75" customHeight="1">
      <c r="A146" s="243"/>
      <c r="B146" s="243"/>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row>
    <row r="147" spans="1:26" ht="15.75" customHeight="1">
      <c r="A147" s="243"/>
      <c r="B147" s="243"/>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row>
    <row r="148" spans="1:26" ht="15.75" customHeight="1">
      <c r="A148" s="243"/>
      <c r="B148" s="243"/>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row>
    <row r="149" spans="1:26" ht="15.75" customHeight="1">
      <c r="A149" s="243"/>
      <c r="B149" s="243"/>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row>
    <row r="150" spans="1:26" ht="15.75" customHeight="1">
      <c r="A150" s="243"/>
      <c r="B150" s="243"/>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row>
    <row r="151" spans="1:26" ht="15.75" customHeight="1">
      <c r="A151" s="243"/>
      <c r="B151" s="243"/>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row>
    <row r="152" spans="1:26" ht="15.75" customHeight="1">
      <c r="A152" s="243"/>
      <c r="B152" s="243"/>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row>
    <row r="153" spans="1:26" ht="15.75" customHeight="1">
      <c r="A153" s="243"/>
      <c r="B153" s="243"/>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row>
    <row r="154" spans="1:26" ht="15.75" customHeight="1">
      <c r="A154" s="243"/>
      <c r="B154" s="243"/>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row>
    <row r="155" spans="1:26" ht="15.75" customHeight="1">
      <c r="A155" s="243"/>
      <c r="B155" s="243"/>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row>
    <row r="156" spans="1:26" ht="15.75" customHeight="1">
      <c r="A156" s="243"/>
      <c r="B156" s="243"/>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row>
    <row r="157" spans="1:26" ht="15.75" customHeight="1">
      <c r="A157" s="243"/>
      <c r="B157" s="243"/>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row>
    <row r="158" spans="1:26" ht="15.75" customHeight="1">
      <c r="A158" s="243"/>
      <c r="B158" s="243"/>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row>
    <row r="159" spans="1:26" ht="15.75" customHeight="1">
      <c r="A159" s="243"/>
      <c r="B159" s="243"/>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row>
    <row r="160" spans="1:26" ht="15.75" customHeight="1">
      <c r="A160" s="243"/>
      <c r="B160" s="243"/>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row>
    <row r="161" spans="1:26" ht="15.75" customHeight="1">
      <c r="A161" s="243"/>
      <c r="B161" s="243"/>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row>
    <row r="162" spans="1:26" ht="15.75" customHeight="1">
      <c r="A162" s="243"/>
      <c r="B162" s="243"/>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row>
    <row r="163" spans="1:26" ht="15.75" customHeight="1">
      <c r="A163" s="243"/>
      <c r="B163" s="243"/>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row>
    <row r="164" spans="1:26" ht="15.75" customHeight="1">
      <c r="A164" s="243"/>
      <c r="B164" s="243"/>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row>
    <row r="165" spans="1:26" ht="15.75" customHeight="1">
      <c r="A165" s="243"/>
      <c r="B165" s="243"/>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row>
    <row r="166" spans="1:26" ht="15.75" customHeight="1">
      <c r="A166" s="243"/>
      <c r="B166" s="243"/>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row>
    <row r="167" spans="1:26" ht="15.75" customHeight="1">
      <c r="A167" s="243"/>
      <c r="B167" s="243"/>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row>
    <row r="168" spans="1:26" ht="15.75" customHeight="1">
      <c r="A168" s="243"/>
      <c r="B168" s="243"/>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row>
    <row r="169" spans="1:26" ht="15.75" customHeight="1">
      <c r="A169" s="243"/>
      <c r="B169" s="243"/>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row>
    <row r="170" spans="1:26" ht="15.75" customHeight="1">
      <c r="A170" s="243"/>
      <c r="B170" s="243"/>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row>
    <row r="171" spans="1:26" ht="15.75" customHeight="1">
      <c r="A171" s="243"/>
      <c r="B171" s="243"/>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row>
    <row r="172" spans="1:26" ht="15.75" customHeight="1">
      <c r="A172" s="243"/>
      <c r="B172" s="243"/>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row>
    <row r="173" spans="1:26" ht="15.75" customHeight="1">
      <c r="A173" s="243"/>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row>
    <row r="174" spans="1:26" ht="15.75" customHeight="1">
      <c r="A174" s="243"/>
      <c r="B174" s="243"/>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row>
    <row r="175" spans="1:26" ht="15.75" customHeight="1">
      <c r="A175" s="243"/>
      <c r="B175" s="243"/>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row>
    <row r="176" spans="1:26" ht="15.75" customHeight="1">
      <c r="A176" s="243"/>
      <c r="B176" s="243"/>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row>
    <row r="177" spans="1:26" ht="15.75" customHeight="1">
      <c r="A177" s="243"/>
      <c r="B177" s="243"/>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row>
    <row r="178" spans="1:26" ht="15.75" customHeight="1">
      <c r="A178" s="243"/>
      <c r="B178" s="243"/>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row>
    <row r="179" spans="1:26" ht="15.75" customHeight="1">
      <c r="A179" s="243"/>
      <c r="B179" s="243"/>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row>
    <row r="180" spans="1:26" ht="15.75" customHeight="1">
      <c r="A180" s="243"/>
      <c r="B180" s="243"/>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row>
    <row r="181" spans="1:26" ht="15.75" customHeight="1">
      <c r="A181" s="243"/>
      <c r="B181" s="243"/>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row>
    <row r="182" spans="1:26" ht="15.75" customHeight="1">
      <c r="A182" s="243"/>
      <c r="B182" s="243"/>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row>
    <row r="183" spans="1:26" ht="15.75" customHeight="1">
      <c r="A183" s="243"/>
      <c r="B183" s="243"/>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row>
    <row r="184" spans="1:26" ht="15.75" customHeight="1">
      <c r="A184" s="243"/>
      <c r="B184" s="243"/>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row>
    <row r="185" spans="1:26" ht="15.75" customHeight="1">
      <c r="A185" s="243"/>
      <c r="B185" s="243"/>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row>
    <row r="186" spans="1:26" ht="15.75" customHeight="1">
      <c r="A186" s="243"/>
      <c r="B186" s="243"/>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row>
    <row r="187" spans="1:26" ht="15.75" customHeight="1">
      <c r="A187" s="243"/>
      <c r="B187" s="243"/>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row>
    <row r="188" spans="1:26" ht="15.75" customHeight="1">
      <c r="A188" s="243"/>
      <c r="B188" s="243"/>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row>
    <row r="189" spans="1:26" ht="15.75" customHeight="1">
      <c r="A189" s="243"/>
      <c r="B189" s="243"/>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row>
    <row r="190" spans="1:26" ht="15.75" customHeight="1">
      <c r="A190" s="243"/>
      <c r="B190" s="243"/>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row>
    <row r="191" spans="1:26" ht="15.75" customHeight="1">
      <c r="A191" s="243"/>
      <c r="B191" s="243"/>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row>
    <row r="192" spans="1:26" ht="15.75" customHeight="1">
      <c r="A192" s="243"/>
      <c r="B192" s="243"/>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row>
    <row r="193" spans="1:26" ht="15.75" customHeight="1">
      <c r="A193" s="243"/>
      <c r="B193" s="243"/>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row>
    <row r="194" spans="1:26" ht="15.75" customHeight="1">
      <c r="A194" s="243"/>
      <c r="B194" s="243"/>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row>
    <row r="195" spans="1:26" ht="15.75" customHeight="1">
      <c r="A195" s="243"/>
      <c r="B195" s="243"/>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row>
    <row r="196" spans="1:26" ht="15.75" customHeight="1">
      <c r="A196" s="243"/>
      <c r="B196" s="243"/>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row>
    <row r="197" spans="1:26" ht="15.75" customHeight="1">
      <c r="A197" s="243"/>
      <c r="B197" s="243"/>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row>
    <row r="198" spans="1:26" ht="15.75" customHeight="1">
      <c r="A198" s="243"/>
      <c r="B198" s="243"/>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row>
    <row r="199" spans="1:26" ht="15.75" customHeight="1">
      <c r="A199" s="243"/>
      <c r="B199" s="243"/>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row>
    <row r="200" spans="1:26" ht="15.75" customHeight="1">
      <c r="A200" s="243"/>
      <c r="B200" s="243"/>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row>
    <row r="201" spans="1:26" ht="15.75" customHeight="1">
      <c r="A201" s="243"/>
      <c r="B201" s="243"/>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row>
    <row r="202" spans="1:26" ht="15.75" customHeight="1">
      <c r="A202" s="243"/>
      <c r="B202" s="243"/>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row>
    <row r="203" spans="1:26" ht="15.75" customHeight="1">
      <c r="A203" s="243"/>
      <c r="B203" s="243"/>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row>
    <row r="204" spans="1:26" ht="15.75" customHeight="1">
      <c r="A204" s="243"/>
      <c r="B204" s="243"/>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row>
    <row r="205" spans="1:26" ht="15.75" customHeight="1">
      <c r="A205" s="243"/>
      <c r="B205" s="243"/>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row>
    <row r="206" spans="1:26" ht="15.75" customHeight="1">
      <c r="A206" s="243"/>
      <c r="B206" s="243"/>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row>
    <row r="207" spans="1:26" ht="15.75" customHeight="1">
      <c r="A207" s="243"/>
      <c r="B207" s="243"/>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row>
    <row r="208" spans="1:26" ht="15.75" customHeight="1">
      <c r="A208" s="243"/>
      <c r="B208" s="243"/>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row>
    <row r="209" spans="1:26" ht="15.75" customHeight="1">
      <c r="A209" s="243"/>
      <c r="B209" s="243"/>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row>
    <row r="210" spans="1:26" ht="15.75" customHeight="1">
      <c r="A210" s="243"/>
      <c r="B210" s="243"/>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row>
    <row r="211" spans="1:26" ht="15.75" customHeight="1">
      <c r="A211" s="243"/>
      <c r="B211" s="243"/>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row>
    <row r="212" spans="1:26" ht="15.75" customHeight="1">
      <c r="A212" s="243"/>
      <c r="B212" s="243"/>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row>
    <row r="213" spans="1:26" ht="15.75" customHeight="1">
      <c r="A213" s="243"/>
      <c r="B213" s="243"/>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row>
    <row r="214" spans="1:26" ht="15.75" customHeight="1">
      <c r="A214" s="243"/>
      <c r="B214" s="243"/>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row>
    <row r="215" spans="1:26" ht="15.75" customHeight="1">
      <c r="A215" s="243"/>
      <c r="B215" s="243"/>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row>
    <row r="216" spans="1:26" ht="15.75" customHeight="1">
      <c r="A216" s="243"/>
      <c r="B216" s="243"/>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row>
    <row r="217" spans="1:26" ht="15.75" customHeight="1">
      <c r="A217" s="243"/>
      <c r="B217" s="243"/>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row>
    <row r="218" spans="1:26" ht="15.75" customHeight="1">
      <c r="A218" s="243"/>
      <c r="B218" s="243"/>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row>
    <row r="219" spans="1:26" ht="15.75" customHeight="1">
      <c r="A219" s="243"/>
      <c r="B219" s="243"/>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row>
    <row r="220" spans="1:26" ht="15.75" customHeight="1">
      <c r="A220" s="243"/>
      <c r="B220" s="243"/>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row>
    <row r="221" spans="1:26" ht="15.75" customHeight="1">
      <c r="A221" s="243"/>
      <c r="B221" s="243"/>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row>
    <row r="222" spans="1:26" ht="15.75" customHeight="1">
      <c r="A222" s="243"/>
      <c r="B222" s="243"/>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row>
    <row r="223" spans="1:26" ht="15.75" customHeight="1">
      <c r="A223" s="243"/>
      <c r="B223" s="243"/>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row>
    <row r="224" spans="1:26" ht="15.75" customHeight="1">
      <c r="A224" s="243"/>
      <c r="B224" s="243"/>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row>
    <row r="225" spans="1:26" ht="15.75" customHeight="1">
      <c r="A225" s="243"/>
      <c r="B225" s="243"/>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row>
    <row r="226" spans="1:26" ht="15.75" customHeight="1">
      <c r="A226" s="243"/>
      <c r="B226" s="243"/>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row>
    <row r="227" spans="1:26" ht="15.75" customHeight="1">
      <c r="A227" s="243"/>
      <c r="B227" s="243"/>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row>
    <row r="228" spans="1:26" ht="15.75" customHeight="1">
      <c r="A228" s="243"/>
      <c r="B228" s="243"/>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row>
    <row r="229" spans="1:26" ht="15.75" customHeight="1">
      <c r="A229" s="243"/>
      <c r="B229" s="243"/>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row>
    <row r="230" spans="1:26" ht="15.75" customHeight="1">
      <c r="A230" s="243"/>
      <c r="B230" s="243"/>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row>
    <row r="231" spans="1:26" ht="15.75" customHeight="1">
      <c r="A231" s="243"/>
      <c r="B231" s="243"/>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row>
    <row r="232" spans="1:26" ht="15.75" customHeight="1">
      <c r="A232" s="243"/>
      <c r="B232" s="243"/>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row>
    <row r="233" spans="1:26" ht="15.75" customHeight="1">
      <c r="A233" s="243"/>
      <c r="B233" s="243"/>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row>
    <row r="234" spans="1:26" ht="15.75" customHeight="1">
      <c r="A234" s="243"/>
      <c r="B234" s="243"/>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row>
    <row r="235" spans="1:26" ht="15.75" customHeight="1">
      <c r="A235" s="243"/>
      <c r="B235" s="243"/>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row>
    <row r="236" spans="1:26" ht="15.75" customHeight="1">
      <c r="A236" s="243"/>
      <c r="B236" s="243"/>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45.28515625" customWidth="1"/>
    <col min="2" max="2" width="91.28515625" customWidth="1"/>
    <col min="3" max="3" width="9.7109375" customWidth="1"/>
    <col min="4" max="25" width="11.42578125" customWidth="1"/>
  </cols>
  <sheetData>
    <row r="1" spans="1:26" ht="15.75" customHeight="1">
      <c r="A1" s="291" t="s">
        <v>439</v>
      </c>
      <c r="B1" s="243"/>
      <c r="C1" s="291" t="s">
        <v>440</v>
      </c>
      <c r="D1" s="243"/>
      <c r="E1" s="243"/>
      <c r="F1" s="243"/>
      <c r="G1" s="243"/>
      <c r="H1" s="243"/>
      <c r="I1" s="243"/>
      <c r="J1" s="243"/>
      <c r="K1" s="243"/>
      <c r="L1" s="243"/>
      <c r="M1" s="243"/>
      <c r="N1" s="243"/>
      <c r="O1" s="243"/>
      <c r="P1" s="243"/>
      <c r="Q1" s="243"/>
      <c r="R1" s="243"/>
      <c r="S1" s="243"/>
      <c r="T1" s="243"/>
      <c r="U1" s="243"/>
      <c r="V1" s="243"/>
      <c r="W1" s="243"/>
      <c r="X1" s="243"/>
      <c r="Y1" s="243"/>
      <c r="Z1" s="243"/>
    </row>
    <row r="2" spans="1:26" ht="15.75" customHeight="1">
      <c r="A2" s="252" t="s">
        <v>441</v>
      </c>
      <c r="B2" s="243"/>
      <c r="C2" s="252" t="s">
        <v>442</v>
      </c>
      <c r="D2" s="243"/>
      <c r="E2" s="243"/>
      <c r="F2" s="243"/>
      <c r="G2" s="243"/>
      <c r="H2" s="243"/>
      <c r="I2" s="243"/>
      <c r="J2" s="243"/>
      <c r="K2" s="243"/>
      <c r="L2" s="243"/>
      <c r="M2" s="243"/>
      <c r="N2" s="243"/>
      <c r="O2" s="243"/>
      <c r="P2" s="243"/>
      <c r="Q2" s="243"/>
      <c r="R2" s="243"/>
      <c r="S2" s="243"/>
      <c r="T2" s="243"/>
      <c r="U2" s="243"/>
      <c r="V2" s="243"/>
      <c r="W2" s="243"/>
      <c r="X2" s="243"/>
      <c r="Y2" s="243"/>
      <c r="Z2" s="243"/>
    </row>
    <row r="3" spans="1:26" ht="15.75" customHeight="1">
      <c r="A3" s="252" t="s">
        <v>45</v>
      </c>
      <c r="B3" s="243"/>
      <c r="C3" s="252" t="s">
        <v>443</v>
      </c>
      <c r="D3" s="243"/>
      <c r="E3" s="243"/>
      <c r="F3" s="243"/>
      <c r="G3" s="243"/>
      <c r="H3" s="243"/>
      <c r="I3" s="243"/>
      <c r="J3" s="243"/>
      <c r="K3" s="243"/>
      <c r="L3" s="243"/>
      <c r="M3" s="243"/>
      <c r="N3" s="243"/>
      <c r="O3" s="243"/>
      <c r="P3" s="243"/>
      <c r="Q3" s="243"/>
      <c r="R3" s="243"/>
      <c r="S3" s="243"/>
      <c r="T3" s="243"/>
      <c r="U3" s="243"/>
      <c r="V3" s="243"/>
      <c r="W3" s="243"/>
      <c r="X3" s="243"/>
      <c r="Y3" s="243"/>
      <c r="Z3" s="243"/>
    </row>
    <row r="4" spans="1:26" ht="15.75" customHeight="1">
      <c r="A4" s="252" t="s">
        <v>444</v>
      </c>
      <c r="B4" s="243"/>
      <c r="C4" s="252" t="s">
        <v>445</v>
      </c>
      <c r="D4" s="243"/>
      <c r="E4" s="243"/>
      <c r="F4" s="243"/>
      <c r="G4" s="243"/>
      <c r="H4" s="243"/>
      <c r="I4" s="243"/>
      <c r="J4" s="243"/>
      <c r="K4" s="243"/>
      <c r="L4" s="243"/>
      <c r="M4" s="243"/>
      <c r="N4" s="243"/>
      <c r="O4" s="243"/>
      <c r="P4" s="243"/>
      <c r="Q4" s="243"/>
      <c r="R4" s="243"/>
      <c r="S4" s="243"/>
      <c r="T4" s="243"/>
      <c r="U4" s="243"/>
      <c r="V4" s="243"/>
      <c r="W4" s="243"/>
      <c r="X4" s="243"/>
      <c r="Y4" s="243"/>
      <c r="Z4" s="243"/>
    </row>
    <row r="5" spans="1:26" ht="15.75" customHeight="1">
      <c r="A5" s="252" t="s">
        <v>446</v>
      </c>
      <c r="B5" s="243"/>
      <c r="C5" s="252"/>
      <c r="D5" s="243"/>
      <c r="E5" s="243"/>
      <c r="F5" s="243"/>
      <c r="G5" s="243"/>
      <c r="H5" s="243"/>
      <c r="I5" s="243"/>
      <c r="J5" s="243"/>
      <c r="K5" s="243"/>
      <c r="L5" s="243"/>
      <c r="M5" s="243"/>
      <c r="N5" s="243"/>
      <c r="O5" s="243"/>
      <c r="P5" s="243"/>
      <c r="Q5" s="243"/>
      <c r="R5" s="243"/>
      <c r="S5" s="243"/>
      <c r="T5" s="243"/>
      <c r="U5" s="243"/>
      <c r="V5" s="243"/>
      <c r="W5" s="243"/>
      <c r="X5" s="243"/>
      <c r="Y5" s="243"/>
      <c r="Z5" s="243"/>
    </row>
    <row r="6" spans="1:26" ht="15.75" customHeight="1">
      <c r="A6" s="252" t="s">
        <v>447</v>
      </c>
      <c r="B6" s="243"/>
      <c r="C6" s="252"/>
      <c r="D6" s="243"/>
      <c r="E6" s="243"/>
      <c r="F6" s="243"/>
      <c r="G6" s="243"/>
      <c r="H6" s="243"/>
      <c r="I6" s="243"/>
      <c r="J6" s="243"/>
      <c r="K6" s="243"/>
      <c r="L6" s="243"/>
      <c r="M6" s="243"/>
      <c r="N6" s="243"/>
      <c r="O6" s="243"/>
      <c r="P6" s="243"/>
      <c r="Q6" s="243"/>
      <c r="R6" s="243"/>
      <c r="S6" s="243"/>
      <c r="T6" s="243"/>
      <c r="U6" s="243"/>
      <c r="V6" s="243"/>
      <c r="W6" s="243"/>
      <c r="X6" s="243"/>
      <c r="Y6" s="243"/>
      <c r="Z6" s="243"/>
    </row>
    <row r="7" spans="1:26" ht="15.75" customHeight="1">
      <c r="A7" s="252" t="s">
        <v>448</v>
      </c>
      <c r="B7" s="243"/>
      <c r="C7" s="252"/>
      <c r="D7" s="243"/>
      <c r="E7" s="243"/>
      <c r="F7" s="243"/>
      <c r="G7" s="243"/>
      <c r="H7" s="243"/>
      <c r="I7" s="243"/>
      <c r="J7" s="243"/>
      <c r="K7" s="243"/>
      <c r="L7" s="243"/>
      <c r="M7" s="243"/>
      <c r="N7" s="243"/>
      <c r="O7" s="243"/>
      <c r="P7" s="243"/>
      <c r="Q7" s="243"/>
      <c r="R7" s="243"/>
      <c r="S7" s="243"/>
      <c r="T7" s="243"/>
      <c r="U7" s="243"/>
      <c r="V7" s="243"/>
      <c r="W7" s="243"/>
      <c r="X7" s="243"/>
      <c r="Y7" s="243"/>
      <c r="Z7" s="243"/>
    </row>
    <row r="8" spans="1:26" ht="15.75" customHeight="1">
      <c r="A8" s="252" t="s">
        <v>159</v>
      </c>
      <c r="B8" s="243"/>
      <c r="C8" s="252"/>
      <c r="D8" s="243"/>
      <c r="E8" s="243"/>
      <c r="F8" s="243"/>
      <c r="G8" s="243"/>
      <c r="H8" s="243"/>
      <c r="I8" s="243"/>
      <c r="J8" s="243"/>
      <c r="K8" s="243"/>
      <c r="L8" s="243"/>
      <c r="M8" s="243"/>
      <c r="N8" s="243"/>
      <c r="O8" s="243"/>
      <c r="P8" s="243"/>
      <c r="Q8" s="243"/>
      <c r="R8" s="243"/>
      <c r="S8" s="243"/>
      <c r="T8" s="243"/>
      <c r="U8" s="243"/>
      <c r="V8" s="243"/>
      <c r="W8" s="243"/>
      <c r="X8" s="243"/>
      <c r="Y8" s="243"/>
      <c r="Z8" s="243"/>
    </row>
    <row r="9" spans="1:26" ht="15.75" customHeight="1">
      <c r="A9" s="252"/>
      <c r="B9" s="243"/>
      <c r="C9" s="252"/>
      <c r="D9" s="243"/>
      <c r="E9" s="243"/>
      <c r="F9" s="243"/>
      <c r="G9" s="243"/>
      <c r="H9" s="243"/>
      <c r="I9" s="243"/>
      <c r="J9" s="243"/>
      <c r="K9" s="243"/>
      <c r="L9" s="243"/>
      <c r="M9" s="243"/>
      <c r="N9" s="243"/>
      <c r="O9" s="243"/>
      <c r="P9" s="243"/>
      <c r="Q9" s="243"/>
      <c r="R9" s="243"/>
      <c r="S9" s="243"/>
      <c r="T9" s="243"/>
      <c r="U9" s="243"/>
      <c r="V9" s="243"/>
      <c r="W9" s="243"/>
      <c r="X9" s="243"/>
      <c r="Y9" s="243"/>
      <c r="Z9" s="243"/>
    </row>
    <row r="10" spans="1:26" ht="15.75" customHeight="1">
      <c r="A10" s="291" t="s">
        <v>449</v>
      </c>
      <c r="B10" s="291" t="s">
        <v>450</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row>
    <row r="11" spans="1:26" ht="15.75" customHeight="1">
      <c r="A11" s="252" t="s">
        <v>451</v>
      </c>
      <c r="B11" s="252" t="s">
        <v>66</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row>
    <row r="12" spans="1:26" ht="15.75" customHeight="1">
      <c r="A12" s="252" t="s">
        <v>452</v>
      </c>
      <c r="B12" s="252" t="s">
        <v>453</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row>
    <row r="13" spans="1:26" ht="15.75" customHeight="1">
      <c r="A13" s="252" t="s">
        <v>454</v>
      </c>
      <c r="B13" s="252" t="s">
        <v>455</v>
      </c>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row>
    <row r="14" spans="1:26" ht="15.75" customHeight="1">
      <c r="A14" s="252" t="s">
        <v>456</v>
      </c>
      <c r="B14" s="252" t="s">
        <v>457</v>
      </c>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26" ht="15.75" customHeight="1">
      <c r="A15" s="252" t="s">
        <v>458</v>
      </c>
      <c r="B15" s="252" t="s">
        <v>459</v>
      </c>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row>
    <row r="16" spans="1:26" ht="34.5" customHeight="1">
      <c r="A16" s="252" t="s">
        <v>460</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row>
    <row r="17" spans="1:26" ht="15.75" customHeight="1">
      <c r="A17" s="252" t="s">
        <v>461</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row>
    <row r="18" spans="1:26" ht="15.75" customHeight="1">
      <c r="A18" s="252"/>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row>
    <row r="19" spans="1:26" ht="15.75" customHeight="1">
      <c r="A19" s="291" t="s">
        <v>462</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row>
    <row r="20" spans="1:26" ht="15.75" customHeight="1">
      <c r="A20" s="252" t="s">
        <v>463</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row>
    <row r="21" spans="1:26" ht="15.75" customHeight="1">
      <c r="A21" s="252" t="s">
        <v>464</v>
      </c>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row>
    <row r="22" spans="1:26" ht="15.75" customHeight="1">
      <c r="A22" s="252"/>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row>
    <row r="23" spans="1:26" ht="15.75" customHeight="1">
      <c r="A23" s="252"/>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row>
    <row r="24" spans="1:26" ht="15.75" customHeight="1">
      <c r="A24" s="291" t="s">
        <v>256</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row>
    <row r="25" spans="1:26" ht="15.75" customHeight="1">
      <c r="A25" s="243"/>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row>
    <row r="26" spans="1:26" ht="15.75" customHeight="1">
      <c r="A26" s="291" t="s">
        <v>465</v>
      </c>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row>
    <row r="27" spans="1:26" ht="15.75" customHeight="1">
      <c r="A27" s="252" t="s">
        <v>153</v>
      </c>
      <c r="B27" s="252" t="s">
        <v>466</v>
      </c>
      <c r="C27" s="252">
        <v>0.25</v>
      </c>
      <c r="D27" s="243"/>
      <c r="E27" s="243"/>
      <c r="F27" s="243"/>
      <c r="G27" s="243"/>
      <c r="H27" s="243"/>
      <c r="I27" s="243"/>
      <c r="J27" s="243"/>
      <c r="K27" s="243"/>
      <c r="L27" s="243"/>
      <c r="M27" s="243"/>
      <c r="N27" s="243"/>
      <c r="O27" s="243"/>
      <c r="P27" s="243"/>
      <c r="Q27" s="243"/>
      <c r="R27" s="243"/>
      <c r="S27" s="243"/>
      <c r="T27" s="243"/>
      <c r="U27" s="243"/>
      <c r="V27" s="243"/>
      <c r="W27" s="243"/>
      <c r="X27" s="243"/>
      <c r="Y27" s="243"/>
      <c r="Z27" s="243"/>
    </row>
    <row r="28" spans="1:26" ht="15.75" customHeight="1">
      <c r="A28" s="252" t="s">
        <v>418</v>
      </c>
      <c r="B28" s="252" t="s">
        <v>467</v>
      </c>
      <c r="C28" s="252">
        <v>0.15</v>
      </c>
      <c r="D28" s="243"/>
      <c r="E28" s="243"/>
      <c r="F28" s="243"/>
      <c r="G28" s="243"/>
      <c r="H28" s="243"/>
      <c r="I28" s="243"/>
      <c r="J28" s="243"/>
      <c r="K28" s="243"/>
      <c r="L28" s="243"/>
      <c r="M28" s="243"/>
      <c r="N28" s="243"/>
      <c r="O28" s="243"/>
      <c r="P28" s="243"/>
      <c r="Q28" s="243"/>
      <c r="R28" s="243"/>
      <c r="S28" s="243"/>
      <c r="T28" s="243"/>
      <c r="U28" s="243"/>
      <c r="V28" s="243"/>
      <c r="W28" s="243"/>
      <c r="X28" s="243"/>
      <c r="Y28" s="243"/>
      <c r="Z28" s="243"/>
    </row>
    <row r="29" spans="1:26" ht="15.75" customHeight="1">
      <c r="A29" s="252" t="s">
        <v>361</v>
      </c>
      <c r="B29" s="252" t="s">
        <v>468</v>
      </c>
      <c r="C29" s="252">
        <v>0.1</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row>
    <row r="30" spans="1:26" ht="15.75" customHeight="1">
      <c r="A30" s="244"/>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row>
    <row r="31" spans="1:26" ht="15.75" customHeight="1">
      <c r="A31" s="291" t="s">
        <v>469</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15.75" customHeight="1">
      <c r="A32" s="252" t="s">
        <v>424</v>
      </c>
      <c r="B32" s="292" t="s">
        <v>470</v>
      </c>
      <c r="C32" s="252">
        <v>0.25</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row>
    <row r="33" spans="1:26" ht="15.75" customHeight="1">
      <c r="A33" s="252" t="s">
        <v>154</v>
      </c>
      <c r="B33" s="292" t="s">
        <v>471</v>
      </c>
      <c r="C33" s="252">
        <v>0.15</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row>
    <row r="34" spans="1:26" ht="15.75" customHeight="1">
      <c r="A34" s="243"/>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row>
    <row r="35" spans="1:26" ht="15.75" customHeight="1">
      <c r="A35" s="291" t="s">
        <v>472</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row>
    <row r="36" spans="1:26" ht="15.75" customHeight="1">
      <c r="A36" s="252" t="s">
        <v>155</v>
      </c>
      <c r="B36" s="252" t="s">
        <v>429</v>
      </c>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row>
    <row r="37" spans="1:26" ht="15.75" customHeight="1">
      <c r="A37" s="252" t="s">
        <v>473</v>
      </c>
      <c r="B37" s="252" t="s">
        <v>474</v>
      </c>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row>
    <row r="38" spans="1:26" ht="15.75" customHeight="1">
      <c r="A38" s="243"/>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row>
    <row r="39" spans="1:26" ht="15.75" customHeight="1">
      <c r="A39" s="291" t="s">
        <v>475</v>
      </c>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row>
    <row r="40" spans="1:26" ht="15.75" customHeight="1">
      <c r="A40" s="252" t="s">
        <v>156</v>
      </c>
      <c r="B40" s="252" t="s">
        <v>476</v>
      </c>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row>
    <row r="41" spans="1:26" ht="15.75" customHeight="1">
      <c r="A41" s="252" t="s">
        <v>434</v>
      </c>
      <c r="B41" s="252" t="s">
        <v>477</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row>
    <row r="42" spans="1:26" ht="15.75" customHeight="1">
      <c r="A42" s="243"/>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row>
    <row r="43" spans="1:26" ht="15.75" customHeight="1">
      <c r="A43" s="291" t="s">
        <v>478</v>
      </c>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row>
    <row r="44" spans="1:26" ht="15.75" customHeight="1">
      <c r="A44" s="252" t="s">
        <v>479</v>
      </c>
      <c r="B44" s="252" t="s">
        <v>480</v>
      </c>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row>
    <row r="45" spans="1:26" ht="15.75" customHeight="1">
      <c r="A45" s="252" t="s">
        <v>481</v>
      </c>
      <c r="B45" s="252" t="s">
        <v>482</v>
      </c>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row>
    <row r="46" spans="1:26" ht="15.75" customHeight="1">
      <c r="A46" s="243"/>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row>
    <row r="47" spans="1:26" ht="15.75" customHeight="1">
      <c r="A47" s="243"/>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row>
    <row r="48" spans="1:26" ht="15.75" customHeight="1">
      <c r="A48" s="291" t="s">
        <v>483</v>
      </c>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row>
    <row r="49" spans="1:26" ht="15.75" customHeight="1">
      <c r="A49" s="252" t="s">
        <v>484</v>
      </c>
      <c r="B49" s="252" t="s">
        <v>485</v>
      </c>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row>
    <row r="50" spans="1:26" ht="15.75" customHeight="1">
      <c r="A50" s="252" t="s">
        <v>486</v>
      </c>
      <c r="B50" s="252" t="s">
        <v>487</v>
      </c>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row>
    <row r="51" spans="1:26" ht="15.75" customHeight="1">
      <c r="A51" s="252" t="s">
        <v>158</v>
      </c>
      <c r="B51" s="252" t="s">
        <v>488</v>
      </c>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row>
    <row r="52" spans="1:26" ht="15.75" customHeight="1">
      <c r="A52" s="252" t="s">
        <v>489</v>
      </c>
      <c r="B52" s="252" t="s">
        <v>490</v>
      </c>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row>
    <row r="53" spans="1:26" ht="15.75" customHeight="1">
      <c r="A53" s="243"/>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row>
    <row r="54" spans="1:26" ht="15.75" customHeight="1">
      <c r="A54" s="243"/>
      <c r="B54" s="244" t="s">
        <v>491</v>
      </c>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row>
    <row r="55" spans="1:26" ht="15.75" customHeight="1">
      <c r="A55" s="243"/>
      <c r="B55" s="293" t="s">
        <v>492</v>
      </c>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row>
    <row r="56" spans="1:26" ht="15.75" customHeight="1">
      <c r="A56" s="243"/>
      <c r="B56" s="294" t="s">
        <v>133</v>
      </c>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row>
    <row r="57" spans="1:26" ht="15.75" customHeight="1">
      <c r="A57" s="243"/>
      <c r="B57" s="293" t="s">
        <v>493</v>
      </c>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row>
    <row r="58" spans="1:26" ht="15.75" customHeight="1">
      <c r="A58" s="243"/>
      <c r="B58" s="293" t="s">
        <v>494</v>
      </c>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row>
    <row r="59" spans="1:26" ht="15.75" customHeight="1">
      <c r="A59" s="243"/>
      <c r="B59" s="29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row>
    <row r="60" spans="1:26" ht="15.75" customHeight="1">
      <c r="A60" s="243"/>
      <c r="B60" s="29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15.75" customHeight="1">
      <c r="A61" s="243"/>
      <c r="B61" s="29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row>
    <row r="62" spans="1:26" ht="15.75" customHeight="1">
      <c r="A62" s="243"/>
      <c r="B62" s="294"/>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row>
    <row r="63" spans="1:26" ht="15.75" customHeight="1">
      <c r="A63" s="243"/>
      <c r="B63" s="294"/>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row>
    <row r="64" spans="1:26" ht="15.75" customHeight="1">
      <c r="A64" s="243"/>
      <c r="B64" s="294"/>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row>
    <row r="65" spans="1:26" ht="15.75" customHeight="1">
      <c r="A65" s="243"/>
      <c r="B65" s="29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row>
    <row r="66" spans="1:26" ht="15.75" customHeight="1">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row>
    <row r="67" spans="1:26" ht="15.75" customHeight="1">
      <c r="A67" s="244" t="s">
        <v>495</v>
      </c>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row>
    <row r="68" spans="1:26" ht="15.75" customHeight="1">
      <c r="A68" s="243" t="s">
        <v>496</v>
      </c>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row>
    <row r="69" spans="1:26" ht="15.75" customHeight="1">
      <c r="A69" s="243" t="s">
        <v>497</v>
      </c>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row>
    <row r="70" spans="1:26" ht="15.75" customHeight="1">
      <c r="A70" s="243" t="s">
        <v>498</v>
      </c>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row>
    <row r="71" spans="1:26" ht="15.75" customHeight="1">
      <c r="A71" s="243"/>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row>
    <row r="72" spans="1:26" ht="15.75" customHeight="1">
      <c r="A72" s="243"/>
      <c r="B72" s="243"/>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row>
    <row r="73" spans="1:26" ht="15.75" customHeight="1">
      <c r="A73" s="243"/>
      <c r="B73" s="243" t="s">
        <v>499</v>
      </c>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row>
    <row r="74" spans="1:26" ht="15.75" customHeight="1">
      <c r="A74" s="243"/>
      <c r="B74" s="243" t="s">
        <v>500</v>
      </c>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row>
    <row r="75" spans="1:26" ht="15.75" customHeight="1">
      <c r="A75" s="243"/>
      <c r="B75" s="243" t="s">
        <v>501</v>
      </c>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row>
    <row r="76" spans="1:26" ht="15.75" customHeight="1">
      <c r="A76" s="243"/>
      <c r="B76" s="243" t="s">
        <v>502</v>
      </c>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row>
    <row r="77" spans="1:26" ht="15.75" customHeight="1">
      <c r="A77" s="243"/>
      <c r="B77" s="243"/>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row>
    <row r="78" spans="1:26" ht="15.75" customHeight="1">
      <c r="A78" s="243"/>
      <c r="B78" s="244" t="s">
        <v>503</v>
      </c>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row>
    <row r="79" spans="1:26" ht="15.75" customHeight="1">
      <c r="A79" s="243"/>
      <c r="B79" s="243" t="s">
        <v>504</v>
      </c>
      <c r="C79" s="243" t="s">
        <v>505</v>
      </c>
      <c r="D79" s="243"/>
      <c r="E79" s="243">
        <v>1</v>
      </c>
      <c r="F79" s="243"/>
      <c r="G79" s="243"/>
      <c r="H79" s="243"/>
      <c r="I79" s="243"/>
      <c r="J79" s="243"/>
      <c r="K79" s="243"/>
      <c r="L79" s="243"/>
      <c r="M79" s="243"/>
      <c r="N79" s="243"/>
      <c r="O79" s="243"/>
      <c r="P79" s="243"/>
      <c r="Q79" s="243"/>
      <c r="R79" s="243"/>
      <c r="S79" s="243"/>
      <c r="T79" s="243"/>
      <c r="U79" s="243"/>
      <c r="V79" s="243"/>
      <c r="W79" s="243"/>
      <c r="X79" s="243"/>
      <c r="Y79" s="243"/>
      <c r="Z79" s="243"/>
    </row>
    <row r="80" spans="1:26" ht="15.75" customHeight="1">
      <c r="A80" s="243"/>
      <c r="B80" s="243" t="s">
        <v>506</v>
      </c>
      <c r="C80" s="243" t="s">
        <v>507</v>
      </c>
      <c r="D80" s="243"/>
      <c r="E80" s="243">
        <v>2</v>
      </c>
      <c r="F80" s="243"/>
      <c r="G80" s="243"/>
      <c r="H80" s="243"/>
      <c r="I80" s="243"/>
      <c r="J80" s="243"/>
      <c r="K80" s="243"/>
      <c r="L80" s="243"/>
      <c r="M80" s="243"/>
      <c r="N80" s="243"/>
      <c r="O80" s="243"/>
      <c r="P80" s="243"/>
      <c r="Q80" s="243"/>
      <c r="R80" s="243"/>
      <c r="S80" s="243"/>
      <c r="T80" s="243"/>
      <c r="U80" s="243"/>
      <c r="V80" s="243"/>
      <c r="W80" s="243"/>
      <c r="X80" s="243"/>
      <c r="Y80" s="243"/>
      <c r="Z80" s="243"/>
    </row>
    <row r="81" spans="1:26" ht="15.75" customHeight="1">
      <c r="A81" s="243"/>
      <c r="B81" s="243" t="s">
        <v>508</v>
      </c>
      <c r="C81" s="243" t="s">
        <v>509</v>
      </c>
      <c r="D81" s="243"/>
      <c r="E81" s="243">
        <v>3</v>
      </c>
      <c r="F81" s="243"/>
      <c r="G81" s="243"/>
      <c r="H81" s="243"/>
      <c r="I81" s="243"/>
      <c r="J81" s="243"/>
      <c r="K81" s="243"/>
      <c r="L81" s="243"/>
      <c r="M81" s="243"/>
      <c r="N81" s="243"/>
      <c r="O81" s="243"/>
      <c r="P81" s="243"/>
      <c r="Q81" s="243"/>
      <c r="R81" s="243"/>
      <c r="S81" s="243"/>
      <c r="T81" s="243"/>
      <c r="U81" s="243"/>
      <c r="V81" s="243"/>
      <c r="W81" s="243"/>
      <c r="X81" s="243"/>
      <c r="Y81" s="243"/>
      <c r="Z81" s="243"/>
    </row>
    <row r="82" spans="1:26" ht="15.75" customHeight="1">
      <c r="A82" s="243"/>
      <c r="B82" s="243" t="s">
        <v>510</v>
      </c>
      <c r="C82" s="243" t="s">
        <v>511</v>
      </c>
      <c r="D82" s="243"/>
      <c r="E82" s="243">
        <v>4</v>
      </c>
      <c r="F82" s="243"/>
      <c r="G82" s="243"/>
      <c r="H82" s="243"/>
      <c r="I82" s="243"/>
      <c r="J82" s="243"/>
      <c r="K82" s="243"/>
      <c r="L82" s="243"/>
      <c r="M82" s="243"/>
      <c r="N82" s="243"/>
      <c r="O82" s="243"/>
      <c r="P82" s="243"/>
      <c r="Q82" s="243"/>
      <c r="R82" s="243"/>
      <c r="S82" s="243"/>
      <c r="T82" s="243"/>
      <c r="U82" s="243"/>
      <c r="V82" s="243"/>
      <c r="W82" s="243"/>
      <c r="X82" s="243"/>
      <c r="Y82" s="243"/>
      <c r="Z82" s="243"/>
    </row>
    <row r="83" spans="1:26" ht="15.75" customHeight="1">
      <c r="A83" s="243"/>
      <c r="B83" s="243" t="s">
        <v>512</v>
      </c>
      <c r="C83" s="50" t="s">
        <v>513</v>
      </c>
      <c r="D83" s="243"/>
      <c r="E83" s="243">
        <v>5</v>
      </c>
      <c r="F83" s="243"/>
      <c r="G83" s="243"/>
      <c r="H83" s="243"/>
      <c r="I83" s="243"/>
      <c r="J83" s="243"/>
      <c r="K83" s="243"/>
      <c r="L83" s="243"/>
      <c r="M83" s="243"/>
      <c r="N83" s="243"/>
      <c r="O83" s="243"/>
      <c r="P83" s="243"/>
      <c r="Q83" s="243"/>
      <c r="R83" s="243"/>
      <c r="S83" s="243"/>
      <c r="T83" s="243"/>
      <c r="U83" s="243"/>
      <c r="V83" s="243"/>
      <c r="W83" s="243"/>
      <c r="X83" s="243"/>
      <c r="Y83" s="243"/>
      <c r="Z83" s="243"/>
    </row>
    <row r="84" spans="1:26" ht="15.75" customHeight="1">
      <c r="A84" s="243"/>
      <c r="B84" s="243" t="s">
        <v>514</v>
      </c>
      <c r="C84" s="243" t="s">
        <v>515</v>
      </c>
      <c r="D84" s="243"/>
      <c r="E84" s="243">
        <v>6</v>
      </c>
      <c r="F84" s="243"/>
      <c r="G84" s="243"/>
      <c r="H84" s="243"/>
      <c r="I84" s="243"/>
      <c r="J84" s="243"/>
      <c r="K84" s="243"/>
      <c r="L84" s="243"/>
      <c r="M84" s="243"/>
      <c r="N84" s="243"/>
      <c r="O84" s="243"/>
      <c r="P84" s="243"/>
      <c r="Q84" s="243"/>
      <c r="R84" s="243"/>
      <c r="S84" s="243"/>
      <c r="T84" s="243"/>
      <c r="U84" s="243"/>
      <c r="V84" s="243"/>
      <c r="W84" s="243"/>
      <c r="X84" s="243"/>
      <c r="Y84" s="243"/>
      <c r="Z84" s="243"/>
    </row>
    <row r="85" spans="1:26" ht="15.75" customHeight="1">
      <c r="A85" s="243"/>
      <c r="B85" s="243" t="s">
        <v>516</v>
      </c>
      <c r="C85" s="243" t="s">
        <v>517</v>
      </c>
      <c r="D85" s="243"/>
      <c r="E85" s="243">
        <v>7</v>
      </c>
      <c r="F85" s="243"/>
      <c r="G85" s="243"/>
      <c r="H85" s="243"/>
      <c r="I85" s="243"/>
      <c r="J85" s="243"/>
      <c r="K85" s="243"/>
      <c r="L85" s="243"/>
      <c r="M85" s="243"/>
      <c r="N85" s="243"/>
      <c r="O85" s="243"/>
      <c r="P85" s="243"/>
      <c r="Q85" s="243"/>
      <c r="R85" s="243"/>
      <c r="S85" s="243"/>
      <c r="T85" s="243"/>
      <c r="U85" s="243"/>
      <c r="V85" s="243"/>
      <c r="W85" s="243"/>
      <c r="X85" s="243"/>
      <c r="Y85" s="243"/>
      <c r="Z85" s="243"/>
    </row>
    <row r="86" spans="1:26" ht="15.75" customHeight="1">
      <c r="A86" s="243"/>
      <c r="B86" s="243" t="s">
        <v>518</v>
      </c>
      <c r="C86" s="243" t="s">
        <v>519</v>
      </c>
      <c r="D86" s="243"/>
      <c r="E86" s="243">
        <v>8</v>
      </c>
      <c r="F86" s="243"/>
      <c r="G86" s="243"/>
      <c r="H86" s="243"/>
      <c r="I86" s="243"/>
      <c r="J86" s="243"/>
      <c r="K86" s="243"/>
      <c r="L86" s="243"/>
      <c r="M86" s="243"/>
      <c r="N86" s="243"/>
      <c r="O86" s="243"/>
      <c r="P86" s="243"/>
      <c r="Q86" s="243"/>
      <c r="R86" s="243"/>
      <c r="S86" s="243"/>
      <c r="T86" s="243"/>
      <c r="U86" s="243"/>
      <c r="V86" s="243"/>
      <c r="W86" s="243"/>
      <c r="X86" s="243"/>
      <c r="Y86" s="243"/>
      <c r="Z86" s="243"/>
    </row>
    <row r="87" spans="1:26" ht="15.75" customHeight="1">
      <c r="A87" s="243"/>
      <c r="B87" s="243" t="s">
        <v>520</v>
      </c>
      <c r="C87" s="243" t="s">
        <v>521</v>
      </c>
      <c r="D87" s="243"/>
      <c r="E87" s="243">
        <v>9</v>
      </c>
      <c r="F87" s="243"/>
      <c r="G87" s="243"/>
      <c r="H87" s="243"/>
      <c r="I87" s="243"/>
      <c r="J87" s="243"/>
      <c r="K87" s="243"/>
      <c r="L87" s="243"/>
      <c r="M87" s="243"/>
      <c r="N87" s="243"/>
      <c r="O87" s="243"/>
      <c r="P87" s="243"/>
      <c r="Q87" s="243"/>
      <c r="R87" s="243"/>
      <c r="S87" s="243"/>
      <c r="T87" s="243"/>
      <c r="U87" s="243"/>
      <c r="V87" s="243"/>
      <c r="W87" s="243"/>
      <c r="X87" s="243"/>
      <c r="Y87" s="243"/>
      <c r="Z87" s="243"/>
    </row>
    <row r="88" spans="1:26" ht="15.75" customHeight="1">
      <c r="A88" s="243"/>
      <c r="B88" s="243" t="s">
        <v>522</v>
      </c>
      <c r="C88" s="243" t="s">
        <v>523</v>
      </c>
      <c r="D88" s="243"/>
      <c r="E88" s="243">
        <v>10</v>
      </c>
      <c r="F88" s="243"/>
      <c r="G88" s="243"/>
      <c r="H88" s="243"/>
      <c r="I88" s="243"/>
      <c r="J88" s="243"/>
      <c r="K88" s="243"/>
      <c r="L88" s="243"/>
      <c r="M88" s="243"/>
      <c r="N88" s="243"/>
      <c r="O88" s="243"/>
      <c r="P88" s="243"/>
      <c r="Q88" s="243"/>
      <c r="R88" s="243"/>
      <c r="S88" s="243"/>
      <c r="T88" s="243"/>
      <c r="U88" s="243"/>
      <c r="V88" s="243"/>
      <c r="W88" s="243"/>
      <c r="X88" s="243"/>
      <c r="Y88" s="243"/>
      <c r="Z88" s="243"/>
    </row>
    <row r="89" spans="1:26" ht="15.75" customHeight="1">
      <c r="A89" s="243"/>
      <c r="B89" s="243" t="s">
        <v>524</v>
      </c>
      <c r="C89" s="243" t="s">
        <v>525</v>
      </c>
      <c r="D89" s="243"/>
      <c r="E89" s="243">
        <v>11</v>
      </c>
      <c r="F89" s="243"/>
      <c r="G89" s="243"/>
      <c r="H89" s="243"/>
      <c r="I89" s="243"/>
      <c r="J89" s="243"/>
      <c r="K89" s="243"/>
      <c r="L89" s="243"/>
      <c r="M89" s="243"/>
      <c r="N89" s="243"/>
      <c r="O89" s="243"/>
      <c r="P89" s="243"/>
      <c r="Q89" s="243"/>
      <c r="R89" s="243"/>
      <c r="S89" s="243"/>
      <c r="T89" s="243"/>
      <c r="U89" s="243"/>
      <c r="V89" s="243"/>
      <c r="W89" s="243"/>
      <c r="X89" s="243"/>
      <c r="Y89" s="243"/>
      <c r="Z89" s="243"/>
    </row>
    <row r="90" spans="1:26" ht="15.75" customHeight="1">
      <c r="A90" s="243"/>
      <c r="B90" s="243" t="s">
        <v>526</v>
      </c>
      <c r="C90" s="243" t="s">
        <v>527</v>
      </c>
      <c r="D90" s="243"/>
      <c r="E90" s="243">
        <v>12</v>
      </c>
      <c r="F90" s="243"/>
      <c r="G90" s="243"/>
      <c r="H90" s="243"/>
      <c r="I90" s="243"/>
      <c r="J90" s="243"/>
      <c r="K90" s="243"/>
      <c r="L90" s="243"/>
      <c r="M90" s="243"/>
      <c r="N90" s="243"/>
      <c r="O90" s="243"/>
      <c r="P90" s="243"/>
      <c r="Q90" s="243"/>
      <c r="R90" s="243"/>
      <c r="S90" s="243"/>
      <c r="T90" s="243"/>
      <c r="U90" s="243"/>
      <c r="V90" s="243"/>
      <c r="W90" s="243"/>
      <c r="X90" s="243"/>
      <c r="Y90" s="243"/>
      <c r="Z90" s="243"/>
    </row>
    <row r="91" spans="1:26" ht="15.75" customHeight="1">
      <c r="A91" s="243"/>
      <c r="B91" s="243" t="s">
        <v>528</v>
      </c>
      <c r="C91" s="243" t="s">
        <v>529</v>
      </c>
      <c r="D91" s="243"/>
      <c r="E91" s="243">
        <v>13</v>
      </c>
      <c r="F91" s="243"/>
      <c r="G91" s="243"/>
      <c r="H91" s="243"/>
      <c r="I91" s="243"/>
      <c r="J91" s="243"/>
      <c r="K91" s="243"/>
      <c r="L91" s="243"/>
      <c r="M91" s="243"/>
      <c r="N91" s="243"/>
      <c r="O91" s="243"/>
      <c r="P91" s="243"/>
      <c r="Q91" s="243"/>
      <c r="R91" s="243"/>
      <c r="S91" s="243"/>
      <c r="T91" s="243"/>
      <c r="U91" s="243"/>
      <c r="V91" s="243"/>
      <c r="W91" s="243"/>
      <c r="X91" s="243"/>
      <c r="Y91" s="243"/>
      <c r="Z91" s="243"/>
    </row>
    <row r="92" spans="1:26" ht="15.75" customHeight="1">
      <c r="A92" s="243"/>
      <c r="B92" s="243" t="s">
        <v>530</v>
      </c>
      <c r="C92" s="243" t="s">
        <v>531</v>
      </c>
      <c r="D92" s="243"/>
      <c r="E92" s="243">
        <v>14</v>
      </c>
      <c r="F92" s="243"/>
      <c r="G92" s="243"/>
      <c r="H92" s="243"/>
      <c r="I92" s="243"/>
      <c r="J92" s="243"/>
      <c r="K92" s="243"/>
      <c r="L92" s="243"/>
      <c r="M92" s="243"/>
      <c r="N92" s="243"/>
      <c r="O92" s="243"/>
      <c r="P92" s="243"/>
      <c r="Q92" s="243"/>
      <c r="R92" s="243"/>
      <c r="S92" s="243"/>
      <c r="T92" s="243"/>
      <c r="U92" s="243"/>
      <c r="V92" s="243"/>
      <c r="W92" s="243"/>
      <c r="X92" s="243"/>
      <c r="Y92" s="243"/>
      <c r="Z92" s="243"/>
    </row>
    <row r="93" spans="1:26" ht="15.75" customHeight="1">
      <c r="A93" s="243"/>
      <c r="B93" s="243" t="s">
        <v>532</v>
      </c>
      <c r="C93" s="243" t="s">
        <v>533</v>
      </c>
      <c r="D93" s="243"/>
      <c r="E93" s="243">
        <v>15</v>
      </c>
      <c r="F93" s="243"/>
      <c r="G93" s="243"/>
      <c r="H93" s="243"/>
      <c r="I93" s="243"/>
      <c r="J93" s="243"/>
      <c r="K93" s="243"/>
      <c r="L93" s="243"/>
      <c r="M93" s="243"/>
      <c r="N93" s="243"/>
      <c r="O93" s="243"/>
      <c r="P93" s="243"/>
      <c r="Q93" s="243"/>
      <c r="R93" s="243"/>
      <c r="S93" s="243"/>
      <c r="T93" s="243"/>
      <c r="U93" s="243"/>
      <c r="V93" s="243"/>
      <c r="W93" s="243"/>
      <c r="X93" s="243"/>
      <c r="Y93" s="243"/>
      <c r="Z93" s="243"/>
    </row>
    <row r="94" spans="1:26" ht="15.75" customHeight="1">
      <c r="A94" s="243"/>
      <c r="B94" s="243" t="s">
        <v>534</v>
      </c>
      <c r="C94" s="243" t="s">
        <v>535</v>
      </c>
      <c r="D94" s="243"/>
      <c r="E94" s="243">
        <v>16</v>
      </c>
      <c r="F94" s="243"/>
      <c r="G94" s="243"/>
      <c r="H94" s="243"/>
      <c r="I94" s="243"/>
      <c r="J94" s="243"/>
      <c r="K94" s="243"/>
      <c r="L94" s="243"/>
      <c r="M94" s="243"/>
      <c r="N94" s="243"/>
      <c r="O94" s="243"/>
      <c r="P94" s="243"/>
      <c r="Q94" s="243"/>
      <c r="R94" s="243"/>
      <c r="S94" s="243"/>
      <c r="T94" s="243"/>
      <c r="U94" s="243"/>
      <c r="V94" s="243"/>
      <c r="W94" s="243"/>
      <c r="X94" s="243"/>
      <c r="Y94" s="243"/>
      <c r="Z94" s="243"/>
    </row>
    <row r="95" spans="1:26" ht="15.75" customHeight="1">
      <c r="A95" s="243"/>
      <c r="B95" s="243" t="s">
        <v>132</v>
      </c>
      <c r="C95" s="243" t="s">
        <v>136</v>
      </c>
      <c r="D95" s="243"/>
      <c r="E95" s="243">
        <v>17</v>
      </c>
      <c r="F95" s="243"/>
      <c r="G95" s="243"/>
      <c r="H95" s="243"/>
      <c r="I95" s="243"/>
      <c r="J95" s="243"/>
      <c r="K95" s="243"/>
      <c r="L95" s="243"/>
      <c r="M95" s="243"/>
      <c r="N95" s="243"/>
      <c r="O95" s="243"/>
      <c r="P95" s="243"/>
      <c r="Q95" s="243"/>
      <c r="R95" s="243"/>
      <c r="S95" s="243"/>
      <c r="T95" s="243"/>
      <c r="U95" s="243"/>
      <c r="V95" s="243"/>
      <c r="W95" s="243"/>
      <c r="X95" s="243"/>
      <c r="Y95" s="243"/>
      <c r="Z95" s="243"/>
    </row>
    <row r="96" spans="1:26" ht="15.75" customHeight="1">
      <c r="A96" s="243"/>
      <c r="B96" s="243" t="s">
        <v>536</v>
      </c>
      <c r="C96" s="243" t="s">
        <v>537</v>
      </c>
      <c r="D96" s="243"/>
      <c r="E96" s="243">
        <v>18</v>
      </c>
      <c r="F96" s="243"/>
      <c r="G96" s="243"/>
      <c r="H96" s="243"/>
      <c r="I96" s="243"/>
      <c r="J96" s="243"/>
      <c r="K96" s="243"/>
      <c r="L96" s="243"/>
      <c r="M96" s="243"/>
      <c r="N96" s="243"/>
      <c r="O96" s="243"/>
      <c r="P96" s="243"/>
      <c r="Q96" s="243"/>
      <c r="R96" s="243"/>
      <c r="S96" s="243"/>
      <c r="T96" s="243"/>
      <c r="U96" s="243"/>
      <c r="V96" s="243"/>
      <c r="W96" s="243"/>
      <c r="X96" s="243"/>
      <c r="Y96" s="243"/>
      <c r="Z96" s="243"/>
    </row>
    <row r="97" spans="1:26" ht="15.75" customHeight="1">
      <c r="A97" s="243"/>
      <c r="B97" s="243"/>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43"/>
    </row>
    <row r="98" spans="1:26" ht="15.75" customHeight="1">
      <c r="A98" s="243"/>
      <c r="B98" s="243"/>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row>
    <row r="99" spans="1:26" ht="15.75" customHeight="1">
      <c r="A99" s="243" t="s">
        <v>538</v>
      </c>
      <c r="B99" s="243" t="s">
        <v>539</v>
      </c>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row>
    <row r="100" spans="1:26" ht="15.75" customHeight="1">
      <c r="A100" s="243" t="s">
        <v>66</v>
      </c>
      <c r="B100" s="243" t="s">
        <v>67</v>
      </c>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row>
    <row r="101" spans="1:26" ht="15.75" customHeight="1">
      <c r="A101" s="243" t="s">
        <v>540</v>
      </c>
      <c r="B101" s="243" t="s">
        <v>541</v>
      </c>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row>
    <row r="102" spans="1:26" ht="15.75" customHeight="1">
      <c r="A102" s="243" t="s">
        <v>455</v>
      </c>
      <c r="B102" s="243" t="s">
        <v>542</v>
      </c>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row>
    <row r="103" spans="1:26" ht="15.75" customHeight="1">
      <c r="A103" s="243" t="s">
        <v>543</v>
      </c>
      <c r="B103" s="243" t="s">
        <v>544</v>
      </c>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row>
    <row r="104" spans="1:26" ht="15.75" customHeight="1">
      <c r="A104" s="243" t="s">
        <v>545</v>
      </c>
      <c r="B104" s="243"/>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3"/>
      <c r="Z104" s="243"/>
    </row>
    <row r="105" spans="1:26" ht="15.75" customHeight="1">
      <c r="A105" s="243"/>
      <c r="B105" s="243"/>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row>
    <row r="106" spans="1:26" ht="15.75" customHeight="1">
      <c r="A106" s="243"/>
      <c r="B106" s="243"/>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row>
    <row r="107" spans="1:26" ht="15.75" customHeight="1">
      <c r="A107" s="243"/>
      <c r="B107" s="243"/>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row>
    <row r="108" spans="1:26" ht="15.75" customHeight="1">
      <c r="A108" s="243"/>
      <c r="B108" s="243"/>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row>
    <row r="109" spans="1:26" ht="15.75" customHeight="1">
      <c r="A109" s="243"/>
      <c r="B109" s="243"/>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row>
    <row r="110" spans="1:26" ht="15.75" customHeight="1">
      <c r="A110" s="243"/>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row>
    <row r="111" spans="1:26" ht="15.75" customHeight="1">
      <c r="A111" s="243"/>
      <c r="B111" s="243"/>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row>
    <row r="112" spans="1:26" ht="15.75" customHeight="1">
      <c r="A112" s="243"/>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row>
    <row r="113" spans="1:26" ht="15.75" customHeight="1">
      <c r="A113" s="243"/>
      <c r="B113" s="243"/>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row>
    <row r="114" spans="1:26" ht="15.75" customHeight="1">
      <c r="A114" s="243"/>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row>
    <row r="115" spans="1:26" ht="15.75" customHeight="1">
      <c r="A115" s="243"/>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row>
    <row r="116" spans="1:26" ht="15.75" customHeight="1">
      <c r="A116" s="243"/>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row>
    <row r="117" spans="1:26" ht="15.75" customHeight="1">
      <c r="A117" s="243"/>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row>
    <row r="118" spans="1:26" ht="15.75" customHeight="1">
      <c r="A118" s="24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row>
    <row r="119" spans="1:26" ht="15.75" customHeight="1">
      <c r="A119" s="243"/>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row>
    <row r="120" spans="1:26" ht="15.75" customHeight="1">
      <c r="A120" s="243"/>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26" ht="15.75" customHeight="1">
      <c r="A121" s="243"/>
      <c r="B121" s="243"/>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row>
    <row r="122" spans="1:26" ht="15.75" customHeight="1">
      <c r="A122" s="243"/>
      <c r="B122" s="243"/>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row>
    <row r="123" spans="1:26" ht="15.75" customHeight="1">
      <c r="A123" s="243"/>
      <c r="B123" s="243"/>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row>
    <row r="124" spans="1:26" ht="15.75" customHeight="1">
      <c r="A124" s="243"/>
      <c r="B124" s="243"/>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row>
    <row r="125" spans="1:26" ht="15.75" customHeight="1">
      <c r="A125" s="243"/>
      <c r="B125" s="243"/>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row>
    <row r="126" spans="1:26" ht="15.75" customHeight="1">
      <c r="A126" s="243"/>
      <c r="B126" s="243"/>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row>
    <row r="127" spans="1:26" ht="15.75" customHeight="1">
      <c r="A127" s="243"/>
      <c r="B127" s="243"/>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row>
    <row r="128" spans="1:26" ht="15.75" customHeight="1">
      <c r="A128" s="243"/>
      <c r="B128" s="243"/>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row>
    <row r="129" spans="1:26" ht="15.75" customHeight="1">
      <c r="A129" s="243"/>
      <c r="B129" s="243"/>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row>
    <row r="130" spans="1:26" ht="15.75" customHeight="1">
      <c r="A130" s="243"/>
      <c r="B130" s="243"/>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row>
    <row r="131" spans="1:26" ht="15.75" customHeight="1">
      <c r="A131" s="243"/>
      <c r="B131" s="243"/>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row>
    <row r="132" spans="1:26" ht="15.75" customHeight="1">
      <c r="A132" s="243"/>
      <c r="B132" s="243"/>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row>
    <row r="133" spans="1:26" ht="15.75" customHeight="1">
      <c r="A133" s="243"/>
      <c r="B133" s="243"/>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row>
    <row r="134" spans="1:26" ht="15.75" customHeight="1">
      <c r="A134" s="243"/>
      <c r="B134" s="243"/>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row>
    <row r="135" spans="1:26" ht="15.75" customHeight="1">
      <c r="A135" s="243"/>
      <c r="B135" s="243"/>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row>
    <row r="136" spans="1:26" ht="15.75" customHeight="1">
      <c r="A136" s="243"/>
      <c r="B136" s="243"/>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row>
    <row r="137" spans="1:26" ht="15.75" customHeight="1">
      <c r="A137" s="243"/>
      <c r="B137" s="243"/>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row>
    <row r="138" spans="1:26" ht="15.75" customHeight="1">
      <c r="A138" s="243"/>
      <c r="B138" s="243"/>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row>
    <row r="139" spans="1:26" ht="15.75" customHeight="1">
      <c r="A139" s="243"/>
      <c r="B139" s="243"/>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row>
    <row r="140" spans="1:26" ht="15.75" customHeight="1">
      <c r="A140" s="243"/>
      <c r="B140" s="243"/>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row>
    <row r="141" spans="1:26" ht="15.75" customHeight="1">
      <c r="A141" s="243"/>
      <c r="B141" s="243"/>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row>
    <row r="142" spans="1:26" ht="15.75" customHeight="1">
      <c r="A142" s="243"/>
      <c r="B142" s="243"/>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row>
    <row r="143" spans="1:26" ht="15.75" customHeight="1">
      <c r="A143" s="243"/>
      <c r="B143" s="243"/>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row>
    <row r="144" spans="1:26" ht="15.75" customHeight="1">
      <c r="A144" s="243"/>
      <c r="B144" s="243"/>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row>
    <row r="145" spans="1:26" ht="15.75" customHeight="1">
      <c r="A145" s="243"/>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row>
    <row r="146" spans="1:26" ht="15.75" customHeight="1">
      <c r="A146" s="243"/>
      <c r="B146" s="243"/>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row>
    <row r="147" spans="1:26" ht="15.75" customHeight="1">
      <c r="A147" s="243"/>
      <c r="B147" s="243"/>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row>
    <row r="148" spans="1:26" ht="15.75" customHeight="1">
      <c r="A148" s="243"/>
      <c r="B148" s="243"/>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row>
    <row r="149" spans="1:26" ht="15.75" customHeight="1">
      <c r="A149" s="243"/>
      <c r="B149" s="243"/>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row>
    <row r="150" spans="1:26" ht="15.75" customHeight="1">
      <c r="A150" s="243"/>
      <c r="B150" s="243"/>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row>
    <row r="151" spans="1:26" ht="15.75" customHeight="1">
      <c r="A151" s="243"/>
      <c r="B151" s="243"/>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row>
    <row r="152" spans="1:26" ht="15.75" customHeight="1">
      <c r="A152" s="243"/>
      <c r="B152" s="243"/>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row>
    <row r="153" spans="1:26" ht="15.75" customHeight="1">
      <c r="A153" s="243"/>
      <c r="B153" s="243"/>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row>
    <row r="154" spans="1:26" ht="15.75" customHeight="1">
      <c r="A154" s="243"/>
      <c r="B154" s="243"/>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row>
    <row r="155" spans="1:26" ht="15.75" customHeight="1">
      <c r="A155" s="243"/>
      <c r="B155" s="243"/>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row>
    <row r="156" spans="1:26" ht="15.75" customHeight="1">
      <c r="A156" s="243"/>
      <c r="B156" s="243"/>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row>
    <row r="157" spans="1:26" ht="15.75" customHeight="1">
      <c r="A157" s="243"/>
      <c r="B157" s="243"/>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row>
    <row r="158" spans="1:26" ht="15.75" customHeight="1">
      <c r="A158" s="243"/>
      <c r="B158" s="243"/>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row>
    <row r="159" spans="1:26" ht="15.75" customHeight="1">
      <c r="A159" s="243"/>
      <c r="B159" s="243"/>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row>
    <row r="160" spans="1:26" ht="15.75" customHeight="1">
      <c r="A160" s="243"/>
      <c r="B160" s="243"/>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row>
    <row r="161" spans="1:26" ht="15.75" customHeight="1">
      <c r="A161" s="243"/>
      <c r="B161" s="243"/>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row>
    <row r="162" spans="1:26" ht="15.75" customHeight="1">
      <c r="A162" s="243"/>
      <c r="B162" s="243"/>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row>
    <row r="163" spans="1:26" ht="15.75" customHeight="1">
      <c r="A163" s="243"/>
      <c r="B163" s="243"/>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row>
    <row r="164" spans="1:26" ht="15.75" customHeight="1">
      <c r="A164" s="243"/>
      <c r="B164" s="243"/>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row>
    <row r="165" spans="1:26" ht="15.75" customHeight="1">
      <c r="A165" s="243"/>
      <c r="B165" s="243"/>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row>
    <row r="166" spans="1:26" ht="15.75" customHeight="1">
      <c r="A166" s="243"/>
      <c r="B166" s="243"/>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row>
    <row r="167" spans="1:26" ht="15.75" customHeight="1">
      <c r="A167" s="243"/>
      <c r="B167" s="243"/>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row>
    <row r="168" spans="1:26" ht="15.75" customHeight="1">
      <c r="A168" s="243"/>
      <c r="B168" s="243"/>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row>
    <row r="169" spans="1:26" ht="15.75" customHeight="1">
      <c r="A169" s="243"/>
      <c r="B169" s="243"/>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row>
    <row r="170" spans="1:26" ht="15.75" customHeight="1">
      <c r="A170" s="243"/>
      <c r="B170" s="243"/>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row>
    <row r="171" spans="1:26" ht="15.75" customHeight="1">
      <c r="A171" s="243"/>
      <c r="B171" s="243"/>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row>
    <row r="172" spans="1:26" ht="15.75" customHeight="1">
      <c r="A172" s="243"/>
      <c r="B172" s="243"/>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row>
    <row r="173" spans="1:26" ht="15.75" customHeight="1">
      <c r="A173" s="243"/>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row>
    <row r="174" spans="1:26" ht="15.75" customHeight="1">
      <c r="A174" s="243"/>
      <c r="B174" s="243"/>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row>
    <row r="175" spans="1:26" ht="15.75" customHeight="1">
      <c r="A175" s="243"/>
      <c r="B175" s="243"/>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row>
    <row r="176" spans="1:26" ht="15.75" customHeight="1">
      <c r="A176" s="243"/>
      <c r="B176" s="243"/>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row>
    <row r="177" spans="1:26" ht="15.75" customHeight="1">
      <c r="A177" s="243"/>
      <c r="B177" s="243"/>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row>
    <row r="178" spans="1:26" ht="15.75" customHeight="1">
      <c r="A178" s="243"/>
      <c r="B178" s="243"/>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row>
    <row r="179" spans="1:26" ht="15.75" customHeight="1">
      <c r="A179" s="243"/>
      <c r="B179" s="243"/>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row>
    <row r="180" spans="1:26" ht="15.75" customHeight="1">
      <c r="A180" s="243"/>
      <c r="B180" s="243"/>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row>
    <row r="181" spans="1:26" ht="15.75" customHeight="1">
      <c r="A181" s="243"/>
      <c r="B181" s="243"/>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row>
    <row r="182" spans="1:26" ht="15.75" customHeight="1">
      <c r="A182" s="243"/>
      <c r="B182" s="243"/>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row>
    <row r="183" spans="1:26" ht="15.75" customHeight="1">
      <c r="A183" s="243"/>
      <c r="B183" s="243"/>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row>
    <row r="184" spans="1:26" ht="15.75" customHeight="1">
      <c r="A184" s="243"/>
      <c r="B184" s="243"/>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row>
    <row r="185" spans="1:26" ht="15.75" customHeight="1">
      <c r="A185" s="243"/>
      <c r="B185" s="243"/>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row>
    <row r="186" spans="1:26" ht="15.75" customHeight="1">
      <c r="A186" s="243"/>
      <c r="B186" s="243"/>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row>
    <row r="187" spans="1:26" ht="15.75" customHeight="1">
      <c r="A187" s="243"/>
      <c r="B187" s="243"/>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row>
    <row r="188" spans="1:26" ht="15.75" customHeight="1">
      <c r="A188" s="243"/>
      <c r="B188" s="243"/>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row>
    <row r="189" spans="1:26" ht="15.75" customHeight="1">
      <c r="A189" s="243"/>
      <c r="B189" s="243"/>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row>
    <row r="190" spans="1:26" ht="15.75" customHeight="1">
      <c r="A190" s="243"/>
      <c r="B190" s="243"/>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row>
    <row r="191" spans="1:26" ht="15.75" customHeight="1">
      <c r="A191" s="243"/>
      <c r="B191" s="243"/>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row>
    <row r="192" spans="1:26" ht="15.75" customHeight="1">
      <c r="A192" s="243"/>
      <c r="B192" s="243"/>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row>
    <row r="193" spans="1:26" ht="15.75" customHeight="1">
      <c r="A193" s="243"/>
      <c r="B193" s="243"/>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row>
    <row r="194" spans="1:26" ht="15.75" customHeight="1">
      <c r="A194" s="243"/>
      <c r="B194" s="243"/>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row>
    <row r="195" spans="1:26" ht="15.75" customHeight="1">
      <c r="A195" s="243"/>
      <c r="B195" s="243"/>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row>
    <row r="196" spans="1:26" ht="15.75" customHeight="1">
      <c r="A196" s="243"/>
      <c r="B196" s="243"/>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row>
    <row r="197" spans="1:26" ht="15.75" customHeight="1">
      <c r="A197" s="243"/>
      <c r="B197" s="243"/>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row>
    <row r="198" spans="1:26" ht="15.75" customHeight="1">
      <c r="A198" s="243"/>
      <c r="B198" s="243"/>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row>
    <row r="199" spans="1:26" ht="15.75" customHeight="1">
      <c r="A199" s="243"/>
      <c r="B199" s="243"/>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row>
    <row r="200" spans="1:26" ht="15.75" customHeight="1">
      <c r="A200" s="243"/>
      <c r="B200" s="243"/>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row>
    <row r="201" spans="1:26" ht="15.75" customHeight="1">
      <c r="A201" s="243"/>
      <c r="B201" s="243"/>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row>
    <row r="202" spans="1:26" ht="15.75" customHeight="1">
      <c r="A202" s="243"/>
      <c r="B202" s="243"/>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row>
    <row r="203" spans="1:26" ht="15.75" customHeight="1">
      <c r="A203" s="243"/>
      <c r="B203" s="243"/>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row>
    <row r="204" spans="1:26" ht="15.75" customHeight="1">
      <c r="A204" s="243"/>
      <c r="B204" s="243"/>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row>
    <row r="205" spans="1:26" ht="15.75" customHeight="1">
      <c r="A205" s="243"/>
      <c r="B205" s="243"/>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row>
    <row r="206" spans="1:26" ht="15.75" customHeight="1">
      <c r="A206" s="243"/>
      <c r="B206" s="243"/>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row>
    <row r="207" spans="1:26" ht="15.75" customHeight="1">
      <c r="A207" s="243"/>
      <c r="B207" s="243"/>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row>
    <row r="208" spans="1:26" ht="15.75" customHeight="1">
      <c r="A208" s="243"/>
      <c r="B208" s="243"/>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row>
    <row r="209" spans="1:26" ht="15.75" customHeight="1">
      <c r="A209" s="243"/>
      <c r="B209" s="243"/>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row>
    <row r="210" spans="1:26" ht="15.75" customHeight="1">
      <c r="A210" s="243"/>
      <c r="B210" s="243"/>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row>
    <row r="211" spans="1:26" ht="15.75" customHeight="1">
      <c r="A211" s="243"/>
      <c r="B211" s="243"/>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row>
    <row r="212" spans="1:26" ht="15.75" customHeight="1">
      <c r="A212" s="243"/>
      <c r="B212" s="243"/>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row>
    <row r="213" spans="1:26" ht="15.75" customHeight="1">
      <c r="A213" s="243"/>
      <c r="B213" s="243"/>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row>
    <row r="214" spans="1:26" ht="15.75" customHeight="1">
      <c r="A214" s="243"/>
      <c r="B214" s="243"/>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row>
    <row r="215" spans="1:26" ht="15.75" customHeight="1">
      <c r="A215" s="243"/>
      <c r="B215" s="243"/>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row>
    <row r="216" spans="1:26" ht="15.75" customHeight="1">
      <c r="A216" s="243"/>
      <c r="B216" s="243"/>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row>
    <row r="217" spans="1:26" ht="15.75" customHeight="1">
      <c r="A217" s="243"/>
      <c r="B217" s="243"/>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row>
    <row r="218" spans="1:26" ht="15.75" customHeight="1">
      <c r="A218" s="243"/>
      <c r="B218" s="243"/>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row>
    <row r="219" spans="1:26" ht="15.75" customHeight="1">
      <c r="A219" s="243"/>
      <c r="B219" s="243"/>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row>
    <row r="220" spans="1:26" ht="15.75" customHeight="1">
      <c r="A220" s="243"/>
      <c r="B220" s="243"/>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row>
    <row r="221" spans="1:26" ht="15.75" customHeight="1">
      <c r="A221" s="243"/>
      <c r="B221" s="243"/>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row>
    <row r="222" spans="1:26" ht="15.75" customHeight="1">
      <c r="A222" s="243"/>
      <c r="B222" s="243"/>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row>
    <row r="223" spans="1:26" ht="15.75" customHeight="1">
      <c r="A223" s="243"/>
      <c r="B223" s="243"/>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row>
    <row r="224" spans="1:26" ht="15.75" customHeight="1">
      <c r="A224" s="243"/>
      <c r="B224" s="243"/>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row>
    <row r="225" spans="1:26" ht="15.75" customHeight="1">
      <c r="A225" s="243"/>
      <c r="B225" s="243"/>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row>
    <row r="226" spans="1:26" ht="15.75" customHeight="1">
      <c r="A226" s="243"/>
      <c r="B226" s="243"/>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row>
    <row r="227" spans="1:26" ht="15.75" customHeight="1">
      <c r="A227" s="243"/>
      <c r="B227" s="243"/>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row>
    <row r="228" spans="1:26" ht="15.75" customHeight="1">
      <c r="A228" s="243"/>
      <c r="B228" s="243"/>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row>
    <row r="229" spans="1:26" ht="15.75" customHeight="1">
      <c r="A229" s="243"/>
      <c r="B229" s="243"/>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row>
    <row r="230" spans="1:26" ht="15.75" customHeight="1">
      <c r="A230" s="243"/>
      <c r="B230" s="243"/>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row>
    <row r="231" spans="1:26" ht="15.75" customHeight="1">
      <c r="A231" s="243"/>
      <c r="B231" s="243"/>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row>
    <row r="232" spans="1:26" ht="15.75" customHeight="1">
      <c r="A232" s="243"/>
      <c r="B232" s="243"/>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row>
    <row r="233" spans="1:26" ht="15.75" customHeight="1">
      <c r="A233" s="243"/>
      <c r="B233" s="243"/>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row>
    <row r="234" spans="1:26" ht="15.75" customHeight="1">
      <c r="A234" s="243"/>
      <c r="B234" s="243"/>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row>
    <row r="235" spans="1:26" ht="15.75" customHeight="1">
      <c r="A235" s="243"/>
      <c r="B235" s="243"/>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row>
    <row r="236" spans="1:26" ht="15.75" customHeight="1">
      <c r="A236" s="243"/>
      <c r="B236" s="243"/>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row>
    <row r="237" spans="1:26" ht="15.75" customHeight="1">
      <c r="A237" s="243"/>
      <c r="B237" s="243"/>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row>
    <row r="238" spans="1:26" ht="15.75" customHeight="1">
      <c r="A238" s="243"/>
      <c r="B238" s="243"/>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row>
    <row r="239" spans="1:26" ht="15.75" customHeight="1">
      <c r="A239" s="243"/>
      <c r="B239" s="243"/>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row>
    <row r="240" spans="1:26" ht="15.75" customHeight="1">
      <c r="A240" s="243"/>
      <c r="B240" s="243"/>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row>
    <row r="241" spans="1:26" ht="15.75" customHeight="1">
      <c r="A241" s="243"/>
      <c r="B241" s="243"/>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row>
    <row r="242" spans="1:26" ht="15.75" customHeight="1">
      <c r="A242" s="243"/>
      <c r="B242" s="243"/>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row>
    <row r="243" spans="1:26" ht="15.75" customHeight="1">
      <c r="A243" s="243"/>
      <c r="B243" s="243"/>
      <c r="C243" s="243"/>
      <c r="D243" s="243"/>
      <c r="E243" s="243"/>
      <c r="F243" s="243"/>
      <c r="G243" s="243"/>
      <c r="H243" s="243"/>
      <c r="I243" s="243"/>
      <c r="J243" s="243"/>
      <c r="K243" s="243"/>
      <c r="L243" s="243"/>
      <c r="M243" s="243"/>
      <c r="N243" s="243"/>
      <c r="O243" s="243"/>
      <c r="P243" s="243"/>
      <c r="Q243" s="243"/>
      <c r="R243" s="243"/>
      <c r="S243" s="243"/>
      <c r="T243" s="243"/>
      <c r="U243" s="243"/>
      <c r="V243" s="243"/>
      <c r="W243" s="243"/>
      <c r="X243" s="243"/>
      <c r="Y243" s="243"/>
      <c r="Z243" s="243"/>
    </row>
    <row r="244" spans="1:26" ht="15.75" customHeight="1">
      <c r="A244" s="243"/>
      <c r="B244" s="243"/>
      <c r="C244" s="243"/>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row>
    <row r="245" spans="1:26" ht="15.75" customHeight="1">
      <c r="A245" s="243"/>
      <c r="B245" s="243"/>
      <c r="C245" s="243"/>
      <c r="D245" s="243"/>
      <c r="E245" s="243"/>
      <c r="F245" s="243"/>
      <c r="G245" s="243"/>
      <c r="H245" s="243"/>
      <c r="I245" s="243"/>
      <c r="J245" s="243"/>
      <c r="K245" s="243"/>
      <c r="L245" s="243"/>
      <c r="M245" s="243"/>
      <c r="N245" s="243"/>
      <c r="O245" s="243"/>
      <c r="P245" s="243"/>
      <c r="Q245" s="243"/>
      <c r="R245" s="243"/>
      <c r="S245" s="243"/>
      <c r="T245" s="243"/>
      <c r="U245" s="243"/>
      <c r="V245" s="243"/>
      <c r="W245" s="243"/>
      <c r="X245" s="243"/>
      <c r="Y245" s="243"/>
      <c r="Z245" s="243"/>
    </row>
    <row r="246" spans="1:26" ht="15.75" customHeight="1">
      <c r="A246" s="243"/>
      <c r="B246" s="243"/>
      <c r="C246" s="243"/>
      <c r="D246" s="243"/>
      <c r="E246" s="243"/>
      <c r="F246" s="243"/>
      <c r="G246" s="243"/>
      <c r="H246" s="243"/>
      <c r="I246" s="243"/>
      <c r="J246" s="243"/>
      <c r="K246" s="243"/>
      <c r="L246" s="243"/>
      <c r="M246" s="243"/>
      <c r="N246" s="243"/>
      <c r="O246" s="243"/>
      <c r="P246" s="243"/>
      <c r="Q246" s="243"/>
      <c r="R246" s="243"/>
      <c r="S246" s="243"/>
      <c r="T246" s="243"/>
      <c r="U246" s="243"/>
      <c r="V246" s="243"/>
      <c r="W246" s="243"/>
      <c r="X246" s="243"/>
      <c r="Y246" s="243"/>
      <c r="Z246" s="243"/>
    </row>
    <row r="247" spans="1:26" ht="15.75" customHeight="1">
      <c r="A247" s="243"/>
      <c r="B247" s="243"/>
      <c r="C247" s="243"/>
      <c r="D247" s="243"/>
      <c r="E247" s="243"/>
      <c r="F247" s="243"/>
      <c r="G247" s="243"/>
      <c r="H247" s="243"/>
      <c r="I247" s="243"/>
      <c r="J247" s="243"/>
      <c r="K247" s="243"/>
      <c r="L247" s="243"/>
      <c r="M247" s="243"/>
      <c r="N247" s="243"/>
      <c r="O247" s="243"/>
      <c r="P247" s="243"/>
      <c r="Q247" s="243"/>
      <c r="R247" s="243"/>
      <c r="S247" s="243"/>
      <c r="T247" s="243"/>
      <c r="U247" s="243"/>
      <c r="V247" s="243"/>
      <c r="W247" s="243"/>
      <c r="X247" s="243"/>
      <c r="Y247" s="243"/>
      <c r="Z247" s="243"/>
    </row>
    <row r="248" spans="1:26" ht="15.75" customHeight="1">
      <c r="A248" s="243"/>
      <c r="B248" s="243"/>
      <c r="C248" s="243"/>
      <c r="D248" s="243"/>
      <c r="E248" s="243"/>
      <c r="F248" s="243"/>
      <c r="G248" s="243"/>
      <c r="H248" s="243"/>
      <c r="I248" s="243"/>
      <c r="J248" s="243"/>
      <c r="K248" s="243"/>
      <c r="L248" s="243"/>
      <c r="M248" s="243"/>
      <c r="N248" s="243"/>
      <c r="O248" s="243"/>
      <c r="P248" s="243"/>
      <c r="Q248" s="243"/>
      <c r="R248" s="243"/>
      <c r="S248" s="243"/>
      <c r="T248" s="243"/>
      <c r="U248" s="243"/>
      <c r="V248" s="243"/>
      <c r="W248" s="243"/>
      <c r="X248" s="243"/>
      <c r="Y248" s="243"/>
      <c r="Z248" s="243"/>
    </row>
    <row r="249" spans="1:26" ht="15.75" customHeight="1">
      <c r="A249" s="243"/>
      <c r="B249" s="243"/>
      <c r="C249" s="243"/>
      <c r="D249" s="243"/>
      <c r="E249" s="243"/>
      <c r="F249" s="243"/>
      <c r="G249" s="243"/>
      <c r="H249" s="243"/>
      <c r="I249" s="243"/>
      <c r="J249" s="243"/>
      <c r="K249" s="243"/>
      <c r="L249" s="243"/>
      <c r="M249" s="243"/>
      <c r="N249" s="243"/>
      <c r="O249" s="243"/>
      <c r="P249" s="243"/>
      <c r="Q249" s="243"/>
      <c r="R249" s="243"/>
      <c r="S249" s="243"/>
      <c r="T249" s="243"/>
      <c r="U249" s="243"/>
      <c r="V249" s="243"/>
      <c r="W249" s="243"/>
      <c r="X249" s="243"/>
      <c r="Y249" s="243"/>
      <c r="Z249" s="243"/>
    </row>
    <row r="250" spans="1:26" ht="15.75" customHeight="1">
      <c r="A250" s="243"/>
      <c r="B250" s="243"/>
      <c r="C250" s="243"/>
      <c r="D250" s="243"/>
      <c r="E250" s="243"/>
      <c r="F250" s="243"/>
      <c r="G250" s="243"/>
      <c r="H250" s="243"/>
      <c r="I250" s="243"/>
      <c r="J250" s="243"/>
      <c r="K250" s="243"/>
      <c r="L250" s="243"/>
      <c r="M250" s="243"/>
      <c r="N250" s="243"/>
      <c r="O250" s="243"/>
      <c r="P250" s="243"/>
      <c r="Q250" s="243"/>
      <c r="R250" s="243"/>
      <c r="S250" s="243"/>
      <c r="T250" s="243"/>
      <c r="U250" s="243"/>
      <c r="V250" s="243"/>
      <c r="W250" s="243"/>
      <c r="X250" s="243"/>
      <c r="Y250" s="243"/>
      <c r="Z250" s="243"/>
    </row>
    <row r="251" spans="1:26" ht="15.75" customHeight="1">
      <c r="A251" s="243"/>
      <c r="B251" s="243"/>
      <c r="C251" s="243"/>
      <c r="D251" s="243"/>
      <c r="E251" s="243"/>
      <c r="F251" s="243"/>
      <c r="G251" s="243"/>
      <c r="H251" s="243"/>
      <c r="I251" s="243"/>
      <c r="J251" s="243"/>
      <c r="K251" s="243"/>
      <c r="L251" s="243"/>
      <c r="M251" s="243"/>
      <c r="N251" s="243"/>
      <c r="O251" s="243"/>
      <c r="P251" s="243"/>
      <c r="Q251" s="243"/>
      <c r="R251" s="243"/>
      <c r="S251" s="243"/>
      <c r="T251" s="243"/>
      <c r="U251" s="243"/>
      <c r="V251" s="243"/>
      <c r="W251" s="243"/>
      <c r="X251" s="243"/>
      <c r="Y251" s="243"/>
      <c r="Z251" s="243"/>
    </row>
    <row r="252" spans="1:26" ht="15.75" customHeight="1">
      <c r="A252" s="243"/>
      <c r="B252" s="243"/>
      <c r="C252" s="243"/>
      <c r="D252" s="243"/>
      <c r="E252" s="243"/>
      <c r="F252" s="243"/>
      <c r="G252" s="243"/>
      <c r="H252" s="243"/>
      <c r="I252" s="243"/>
      <c r="J252" s="243"/>
      <c r="K252" s="243"/>
      <c r="L252" s="243"/>
      <c r="M252" s="243"/>
      <c r="N252" s="243"/>
      <c r="O252" s="243"/>
      <c r="P252" s="243"/>
      <c r="Q252" s="243"/>
      <c r="R252" s="243"/>
      <c r="S252" s="243"/>
      <c r="T252" s="243"/>
      <c r="U252" s="243"/>
      <c r="V252" s="243"/>
      <c r="W252" s="243"/>
      <c r="X252" s="243"/>
      <c r="Y252" s="243"/>
      <c r="Z252" s="243"/>
    </row>
    <row r="253" spans="1:26" ht="15.75" customHeight="1">
      <c r="A253" s="243"/>
      <c r="B253" s="243"/>
      <c r="C253" s="243"/>
      <c r="D253" s="243"/>
      <c r="E253" s="243"/>
      <c r="F253" s="243"/>
      <c r="G253" s="243"/>
      <c r="H253" s="243"/>
      <c r="I253" s="243"/>
      <c r="J253" s="243"/>
      <c r="K253" s="243"/>
      <c r="L253" s="243"/>
      <c r="M253" s="243"/>
      <c r="N253" s="243"/>
      <c r="O253" s="243"/>
      <c r="P253" s="243"/>
      <c r="Q253" s="243"/>
      <c r="R253" s="243"/>
      <c r="S253" s="243"/>
      <c r="T253" s="243"/>
      <c r="U253" s="243"/>
      <c r="V253" s="243"/>
      <c r="W253" s="243"/>
      <c r="X253" s="243"/>
      <c r="Y253" s="243"/>
      <c r="Z253" s="243"/>
    </row>
    <row r="254" spans="1:26" ht="15.75" customHeight="1">
      <c r="A254" s="243"/>
      <c r="B254" s="243"/>
      <c r="C254" s="243"/>
      <c r="D254" s="243"/>
      <c r="E254" s="243"/>
      <c r="F254" s="243"/>
      <c r="G254" s="243"/>
      <c r="H254" s="243"/>
      <c r="I254" s="243"/>
      <c r="J254" s="243"/>
      <c r="K254" s="243"/>
      <c r="L254" s="243"/>
      <c r="M254" s="243"/>
      <c r="N254" s="243"/>
      <c r="O254" s="243"/>
      <c r="P254" s="243"/>
      <c r="Q254" s="243"/>
      <c r="R254" s="243"/>
      <c r="S254" s="243"/>
      <c r="T254" s="243"/>
      <c r="U254" s="243"/>
      <c r="V254" s="243"/>
      <c r="W254" s="243"/>
      <c r="X254" s="243"/>
      <c r="Y254" s="243"/>
      <c r="Z254" s="243"/>
    </row>
    <row r="255" spans="1:26" ht="15.75" customHeight="1">
      <c r="A255" s="243"/>
      <c r="B255" s="243"/>
      <c r="C255" s="243"/>
      <c r="D255" s="243"/>
      <c r="E255" s="243"/>
      <c r="F255" s="243"/>
      <c r="G255" s="243"/>
      <c r="H255" s="243"/>
      <c r="I255" s="243"/>
      <c r="J255" s="243"/>
      <c r="K255" s="243"/>
      <c r="L255" s="243"/>
      <c r="M255" s="243"/>
      <c r="N255" s="243"/>
      <c r="O255" s="243"/>
      <c r="P255" s="243"/>
      <c r="Q255" s="243"/>
      <c r="R255" s="243"/>
      <c r="S255" s="243"/>
      <c r="T255" s="243"/>
      <c r="U255" s="243"/>
      <c r="V255" s="243"/>
      <c r="W255" s="243"/>
      <c r="X255" s="243"/>
      <c r="Y255" s="243"/>
      <c r="Z255" s="243"/>
    </row>
    <row r="256" spans="1:26" ht="15.75" customHeight="1">
      <c r="A256" s="243"/>
      <c r="B256" s="243"/>
      <c r="C256" s="243"/>
      <c r="D256" s="243"/>
      <c r="E256" s="243"/>
      <c r="F256" s="243"/>
      <c r="G256" s="243"/>
      <c r="H256" s="243"/>
      <c r="I256" s="243"/>
      <c r="J256" s="243"/>
      <c r="K256" s="243"/>
      <c r="L256" s="243"/>
      <c r="M256" s="243"/>
      <c r="N256" s="243"/>
      <c r="O256" s="243"/>
      <c r="P256" s="243"/>
      <c r="Q256" s="243"/>
      <c r="R256" s="243"/>
      <c r="S256" s="243"/>
      <c r="T256" s="243"/>
      <c r="U256" s="243"/>
      <c r="V256" s="243"/>
      <c r="W256" s="243"/>
      <c r="X256" s="243"/>
      <c r="Y256" s="243"/>
      <c r="Z256" s="243"/>
    </row>
    <row r="257" spans="1:26" ht="15.75" customHeight="1">
      <c r="A257" s="243"/>
      <c r="B257" s="243"/>
      <c r="C257" s="243"/>
      <c r="D257" s="243"/>
      <c r="E257" s="243"/>
      <c r="F257" s="243"/>
      <c r="G257" s="243"/>
      <c r="H257" s="243"/>
      <c r="I257" s="243"/>
      <c r="J257" s="243"/>
      <c r="K257" s="243"/>
      <c r="L257" s="243"/>
      <c r="M257" s="243"/>
      <c r="N257" s="243"/>
      <c r="O257" s="243"/>
      <c r="P257" s="243"/>
      <c r="Q257" s="243"/>
      <c r="R257" s="243"/>
      <c r="S257" s="243"/>
      <c r="T257" s="243"/>
      <c r="U257" s="243"/>
      <c r="V257" s="243"/>
      <c r="W257" s="243"/>
      <c r="X257" s="243"/>
      <c r="Y257" s="243"/>
      <c r="Z257" s="243"/>
    </row>
    <row r="258" spans="1:26" ht="15.75" customHeight="1">
      <c r="A258" s="243"/>
      <c r="B258" s="243"/>
      <c r="C258" s="243"/>
      <c r="D258" s="243"/>
      <c r="E258" s="243"/>
      <c r="F258" s="243"/>
      <c r="G258" s="243"/>
      <c r="H258" s="243"/>
      <c r="I258" s="243"/>
      <c r="J258" s="243"/>
      <c r="K258" s="243"/>
      <c r="L258" s="243"/>
      <c r="M258" s="243"/>
      <c r="N258" s="243"/>
      <c r="O258" s="243"/>
      <c r="P258" s="243"/>
      <c r="Q258" s="243"/>
      <c r="R258" s="243"/>
      <c r="S258" s="243"/>
      <c r="T258" s="243"/>
      <c r="U258" s="243"/>
      <c r="V258" s="243"/>
      <c r="W258" s="243"/>
      <c r="X258" s="243"/>
      <c r="Y258" s="243"/>
      <c r="Z258" s="243"/>
    </row>
    <row r="259" spans="1:26" ht="15.75" customHeight="1">
      <c r="A259" s="243"/>
      <c r="B259" s="243"/>
      <c r="C259" s="243"/>
      <c r="D259" s="243"/>
      <c r="E259" s="243"/>
      <c r="F259" s="243"/>
      <c r="G259" s="243"/>
      <c r="H259" s="243"/>
      <c r="I259" s="243"/>
      <c r="J259" s="243"/>
      <c r="K259" s="243"/>
      <c r="L259" s="243"/>
      <c r="M259" s="243"/>
      <c r="N259" s="243"/>
      <c r="O259" s="243"/>
      <c r="P259" s="243"/>
      <c r="Q259" s="243"/>
      <c r="R259" s="243"/>
      <c r="S259" s="243"/>
      <c r="T259" s="243"/>
      <c r="U259" s="243"/>
      <c r="V259" s="243"/>
      <c r="W259" s="243"/>
      <c r="X259" s="243"/>
      <c r="Y259" s="243"/>
      <c r="Z259" s="243"/>
    </row>
    <row r="260" spans="1:26" ht="15.75" customHeight="1">
      <c r="A260" s="243"/>
      <c r="B260" s="243"/>
      <c r="C260" s="243"/>
      <c r="D260" s="243"/>
      <c r="E260" s="243"/>
      <c r="F260" s="243"/>
      <c r="G260" s="243"/>
      <c r="H260" s="243"/>
      <c r="I260" s="243"/>
      <c r="J260" s="243"/>
      <c r="K260" s="243"/>
      <c r="L260" s="243"/>
      <c r="M260" s="243"/>
      <c r="N260" s="243"/>
      <c r="O260" s="243"/>
      <c r="P260" s="243"/>
      <c r="Q260" s="243"/>
      <c r="R260" s="243"/>
      <c r="S260" s="243"/>
      <c r="T260" s="243"/>
      <c r="U260" s="243"/>
      <c r="V260" s="243"/>
      <c r="W260" s="243"/>
      <c r="X260" s="243"/>
      <c r="Y260" s="243"/>
      <c r="Z260" s="243"/>
    </row>
    <row r="261" spans="1:26" ht="15.75" customHeight="1">
      <c r="A261" s="243"/>
      <c r="B261" s="243"/>
      <c r="C261" s="243"/>
      <c r="D261" s="243"/>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row>
    <row r="262" spans="1:26" ht="15.75" customHeight="1">
      <c r="A262" s="243"/>
      <c r="B262" s="243"/>
      <c r="C262" s="243"/>
      <c r="D262" s="243"/>
      <c r="E262" s="243"/>
      <c r="F262" s="243"/>
      <c r="G262" s="243"/>
      <c r="H262" s="243"/>
      <c r="I262" s="243"/>
      <c r="J262" s="243"/>
      <c r="K262" s="243"/>
      <c r="L262" s="243"/>
      <c r="M262" s="243"/>
      <c r="N262" s="243"/>
      <c r="O262" s="243"/>
      <c r="P262" s="243"/>
      <c r="Q262" s="243"/>
      <c r="R262" s="243"/>
      <c r="S262" s="243"/>
      <c r="T262" s="243"/>
      <c r="U262" s="243"/>
      <c r="V262" s="243"/>
      <c r="W262" s="243"/>
      <c r="X262" s="243"/>
      <c r="Y262" s="243"/>
      <c r="Z262" s="243"/>
    </row>
    <row r="263" spans="1:26" ht="15.75" customHeight="1">
      <c r="A263" s="243"/>
      <c r="B263" s="243"/>
      <c r="C263" s="243"/>
      <c r="D263" s="243"/>
      <c r="E263" s="243"/>
      <c r="F263" s="243"/>
      <c r="G263" s="243"/>
      <c r="H263" s="243"/>
      <c r="I263" s="243"/>
      <c r="J263" s="243"/>
      <c r="K263" s="243"/>
      <c r="L263" s="243"/>
      <c r="M263" s="243"/>
      <c r="N263" s="243"/>
      <c r="O263" s="243"/>
      <c r="P263" s="243"/>
      <c r="Q263" s="243"/>
      <c r="R263" s="243"/>
      <c r="S263" s="243"/>
      <c r="T263" s="243"/>
      <c r="U263" s="243"/>
      <c r="V263" s="243"/>
      <c r="W263" s="243"/>
      <c r="X263" s="243"/>
      <c r="Y263" s="243"/>
      <c r="Z263" s="243"/>
    </row>
    <row r="264" spans="1:26" ht="15.75" customHeight="1">
      <c r="A264" s="243"/>
      <c r="B264" s="243"/>
      <c r="C264" s="243"/>
      <c r="D264" s="243"/>
      <c r="E264" s="243"/>
      <c r="F264" s="243"/>
      <c r="G264" s="243"/>
      <c r="H264" s="243"/>
      <c r="I264" s="243"/>
      <c r="J264" s="243"/>
      <c r="K264" s="243"/>
      <c r="L264" s="243"/>
      <c r="M264" s="243"/>
      <c r="N264" s="243"/>
      <c r="O264" s="243"/>
      <c r="P264" s="243"/>
      <c r="Q264" s="243"/>
      <c r="R264" s="243"/>
      <c r="S264" s="243"/>
      <c r="T264" s="243"/>
      <c r="U264" s="243"/>
      <c r="V264" s="243"/>
      <c r="W264" s="243"/>
      <c r="X264" s="243"/>
      <c r="Y264" s="243"/>
      <c r="Z264" s="243"/>
    </row>
    <row r="265" spans="1:26" ht="15.75" customHeight="1">
      <c r="A265" s="243"/>
      <c r="B265" s="243"/>
      <c r="C265" s="243"/>
      <c r="D265" s="243"/>
      <c r="E265" s="243"/>
      <c r="F265" s="243"/>
      <c r="G265" s="243"/>
      <c r="H265" s="243"/>
      <c r="I265" s="243"/>
      <c r="J265" s="243"/>
      <c r="K265" s="243"/>
      <c r="L265" s="243"/>
      <c r="M265" s="243"/>
      <c r="N265" s="243"/>
      <c r="O265" s="243"/>
      <c r="P265" s="243"/>
      <c r="Q265" s="243"/>
      <c r="R265" s="243"/>
      <c r="S265" s="243"/>
      <c r="T265" s="243"/>
      <c r="U265" s="243"/>
      <c r="V265" s="243"/>
      <c r="W265" s="243"/>
      <c r="X265" s="243"/>
      <c r="Y265" s="243"/>
      <c r="Z265" s="243"/>
    </row>
    <row r="266" spans="1:26" ht="15.75" customHeight="1">
      <c r="A266" s="243"/>
      <c r="B266" s="243"/>
      <c r="C266" s="243"/>
      <c r="D266" s="243"/>
      <c r="E266" s="243"/>
      <c r="F266" s="243"/>
      <c r="G266" s="243"/>
      <c r="H266" s="243"/>
      <c r="I266" s="243"/>
      <c r="J266" s="243"/>
      <c r="K266" s="243"/>
      <c r="L266" s="243"/>
      <c r="M266" s="243"/>
      <c r="N266" s="243"/>
      <c r="O266" s="243"/>
      <c r="P266" s="243"/>
      <c r="Q266" s="243"/>
      <c r="R266" s="243"/>
      <c r="S266" s="243"/>
      <c r="T266" s="243"/>
      <c r="U266" s="243"/>
      <c r="V266" s="243"/>
      <c r="W266" s="243"/>
      <c r="X266" s="243"/>
      <c r="Y266" s="243"/>
      <c r="Z266" s="243"/>
    </row>
    <row r="267" spans="1:26" ht="15.75" customHeight="1">
      <c r="A267" s="243"/>
      <c r="B267" s="243"/>
      <c r="C267" s="243"/>
      <c r="D267" s="243"/>
      <c r="E267" s="243"/>
      <c r="F267" s="243"/>
      <c r="G267" s="243"/>
      <c r="H267" s="243"/>
      <c r="I267" s="243"/>
      <c r="J267" s="243"/>
      <c r="K267" s="243"/>
      <c r="L267" s="243"/>
      <c r="M267" s="243"/>
      <c r="N267" s="243"/>
      <c r="O267" s="243"/>
      <c r="P267" s="243"/>
      <c r="Q267" s="243"/>
      <c r="R267" s="243"/>
      <c r="S267" s="243"/>
      <c r="T267" s="243"/>
      <c r="U267" s="243"/>
      <c r="V267" s="243"/>
      <c r="W267" s="243"/>
      <c r="X267" s="243"/>
      <c r="Y267" s="243"/>
      <c r="Z267" s="243"/>
    </row>
    <row r="268" spans="1:26" ht="15.75" customHeight="1">
      <c r="A268" s="243"/>
      <c r="B268" s="243"/>
      <c r="C268" s="243"/>
      <c r="D268" s="243"/>
      <c r="E268" s="243"/>
      <c r="F268" s="243"/>
      <c r="G268" s="243"/>
      <c r="H268" s="243"/>
      <c r="I268" s="243"/>
      <c r="J268" s="243"/>
      <c r="K268" s="243"/>
      <c r="L268" s="243"/>
      <c r="M268" s="243"/>
      <c r="N268" s="243"/>
      <c r="O268" s="243"/>
      <c r="P268" s="243"/>
      <c r="Q268" s="243"/>
      <c r="R268" s="243"/>
      <c r="S268" s="243"/>
      <c r="T268" s="243"/>
      <c r="U268" s="243"/>
      <c r="V268" s="243"/>
      <c r="W268" s="243"/>
      <c r="X268" s="243"/>
      <c r="Y268" s="243"/>
      <c r="Z268" s="243"/>
    </row>
    <row r="269" spans="1:26" ht="15.75" customHeight="1">
      <c r="A269" s="243"/>
      <c r="B269" s="243"/>
      <c r="C269" s="243"/>
      <c r="D269" s="243"/>
      <c r="E269" s="243"/>
      <c r="F269" s="243"/>
      <c r="G269" s="243"/>
      <c r="H269" s="243"/>
      <c r="I269" s="243"/>
      <c r="J269" s="243"/>
      <c r="K269" s="243"/>
      <c r="L269" s="243"/>
      <c r="M269" s="243"/>
      <c r="N269" s="243"/>
      <c r="O269" s="243"/>
      <c r="P269" s="243"/>
      <c r="Q269" s="243"/>
      <c r="R269" s="243"/>
      <c r="S269" s="243"/>
      <c r="T269" s="243"/>
      <c r="U269" s="243"/>
      <c r="V269" s="243"/>
      <c r="W269" s="243"/>
      <c r="X269" s="243"/>
      <c r="Y269" s="243"/>
      <c r="Z269" s="243"/>
    </row>
    <row r="270" spans="1:26" ht="15.75" customHeight="1">
      <c r="A270" s="243"/>
      <c r="B270" s="243"/>
      <c r="C270" s="243"/>
      <c r="D270" s="243"/>
      <c r="E270" s="243"/>
      <c r="F270" s="243"/>
      <c r="G270" s="243"/>
      <c r="H270" s="243"/>
      <c r="I270" s="243"/>
      <c r="J270" s="243"/>
      <c r="K270" s="243"/>
      <c r="L270" s="243"/>
      <c r="M270" s="243"/>
      <c r="N270" s="243"/>
      <c r="O270" s="243"/>
      <c r="P270" s="243"/>
      <c r="Q270" s="243"/>
      <c r="R270" s="243"/>
      <c r="S270" s="243"/>
      <c r="T270" s="243"/>
      <c r="U270" s="243"/>
      <c r="V270" s="243"/>
      <c r="W270" s="243"/>
      <c r="X270" s="243"/>
      <c r="Y270" s="243"/>
      <c r="Z270" s="243"/>
    </row>
    <row r="271" spans="1:26" ht="15.75" customHeight="1">
      <c r="A271" s="243"/>
      <c r="B271" s="243"/>
      <c r="C271" s="243"/>
      <c r="D271" s="243"/>
      <c r="E271" s="243"/>
      <c r="F271" s="243"/>
      <c r="G271" s="243"/>
      <c r="H271" s="243"/>
      <c r="I271" s="243"/>
      <c r="J271" s="243"/>
      <c r="K271" s="243"/>
      <c r="L271" s="243"/>
      <c r="M271" s="243"/>
      <c r="N271" s="243"/>
      <c r="O271" s="243"/>
      <c r="P271" s="243"/>
      <c r="Q271" s="243"/>
      <c r="R271" s="243"/>
      <c r="S271" s="243"/>
      <c r="T271" s="243"/>
      <c r="U271" s="243"/>
      <c r="V271" s="243"/>
      <c r="W271" s="243"/>
      <c r="X271" s="243"/>
      <c r="Y271" s="243"/>
      <c r="Z271" s="243"/>
    </row>
    <row r="272" spans="1:26" ht="15.75" customHeight="1">
      <c r="A272" s="243"/>
      <c r="B272" s="243"/>
      <c r="C272" s="243"/>
      <c r="D272" s="243"/>
      <c r="E272" s="243"/>
      <c r="F272" s="243"/>
      <c r="G272" s="243"/>
      <c r="H272" s="243"/>
      <c r="I272" s="243"/>
      <c r="J272" s="243"/>
      <c r="K272" s="243"/>
      <c r="L272" s="243"/>
      <c r="M272" s="243"/>
      <c r="N272" s="243"/>
      <c r="O272" s="243"/>
      <c r="P272" s="243"/>
      <c r="Q272" s="243"/>
      <c r="R272" s="243"/>
      <c r="S272" s="243"/>
      <c r="T272" s="243"/>
      <c r="U272" s="243"/>
      <c r="V272" s="243"/>
      <c r="W272" s="243"/>
      <c r="X272" s="243"/>
      <c r="Y272" s="243"/>
      <c r="Z272" s="243"/>
    </row>
    <row r="273" spans="1:26" ht="15.75" customHeight="1">
      <c r="A273" s="243"/>
      <c r="B273" s="243"/>
      <c r="C273" s="243"/>
      <c r="D273" s="243"/>
      <c r="E273" s="243"/>
      <c r="F273" s="243"/>
      <c r="G273" s="243"/>
      <c r="H273" s="243"/>
      <c r="I273" s="243"/>
      <c r="J273" s="243"/>
      <c r="K273" s="243"/>
      <c r="L273" s="243"/>
      <c r="M273" s="243"/>
      <c r="N273" s="243"/>
      <c r="O273" s="243"/>
      <c r="P273" s="243"/>
      <c r="Q273" s="243"/>
      <c r="R273" s="243"/>
      <c r="S273" s="243"/>
      <c r="T273" s="243"/>
      <c r="U273" s="243"/>
      <c r="V273" s="243"/>
      <c r="W273" s="243"/>
      <c r="X273" s="243"/>
      <c r="Y273" s="243"/>
      <c r="Z273" s="243"/>
    </row>
    <row r="274" spans="1:26" ht="15.75" customHeight="1">
      <c r="A274" s="243"/>
      <c r="B274" s="243"/>
      <c r="C274" s="243"/>
      <c r="D274" s="243"/>
      <c r="E274" s="243"/>
      <c r="F274" s="243"/>
      <c r="G274" s="243"/>
      <c r="H274" s="243"/>
      <c r="I274" s="243"/>
      <c r="J274" s="243"/>
      <c r="K274" s="243"/>
      <c r="L274" s="243"/>
      <c r="M274" s="243"/>
      <c r="N274" s="243"/>
      <c r="O274" s="243"/>
      <c r="P274" s="243"/>
      <c r="Q274" s="243"/>
      <c r="R274" s="243"/>
      <c r="S274" s="243"/>
      <c r="T274" s="243"/>
      <c r="U274" s="243"/>
      <c r="V274" s="243"/>
      <c r="W274" s="243"/>
      <c r="X274" s="243"/>
      <c r="Y274" s="243"/>
      <c r="Z274" s="243"/>
    </row>
    <row r="275" spans="1:26" ht="15.75" customHeight="1">
      <c r="A275" s="243"/>
      <c r="B275" s="243"/>
      <c r="C275" s="243"/>
      <c r="D275" s="243"/>
      <c r="E275" s="243"/>
      <c r="F275" s="243"/>
      <c r="G275" s="243"/>
      <c r="H275" s="243"/>
      <c r="I275" s="243"/>
      <c r="J275" s="243"/>
      <c r="K275" s="243"/>
      <c r="L275" s="243"/>
      <c r="M275" s="243"/>
      <c r="N275" s="243"/>
      <c r="O275" s="243"/>
      <c r="P275" s="243"/>
      <c r="Q275" s="243"/>
      <c r="R275" s="243"/>
      <c r="S275" s="243"/>
      <c r="T275" s="243"/>
      <c r="U275" s="243"/>
      <c r="V275" s="243"/>
      <c r="W275" s="243"/>
      <c r="X275" s="243"/>
      <c r="Y275" s="243"/>
      <c r="Z275" s="243"/>
    </row>
    <row r="276" spans="1:26" ht="15.75" customHeight="1">
      <c r="A276" s="243"/>
      <c r="B276" s="243"/>
      <c r="C276" s="243"/>
      <c r="D276" s="243"/>
      <c r="E276" s="243"/>
      <c r="F276" s="243"/>
      <c r="G276" s="243"/>
      <c r="H276" s="243"/>
      <c r="I276" s="243"/>
      <c r="J276" s="243"/>
      <c r="K276" s="243"/>
      <c r="L276" s="243"/>
      <c r="M276" s="243"/>
      <c r="N276" s="243"/>
      <c r="O276" s="243"/>
      <c r="P276" s="243"/>
      <c r="Q276" s="243"/>
      <c r="R276" s="243"/>
      <c r="S276" s="243"/>
      <c r="T276" s="243"/>
      <c r="U276" s="243"/>
      <c r="V276" s="243"/>
      <c r="W276" s="243"/>
      <c r="X276" s="243"/>
      <c r="Y276" s="243"/>
      <c r="Z276" s="243"/>
    </row>
    <row r="277" spans="1:26" ht="15.75" customHeight="1">
      <c r="A277" s="243"/>
      <c r="B277" s="243"/>
      <c r="C277" s="243"/>
      <c r="D277" s="243"/>
      <c r="E277" s="243"/>
      <c r="F277" s="243"/>
      <c r="G277" s="243"/>
      <c r="H277" s="243"/>
      <c r="I277" s="243"/>
      <c r="J277" s="243"/>
      <c r="K277" s="243"/>
      <c r="L277" s="243"/>
      <c r="M277" s="243"/>
      <c r="N277" s="243"/>
      <c r="O277" s="243"/>
      <c r="P277" s="243"/>
      <c r="Q277" s="243"/>
      <c r="R277" s="243"/>
      <c r="S277" s="243"/>
      <c r="T277" s="243"/>
      <c r="U277" s="243"/>
      <c r="V277" s="243"/>
      <c r="W277" s="243"/>
      <c r="X277" s="243"/>
      <c r="Y277" s="243"/>
      <c r="Z277" s="243"/>
    </row>
    <row r="278" spans="1:26" ht="15.75" customHeight="1">
      <c r="A278" s="243"/>
      <c r="B278" s="243"/>
      <c r="C278" s="243"/>
      <c r="D278" s="243"/>
      <c r="E278" s="243"/>
      <c r="F278" s="243"/>
      <c r="G278" s="243"/>
      <c r="H278" s="243"/>
      <c r="I278" s="243"/>
      <c r="J278" s="243"/>
      <c r="K278" s="243"/>
      <c r="L278" s="243"/>
      <c r="M278" s="243"/>
      <c r="N278" s="243"/>
      <c r="O278" s="243"/>
      <c r="P278" s="243"/>
      <c r="Q278" s="243"/>
      <c r="R278" s="243"/>
      <c r="S278" s="243"/>
      <c r="T278" s="243"/>
      <c r="U278" s="243"/>
      <c r="V278" s="243"/>
      <c r="W278" s="243"/>
      <c r="X278" s="243"/>
      <c r="Y278" s="243"/>
      <c r="Z278" s="243"/>
    </row>
    <row r="279" spans="1:26" ht="15.75" customHeight="1">
      <c r="A279" s="243"/>
      <c r="B279" s="243"/>
      <c r="C279" s="243"/>
      <c r="D279" s="243"/>
      <c r="E279" s="243"/>
      <c r="F279" s="243"/>
      <c r="G279" s="243"/>
      <c r="H279" s="243"/>
      <c r="I279" s="243"/>
      <c r="J279" s="243"/>
      <c r="K279" s="243"/>
      <c r="L279" s="243"/>
      <c r="M279" s="243"/>
      <c r="N279" s="243"/>
      <c r="O279" s="243"/>
      <c r="P279" s="243"/>
      <c r="Q279" s="243"/>
      <c r="R279" s="243"/>
      <c r="S279" s="243"/>
      <c r="T279" s="243"/>
      <c r="U279" s="243"/>
      <c r="V279" s="243"/>
      <c r="W279" s="243"/>
      <c r="X279" s="243"/>
      <c r="Y279" s="243"/>
      <c r="Z279" s="243"/>
    </row>
    <row r="280" spans="1:26" ht="15.75" customHeight="1">
      <c r="A280" s="243"/>
      <c r="B280" s="243"/>
      <c r="C280" s="243"/>
      <c r="D280" s="243"/>
      <c r="E280" s="243"/>
      <c r="F280" s="243"/>
      <c r="G280" s="243"/>
      <c r="H280" s="243"/>
      <c r="I280" s="243"/>
      <c r="J280" s="243"/>
      <c r="K280" s="243"/>
      <c r="L280" s="243"/>
      <c r="M280" s="243"/>
      <c r="N280" s="243"/>
      <c r="O280" s="243"/>
      <c r="P280" s="243"/>
      <c r="Q280" s="243"/>
      <c r="R280" s="243"/>
      <c r="S280" s="243"/>
      <c r="T280" s="243"/>
      <c r="U280" s="243"/>
      <c r="V280" s="243"/>
      <c r="W280" s="243"/>
      <c r="X280" s="243"/>
      <c r="Y280" s="243"/>
      <c r="Z280" s="243"/>
    </row>
    <row r="281" spans="1:26" ht="15.75" customHeight="1">
      <c r="A281" s="243"/>
      <c r="B281" s="243"/>
      <c r="C281" s="243"/>
      <c r="D281" s="243"/>
      <c r="E281" s="243"/>
      <c r="F281" s="243"/>
      <c r="G281" s="243"/>
      <c r="H281" s="243"/>
      <c r="I281" s="243"/>
      <c r="J281" s="243"/>
      <c r="K281" s="243"/>
      <c r="L281" s="243"/>
      <c r="M281" s="243"/>
      <c r="N281" s="243"/>
      <c r="O281" s="243"/>
      <c r="P281" s="243"/>
      <c r="Q281" s="243"/>
      <c r="R281" s="243"/>
      <c r="S281" s="243"/>
      <c r="T281" s="243"/>
      <c r="U281" s="243"/>
      <c r="V281" s="243"/>
      <c r="W281" s="243"/>
      <c r="X281" s="243"/>
      <c r="Y281" s="243"/>
      <c r="Z281" s="243"/>
    </row>
    <row r="282" spans="1:26" ht="15.75" customHeight="1">
      <c r="A282" s="243"/>
      <c r="B282" s="243"/>
      <c r="C282" s="243"/>
      <c r="D282" s="243"/>
      <c r="E282" s="243"/>
      <c r="F282" s="243"/>
      <c r="G282" s="243"/>
      <c r="H282" s="243"/>
      <c r="I282" s="243"/>
      <c r="J282" s="243"/>
      <c r="K282" s="243"/>
      <c r="L282" s="243"/>
      <c r="M282" s="243"/>
      <c r="N282" s="243"/>
      <c r="O282" s="243"/>
      <c r="P282" s="243"/>
      <c r="Q282" s="243"/>
      <c r="R282" s="243"/>
      <c r="S282" s="243"/>
      <c r="T282" s="243"/>
      <c r="U282" s="243"/>
      <c r="V282" s="243"/>
      <c r="W282" s="243"/>
      <c r="X282" s="243"/>
      <c r="Y282" s="243"/>
      <c r="Z282" s="243"/>
    </row>
    <row r="283" spans="1:26" ht="15.75" customHeight="1">
      <c r="A283" s="243"/>
      <c r="B283" s="243"/>
      <c r="C283" s="243"/>
      <c r="D283" s="243"/>
      <c r="E283" s="243"/>
      <c r="F283" s="243"/>
      <c r="G283" s="243"/>
      <c r="H283" s="243"/>
      <c r="I283" s="243"/>
      <c r="J283" s="243"/>
      <c r="K283" s="243"/>
      <c r="L283" s="243"/>
      <c r="M283" s="243"/>
      <c r="N283" s="243"/>
      <c r="O283" s="243"/>
      <c r="P283" s="243"/>
      <c r="Q283" s="243"/>
      <c r="R283" s="243"/>
      <c r="S283" s="243"/>
      <c r="T283" s="243"/>
      <c r="U283" s="243"/>
      <c r="V283" s="243"/>
      <c r="W283" s="243"/>
      <c r="X283" s="243"/>
      <c r="Y283" s="243"/>
      <c r="Z283" s="243"/>
    </row>
    <row r="284" spans="1:26" ht="15.75" customHeight="1">
      <c r="A284" s="243"/>
      <c r="B284" s="243"/>
      <c r="C284" s="243"/>
      <c r="D284" s="243"/>
      <c r="E284" s="243"/>
      <c r="F284" s="243"/>
      <c r="G284" s="243"/>
      <c r="H284" s="243"/>
      <c r="I284" s="243"/>
      <c r="J284" s="243"/>
      <c r="K284" s="243"/>
      <c r="L284" s="243"/>
      <c r="M284" s="243"/>
      <c r="N284" s="243"/>
      <c r="O284" s="243"/>
      <c r="P284" s="243"/>
      <c r="Q284" s="243"/>
      <c r="R284" s="243"/>
      <c r="S284" s="243"/>
      <c r="T284" s="243"/>
      <c r="U284" s="243"/>
      <c r="V284" s="243"/>
      <c r="W284" s="243"/>
      <c r="X284" s="243"/>
      <c r="Y284" s="243"/>
      <c r="Z284" s="243"/>
    </row>
    <row r="285" spans="1:26" ht="15.75" customHeight="1">
      <c r="A285" s="243"/>
      <c r="B285" s="243"/>
      <c r="C285" s="243"/>
      <c r="D285" s="243"/>
      <c r="E285" s="243"/>
      <c r="F285" s="243"/>
      <c r="G285" s="243"/>
      <c r="H285" s="243"/>
      <c r="I285" s="243"/>
      <c r="J285" s="243"/>
      <c r="K285" s="243"/>
      <c r="L285" s="243"/>
      <c r="M285" s="243"/>
      <c r="N285" s="243"/>
      <c r="O285" s="243"/>
      <c r="P285" s="243"/>
      <c r="Q285" s="243"/>
      <c r="R285" s="243"/>
      <c r="S285" s="243"/>
      <c r="T285" s="243"/>
      <c r="U285" s="243"/>
      <c r="V285" s="243"/>
      <c r="W285" s="243"/>
      <c r="X285" s="243"/>
      <c r="Y285" s="243"/>
      <c r="Z285" s="243"/>
    </row>
    <row r="286" spans="1:26" ht="15.75" customHeight="1">
      <c r="A286" s="243"/>
      <c r="B286" s="243"/>
      <c r="C286" s="243"/>
      <c r="D286" s="243"/>
      <c r="E286" s="243"/>
      <c r="F286" s="243"/>
      <c r="G286" s="243"/>
      <c r="H286" s="243"/>
      <c r="I286" s="243"/>
      <c r="J286" s="243"/>
      <c r="K286" s="243"/>
      <c r="L286" s="243"/>
      <c r="M286" s="243"/>
      <c r="N286" s="243"/>
      <c r="O286" s="243"/>
      <c r="P286" s="243"/>
      <c r="Q286" s="243"/>
      <c r="R286" s="243"/>
      <c r="S286" s="243"/>
      <c r="T286" s="243"/>
      <c r="U286" s="243"/>
      <c r="V286" s="243"/>
      <c r="W286" s="243"/>
      <c r="X286" s="243"/>
      <c r="Y286" s="243"/>
      <c r="Z286" s="243"/>
    </row>
    <row r="287" spans="1:26" ht="15.75" customHeight="1">
      <c r="A287" s="243"/>
      <c r="B287" s="243"/>
      <c r="C287" s="243"/>
      <c r="D287" s="243"/>
      <c r="E287" s="243"/>
      <c r="F287" s="243"/>
      <c r="G287" s="243"/>
      <c r="H287" s="243"/>
      <c r="I287" s="243"/>
      <c r="J287" s="243"/>
      <c r="K287" s="243"/>
      <c r="L287" s="243"/>
      <c r="M287" s="243"/>
      <c r="N287" s="243"/>
      <c r="O287" s="243"/>
      <c r="P287" s="243"/>
      <c r="Q287" s="243"/>
      <c r="R287" s="243"/>
      <c r="S287" s="243"/>
      <c r="T287" s="243"/>
      <c r="U287" s="243"/>
      <c r="V287" s="243"/>
      <c r="W287" s="243"/>
      <c r="X287" s="243"/>
      <c r="Y287" s="243"/>
      <c r="Z287" s="243"/>
    </row>
    <row r="288" spans="1:26" ht="15.75" customHeight="1">
      <c r="A288" s="243"/>
      <c r="B288" s="243"/>
      <c r="C288" s="243"/>
      <c r="D288" s="243"/>
      <c r="E288" s="243"/>
      <c r="F288" s="243"/>
      <c r="G288" s="243"/>
      <c r="H288" s="243"/>
      <c r="I288" s="243"/>
      <c r="J288" s="243"/>
      <c r="K288" s="243"/>
      <c r="L288" s="243"/>
      <c r="M288" s="243"/>
      <c r="N288" s="243"/>
      <c r="O288" s="243"/>
      <c r="P288" s="243"/>
      <c r="Q288" s="243"/>
      <c r="R288" s="243"/>
      <c r="S288" s="243"/>
      <c r="T288" s="243"/>
      <c r="U288" s="243"/>
      <c r="V288" s="243"/>
      <c r="W288" s="243"/>
      <c r="X288" s="243"/>
      <c r="Y288" s="243"/>
      <c r="Z288" s="243"/>
    </row>
    <row r="289" spans="1:26" ht="15.75" customHeight="1">
      <c r="A289" s="243"/>
      <c r="B289" s="243"/>
      <c r="C289" s="243"/>
      <c r="D289" s="243"/>
      <c r="E289" s="243"/>
      <c r="F289" s="243"/>
      <c r="G289" s="243"/>
      <c r="H289" s="243"/>
      <c r="I289" s="243"/>
      <c r="J289" s="243"/>
      <c r="K289" s="243"/>
      <c r="L289" s="243"/>
      <c r="M289" s="243"/>
      <c r="N289" s="243"/>
      <c r="O289" s="243"/>
      <c r="P289" s="243"/>
      <c r="Q289" s="243"/>
      <c r="R289" s="243"/>
      <c r="S289" s="243"/>
      <c r="T289" s="243"/>
      <c r="U289" s="243"/>
      <c r="V289" s="243"/>
      <c r="W289" s="243"/>
      <c r="X289" s="243"/>
      <c r="Y289" s="243"/>
      <c r="Z289" s="243"/>
    </row>
    <row r="290" spans="1:26" ht="15.75" customHeight="1">
      <c r="A290" s="243"/>
      <c r="B290" s="243"/>
      <c r="C290" s="243"/>
      <c r="D290" s="243"/>
      <c r="E290" s="243"/>
      <c r="F290" s="243"/>
      <c r="G290" s="243"/>
      <c r="H290" s="243"/>
      <c r="I290" s="243"/>
      <c r="J290" s="243"/>
      <c r="K290" s="243"/>
      <c r="L290" s="243"/>
      <c r="M290" s="243"/>
      <c r="N290" s="243"/>
      <c r="O290" s="243"/>
      <c r="P290" s="243"/>
      <c r="Q290" s="243"/>
      <c r="R290" s="243"/>
      <c r="S290" s="243"/>
      <c r="T290" s="243"/>
      <c r="U290" s="243"/>
      <c r="V290" s="243"/>
      <c r="W290" s="243"/>
      <c r="X290" s="243"/>
      <c r="Y290" s="243"/>
      <c r="Z290" s="243"/>
    </row>
    <row r="291" spans="1:26" ht="15.75" customHeight="1">
      <c r="A291" s="243"/>
      <c r="B291" s="243"/>
      <c r="C291" s="243"/>
      <c r="D291" s="243"/>
      <c r="E291" s="243"/>
      <c r="F291" s="243"/>
      <c r="G291" s="243"/>
      <c r="H291" s="243"/>
      <c r="I291" s="243"/>
      <c r="J291" s="243"/>
      <c r="K291" s="243"/>
      <c r="L291" s="243"/>
      <c r="M291" s="243"/>
      <c r="N291" s="243"/>
      <c r="O291" s="243"/>
      <c r="P291" s="243"/>
      <c r="Q291" s="243"/>
      <c r="R291" s="243"/>
      <c r="S291" s="243"/>
      <c r="T291" s="243"/>
      <c r="U291" s="243"/>
      <c r="V291" s="243"/>
      <c r="W291" s="243"/>
      <c r="X291" s="243"/>
      <c r="Y291" s="243"/>
      <c r="Z291" s="243"/>
    </row>
    <row r="292" spans="1:26" ht="15.75" customHeight="1">
      <c r="A292" s="243"/>
      <c r="B292" s="243"/>
      <c r="C292" s="243"/>
      <c r="D292" s="243"/>
      <c r="E292" s="243"/>
      <c r="F292" s="243"/>
      <c r="G292" s="243"/>
      <c r="H292" s="243"/>
      <c r="I292" s="243"/>
      <c r="J292" s="243"/>
      <c r="K292" s="243"/>
      <c r="L292" s="243"/>
      <c r="M292" s="243"/>
      <c r="N292" s="243"/>
      <c r="O292" s="243"/>
      <c r="P292" s="243"/>
      <c r="Q292" s="243"/>
      <c r="R292" s="243"/>
      <c r="S292" s="243"/>
      <c r="T292" s="243"/>
      <c r="U292" s="243"/>
      <c r="V292" s="243"/>
      <c r="W292" s="243"/>
      <c r="X292" s="243"/>
      <c r="Y292" s="243"/>
      <c r="Z292" s="243"/>
    </row>
    <row r="293" spans="1:26" ht="15.75" customHeight="1">
      <c r="A293" s="243"/>
      <c r="B293" s="243"/>
      <c r="C293" s="243"/>
      <c r="D293" s="243"/>
      <c r="E293" s="243"/>
      <c r="F293" s="243"/>
      <c r="G293" s="243"/>
      <c r="H293" s="243"/>
      <c r="I293" s="243"/>
      <c r="J293" s="243"/>
      <c r="K293" s="243"/>
      <c r="L293" s="243"/>
      <c r="M293" s="243"/>
      <c r="N293" s="243"/>
      <c r="O293" s="243"/>
      <c r="P293" s="243"/>
      <c r="Q293" s="243"/>
      <c r="R293" s="243"/>
      <c r="S293" s="243"/>
      <c r="T293" s="243"/>
      <c r="U293" s="243"/>
      <c r="V293" s="243"/>
      <c r="W293" s="243"/>
      <c r="X293" s="243"/>
      <c r="Y293" s="243"/>
      <c r="Z293" s="243"/>
    </row>
    <row r="294" spans="1:26" ht="15.75" customHeight="1">
      <c r="A294" s="243"/>
      <c r="B294" s="243"/>
      <c r="C294" s="243"/>
      <c r="D294" s="243"/>
      <c r="E294" s="243"/>
      <c r="F294" s="243"/>
      <c r="G294" s="243"/>
      <c r="H294" s="243"/>
      <c r="I294" s="243"/>
      <c r="J294" s="243"/>
      <c r="K294" s="243"/>
      <c r="L294" s="243"/>
      <c r="M294" s="243"/>
      <c r="N294" s="243"/>
      <c r="O294" s="243"/>
      <c r="P294" s="243"/>
      <c r="Q294" s="243"/>
      <c r="R294" s="243"/>
      <c r="S294" s="243"/>
      <c r="T294" s="243"/>
      <c r="U294" s="243"/>
      <c r="V294" s="243"/>
      <c r="W294" s="243"/>
      <c r="X294" s="243"/>
      <c r="Y294" s="243"/>
      <c r="Z294" s="243"/>
    </row>
    <row r="295" spans="1:26" ht="15.75" customHeight="1">
      <c r="A295" s="243"/>
      <c r="B295" s="243"/>
      <c r="C295" s="243"/>
      <c r="D295" s="243"/>
      <c r="E295" s="243"/>
      <c r="F295" s="243"/>
      <c r="G295" s="243"/>
      <c r="H295" s="243"/>
      <c r="I295" s="243"/>
      <c r="J295" s="243"/>
      <c r="K295" s="243"/>
      <c r="L295" s="243"/>
      <c r="M295" s="243"/>
      <c r="N295" s="243"/>
      <c r="O295" s="243"/>
      <c r="P295" s="243"/>
      <c r="Q295" s="243"/>
      <c r="R295" s="243"/>
      <c r="S295" s="243"/>
      <c r="T295" s="243"/>
      <c r="U295" s="243"/>
      <c r="V295" s="243"/>
      <c r="W295" s="243"/>
      <c r="X295" s="243"/>
      <c r="Y295" s="243"/>
      <c r="Z295" s="243"/>
    </row>
    <row r="296" spans="1:26" ht="15.75" customHeight="1">
      <c r="A296" s="243"/>
      <c r="B296" s="243"/>
      <c r="C296" s="243"/>
      <c r="D296" s="243"/>
      <c r="E296" s="243"/>
      <c r="F296" s="243"/>
      <c r="G296" s="243"/>
      <c r="H296" s="243"/>
      <c r="I296" s="243"/>
      <c r="J296" s="243"/>
      <c r="K296" s="243"/>
      <c r="L296" s="243"/>
      <c r="M296" s="243"/>
      <c r="N296" s="243"/>
      <c r="O296" s="243"/>
      <c r="P296" s="243"/>
      <c r="Q296" s="243"/>
      <c r="R296" s="243"/>
      <c r="S296" s="243"/>
      <c r="T296" s="243"/>
      <c r="U296" s="243"/>
      <c r="V296" s="243"/>
      <c r="W296" s="243"/>
      <c r="X296" s="243"/>
      <c r="Y296" s="243"/>
      <c r="Z296" s="243"/>
    </row>
    <row r="297" spans="1:26" ht="15.75" customHeight="1">
      <c r="A297" s="243"/>
      <c r="B297" s="243"/>
      <c r="C297" s="243"/>
      <c r="D297" s="243"/>
      <c r="E297" s="243"/>
      <c r="F297" s="243"/>
      <c r="G297" s="243"/>
      <c r="H297" s="243"/>
      <c r="I297" s="243"/>
      <c r="J297" s="243"/>
      <c r="K297" s="243"/>
      <c r="L297" s="243"/>
      <c r="M297" s="243"/>
      <c r="N297" s="243"/>
      <c r="O297" s="243"/>
      <c r="P297" s="243"/>
      <c r="Q297" s="243"/>
      <c r="R297" s="243"/>
      <c r="S297" s="243"/>
      <c r="T297" s="243"/>
      <c r="U297" s="243"/>
      <c r="V297" s="243"/>
      <c r="W297" s="243"/>
      <c r="X297" s="243"/>
      <c r="Y297" s="243"/>
      <c r="Z297" s="243"/>
    </row>
    <row r="298" spans="1:26" ht="15.75" customHeight="1">
      <c r="A298" s="243"/>
      <c r="B298" s="243"/>
      <c r="C298" s="243"/>
      <c r="D298" s="243"/>
      <c r="E298" s="243"/>
      <c r="F298" s="243"/>
      <c r="G298" s="243"/>
      <c r="H298" s="243"/>
      <c r="I298" s="243"/>
      <c r="J298" s="243"/>
      <c r="K298" s="243"/>
      <c r="L298" s="243"/>
      <c r="M298" s="243"/>
      <c r="N298" s="243"/>
      <c r="O298" s="243"/>
      <c r="P298" s="243"/>
      <c r="Q298" s="243"/>
      <c r="R298" s="243"/>
      <c r="S298" s="243"/>
      <c r="T298" s="243"/>
      <c r="U298" s="243"/>
      <c r="V298" s="243"/>
      <c r="W298" s="243"/>
      <c r="X298" s="243"/>
      <c r="Y298" s="243"/>
      <c r="Z298" s="243"/>
    </row>
    <row r="299" spans="1:26" ht="15.75" customHeight="1">
      <c r="A299" s="243"/>
      <c r="B299" s="243"/>
      <c r="C299" s="243"/>
      <c r="D299" s="243"/>
      <c r="E299" s="243"/>
      <c r="F299" s="243"/>
      <c r="G299" s="243"/>
      <c r="H299" s="243"/>
      <c r="I299" s="243"/>
      <c r="J299" s="243"/>
      <c r="K299" s="243"/>
      <c r="L299" s="243"/>
      <c r="M299" s="243"/>
      <c r="N299" s="243"/>
      <c r="O299" s="243"/>
      <c r="P299" s="243"/>
      <c r="Q299" s="243"/>
      <c r="R299" s="243"/>
      <c r="S299" s="243"/>
      <c r="T299" s="243"/>
      <c r="U299" s="243"/>
      <c r="V299" s="243"/>
      <c r="W299" s="243"/>
      <c r="X299" s="243"/>
      <c r="Y299" s="243"/>
      <c r="Z299" s="243"/>
    </row>
    <row r="300" spans="1:26" ht="15.75" customHeight="1">
      <c r="A300" s="243"/>
      <c r="B300" s="243"/>
      <c r="C300" s="243"/>
      <c r="D300" s="243"/>
      <c r="E300" s="243"/>
      <c r="F300" s="243"/>
      <c r="G300" s="243"/>
      <c r="H300" s="243"/>
      <c r="I300" s="243"/>
      <c r="J300" s="243"/>
      <c r="K300" s="243"/>
      <c r="L300" s="243"/>
      <c r="M300" s="243"/>
      <c r="N300" s="243"/>
      <c r="O300" s="243"/>
      <c r="P300" s="243"/>
      <c r="Q300" s="243"/>
      <c r="R300" s="243"/>
      <c r="S300" s="243"/>
      <c r="T300" s="243"/>
      <c r="U300" s="243"/>
      <c r="V300" s="243"/>
      <c r="W300" s="243"/>
      <c r="X300" s="243"/>
      <c r="Y300" s="243"/>
      <c r="Z300" s="243"/>
    </row>
    <row r="301" spans="1:26" ht="15.75" customHeight="1">
      <c r="A301" s="243"/>
      <c r="B301" s="243"/>
      <c r="C301" s="243"/>
      <c r="D301" s="243"/>
      <c r="E301" s="243"/>
      <c r="F301" s="243"/>
      <c r="G301" s="243"/>
      <c r="H301" s="243"/>
      <c r="I301" s="243"/>
      <c r="J301" s="243"/>
      <c r="K301" s="243"/>
      <c r="L301" s="243"/>
      <c r="M301" s="243"/>
      <c r="N301" s="243"/>
      <c r="O301" s="243"/>
      <c r="P301" s="243"/>
      <c r="Q301" s="243"/>
      <c r="R301" s="243"/>
      <c r="S301" s="243"/>
      <c r="T301" s="243"/>
      <c r="U301" s="243"/>
      <c r="V301" s="243"/>
      <c r="W301" s="243"/>
      <c r="X301" s="243"/>
      <c r="Y301" s="243"/>
      <c r="Z301" s="243"/>
    </row>
    <row r="302" spans="1:26" ht="15.75" customHeight="1">
      <c r="A302" s="243"/>
      <c r="B302" s="243"/>
      <c r="C302" s="243"/>
      <c r="D302" s="243"/>
      <c r="E302" s="243"/>
      <c r="F302" s="243"/>
      <c r="G302" s="243"/>
      <c r="H302" s="243"/>
      <c r="I302" s="243"/>
      <c r="J302" s="243"/>
      <c r="K302" s="243"/>
      <c r="L302" s="243"/>
      <c r="M302" s="243"/>
      <c r="N302" s="243"/>
      <c r="O302" s="243"/>
      <c r="P302" s="243"/>
      <c r="Q302" s="243"/>
      <c r="R302" s="243"/>
      <c r="S302" s="243"/>
      <c r="T302" s="243"/>
      <c r="U302" s="243"/>
      <c r="V302" s="243"/>
      <c r="W302" s="243"/>
      <c r="X302" s="243"/>
      <c r="Y302" s="243"/>
      <c r="Z302" s="243"/>
    </row>
    <row r="303" spans="1:26" ht="15.75" customHeight="1">
      <c r="A303" s="243"/>
      <c r="B303" s="243"/>
      <c r="C303" s="243"/>
      <c r="D303" s="243"/>
      <c r="E303" s="243"/>
      <c r="F303" s="243"/>
      <c r="G303" s="243"/>
      <c r="H303" s="243"/>
      <c r="I303" s="243"/>
      <c r="J303" s="243"/>
      <c r="K303" s="243"/>
      <c r="L303" s="243"/>
      <c r="M303" s="243"/>
      <c r="N303" s="243"/>
      <c r="O303" s="243"/>
      <c r="P303" s="243"/>
      <c r="Q303" s="243"/>
      <c r="R303" s="243"/>
      <c r="S303" s="243"/>
      <c r="T303" s="243"/>
      <c r="U303" s="243"/>
      <c r="V303" s="243"/>
      <c r="W303" s="243"/>
      <c r="X303" s="243"/>
      <c r="Y303" s="243"/>
      <c r="Z303" s="243"/>
    </row>
    <row r="304" spans="1:26" ht="15.75" customHeight="1">
      <c r="A304" s="243"/>
      <c r="B304" s="243"/>
      <c r="C304" s="243"/>
      <c r="D304" s="243"/>
      <c r="E304" s="243"/>
      <c r="F304" s="243"/>
      <c r="G304" s="243"/>
      <c r="H304" s="243"/>
      <c r="I304" s="243"/>
      <c r="J304" s="243"/>
      <c r="K304" s="243"/>
      <c r="L304" s="243"/>
      <c r="M304" s="243"/>
      <c r="N304" s="243"/>
      <c r="O304" s="243"/>
      <c r="P304" s="243"/>
      <c r="Q304" s="243"/>
      <c r="R304" s="243"/>
      <c r="S304" s="243"/>
      <c r="T304" s="243"/>
      <c r="U304" s="243"/>
      <c r="V304" s="243"/>
      <c r="W304" s="243"/>
      <c r="X304" s="243"/>
      <c r="Y304" s="243"/>
      <c r="Z304" s="243"/>
    </row>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Contexto</vt:lpstr>
      <vt:lpstr>Identificación RG-RF-RLA-FT</vt:lpstr>
      <vt:lpstr>MR G-F-LA</vt:lpstr>
      <vt:lpstr>MR_Corrup1</vt:lpstr>
      <vt:lpstr>MR_Corrup2</vt:lpstr>
      <vt:lpstr>MR_Corrup3</vt:lpstr>
      <vt:lpstr>Tablas_GS</vt:lpstr>
      <vt:lpstr>Listas</vt:lpstr>
      <vt:lpstr>Contexto!Área_de_impresión</vt:lpstr>
      <vt:lpstr>'Identificación RG-RF-RLA-FT'!Área_de_impresión</vt:lpstr>
      <vt:lpstr>MR_Corrup1!Área_de_impresión</vt:lpstr>
      <vt:lpstr>MR_Corrup2!Área_de_impresión</vt:lpstr>
      <vt:lpstr>MR_Corrup3!Área_de_impresión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Ochoa Osorio</dc:creator>
  <cp:lastModifiedBy>Alejandra</cp:lastModifiedBy>
  <cp:lastPrinted>2025-10-27T16:46:31Z</cp:lastPrinted>
  <dcterms:created xsi:type="dcterms:W3CDTF">2025-10-17T21:17:50Z</dcterms:created>
  <dcterms:modified xsi:type="dcterms:W3CDTF">2025-10-28T10:30:20Z</dcterms:modified>
</cp:coreProperties>
</file>