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equipo\Desktop\"/>
    </mc:Choice>
  </mc:AlternateContent>
  <xr:revisionPtr revIDLastSave="0" documentId="8_{ADCDA084-C016-4240-A21D-74BA3CC75BE6}" xr6:coauthVersionLast="47" xr6:coauthVersionMax="47" xr10:uidLastSave="{00000000-0000-0000-0000-000000000000}"/>
  <bookViews>
    <workbookView xWindow="-108" yWindow="-108" windowWidth="23256" windowHeight="12576" xr2:uid="{00000000-000D-0000-FFFF-FFFF00000000}"/>
  </bookViews>
  <sheets>
    <sheet name="Evaluación OCI" sheetId="6" r:id="rId1"/>
    <sheet name=" PTEP 2024-v2" sheetId="1" r:id="rId2"/>
    <sheet name="Anexo Riesgos de Corrupcion V3" sheetId="2" r:id="rId3"/>
    <sheet name="Anexo Reporte SUIT" sheetId="8" r:id="rId4"/>
    <sheet name="consolidado Risk Corrup. 2024" sheetId="3" state="hidden" r:id="rId5"/>
    <sheet name="Riesgos de Corrupción" sheetId="4" state="hidden" r:id="rId6"/>
    <sheet name="Consolidación" sheetId="5" state="hidden" r:id="rId7"/>
  </sheets>
  <externalReferences>
    <externalReference r:id="rId8"/>
    <externalReference r:id="rId9"/>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6" l="1"/>
  <c r="J113" i="6" l="1"/>
  <c r="J114" i="6"/>
  <c r="J115" i="6"/>
  <c r="I115" i="6"/>
  <c r="I114" i="6"/>
  <c r="I113" i="6"/>
  <c r="J105" i="6"/>
  <c r="J106" i="6"/>
  <c r="J107" i="6"/>
  <c r="J108" i="6"/>
  <c r="J109" i="6"/>
  <c r="I109" i="6"/>
  <c r="I108" i="6"/>
  <c r="I107" i="6"/>
  <c r="I106" i="6"/>
  <c r="I105" i="6"/>
  <c r="J97" i="6"/>
  <c r="J98" i="6"/>
  <c r="J99" i="6"/>
  <c r="J100" i="6"/>
  <c r="J101" i="6"/>
  <c r="I101" i="6"/>
  <c r="I100" i="6"/>
  <c r="I99" i="6"/>
  <c r="I98" i="6"/>
  <c r="I97" i="6"/>
  <c r="J91" i="6"/>
  <c r="J92" i="6"/>
  <c r="J93" i="6"/>
  <c r="I93" i="6"/>
  <c r="I92" i="6"/>
  <c r="I91" i="6"/>
  <c r="J84" i="6"/>
  <c r="J85" i="6"/>
  <c r="J86" i="6"/>
  <c r="K86" i="6" s="1"/>
  <c r="J87" i="6"/>
  <c r="I87" i="6"/>
  <c r="I86" i="6"/>
  <c r="I85" i="6"/>
  <c r="I84" i="6"/>
  <c r="J80" i="6"/>
  <c r="K80" i="6" s="1"/>
  <c r="I80" i="6"/>
  <c r="J79" i="6"/>
  <c r="J81" i="6" s="1"/>
  <c r="I79" i="6"/>
  <c r="J71" i="6"/>
  <c r="K71" i="6" s="1"/>
  <c r="J72" i="6"/>
  <c r="J73" i="6"/>
  <c r="J74" i="6"/>
  <c r="J75" i="6"/>
  <c r="I75" i="6"/>
  <c r="I74" i="6"/>
  <c r="I73" i="6"/>
  <c r="I72" i="6"/>
  <c r="I71" i="6"/>
  <c r="J62" i="6"/>
  <c r="J63" i="6"/>
  <c r="J64" i="6"/>
  <c r="J65" i="6"/>
  <c r="J66" i="6"/>
  <c r="J67" i="6"/>
  <c r="I67" i="6"/>
  <c r="I66" i="6"/>
  <c r="I65" i="6"/>
  <c r="I64" i="6"/>
  <c r="I63" i="6"/>
  <c r="I62" i="6"/>
  <c r="W42" i="1"/>
  <c r="X42" i="1"/>
  <c r="Y42" i="1"/>
  <c r="Z42" i="1"/>
  <c r="AA42" i="1"/>
  <c r="AB42" i="1"/>
  <c r="AC42" i="1"/>
  <c r="AD42" i="1"/>
  <c r="AE42" i="1"/>
  <c r="J54" i="6"/>
  <c r="J55" i="6"/>
  <c r="J56" i="6"/>
  <c r="J57" i="6"/>
  <c r="K57" i="6" s="1"/>
  <c r="J58" i="6"/>
  <c r="I58" i="6"/>
  <c r="I57" i="6"/>
  <c r="I56" i="6"/>
  <c r="I55" i="6"/>
  <c r="I54" i="6"/>
  <c r="K58" i="6" l="1"/>
  <c r="K55" i="6"/>
  <c r="K72" i="6"/>
  <c r="I94" i="6"/>
  <c r="I14" i="6" s="1"/>
  <c r="K73" i="6"/>
  <c r="J94" i="6"/>
  <c r="K94" i="6" s="1"/>
  <c r="K66" i="6"/>
  <c r="K79" i="6"/>
  <c r="K64" i="6"/>
  <c r="K65" i="6"/>
  <c r="K63" i="6"/>
  <c r="I110" i="6"/>
  <c r="I16" i="6" s="1"/>
  <c r="K62" i="6"/>
  <c r="K87" i="6"/>
  <c r="I116" i="6"/>
  <c r="I17" i="6" s="1"/>
  <c r="K92" i="6"/>
  <c r="K85" i="6"/>
  <c r="K91" i="6"/>
  <c r="I59" i="6"/>
  <c r="I9" i="6" s="1"/>
  <c r="K67" i="6"/>
  <c r="I76" i="6"/>
  <c r="I11" i="6" s="1"/>
  <c r="I81" i="6"/>
  <c r="I12" i="6" s="1"/>
  <c r="I88" i="6"/>
  <c r="I13" i="6" s="1"/>
  <c r="I102" i="6"/>
  <c r="I15" i="6" s="1"/>
  <c r="J102" i="6"/>
  <c r="K54" i="6"/>
  <c r="J59" i="6"/>
  <c r="J9" i="6" s="1"/>
  <c r="K56" i="6"/>
  <c r="I68" i="6"/>
  <c r="J76" i="6"/>
  <c r="J11" i="6" s="1"/>
  <c r="K11" i="6" s="1"/>
  <c r="J110" i="6"/>
  <c r="J68" i="6"/>
  <c r="J10" i="6" s="1"/>
  <c r="J88" i="6"/>
  <c r="J13" i="6" s="1"/>
  <c r="J116" i="6"/>
  <c r="J17" i="6" s="1"/>
  <c r="J12" i="6"/>
  <c r="K12" i="6" s="1"/>
  <c r="K81" i="6" l="1"/>
  <c r="J14" i="6"/>
  <c r="K14" i="6" s="1"/>
  <c r="K17" i="6"/>
  <c r="K13" i="6"/>
  <c r="K88" i="6"/>
  <c r="K59" i="6"/>
  <c r="K68" i="6"/>
  <c r="I10" i="6"/>
  <c r="K76" i="6"/>
  <c r="K110" i="6"/>
  <c r="J16" i="6"/>
  <c r="K16" i="6" s="1"/>
  <c r="K9" i="6"/>
  <c r="K102" i="6"/>
  <c r="J15" i="6"/>
  <c r="K15" i="6" s="1"/>
  <c r="J18" i="6" l="1"/>
  <c r="K10" i="6"/>
  <c r="I18" i="6"/>
  <c r="K18" i="6" s="1"/>
  <c r="G115" i="6" l="1"/>
  <c r="M115" i="6" s="1"/>
  <c r="F115" i="6"/>
  <c r="L115" i="6" s="1"/>
  <c r="G114" i="6"/>
  <c r="M114" i="6" s="1"/>
  <c r="F114" i="6"/>
  <c r="L114" i="6" s="1"/>
  <c r="G113" i="6"/>
  <c r="M113" i="6" s="1"/>
  <c r="F113" i="6"/>
  <c r="L113" i="6" s="1"/>
  <c r="D110" i="6"/>
  <c r="C110" i="6"/>
  <c r="G109" i="6"/>
  <c r="M109" i="6" s="1"/>
  <c r="F109" i="6"/>
  <c r="L109" i="6" s="1"/>
  <c r="E109" i="6"/>
  <c r="G108" i="6"/>
  <c r="M108" i="6" s="1"/>
  <c r="F108" i="6"/>
  <c r="L108" i="6" s="1"/>
  <c r="E108" i="6"/>
  <c r="G107" i="6"/>
  <c r="M107" i="6" s="1"/>
  <c r="F107" i="6"/>
  <c r="L107" i="6" s="1"/>
  <c r="E107" i="6"/>
  <c r="G106" i="6"/>
  <c r="M106" i="6" s="1"/>
  <c r="F106" i="6"/>
  <c r="L106" i="6" s="1"/>
  <c r="E106" i="6"/>
  <c r="G105" i="6"/>
  <c r="F105" i="6"/>
  <c r="L105" i="6" s="1"/>
  <c r="E105" i="6"/>
  <c r="D102" i="6"/>
  <c r="C102" i="6"/>
  <c r="G101" i="6"/>
  <c r="M101" i="6" s="1"/>
  <c r="F101" i="6"/>
  <c r="L101" i="6" s="1"/>
  <c r="G100" i="6"/>
  <c r="M100" i="6" s="1"/>
  <c r="F100" i="6"/>
  <c r="L100" i="6" s="1"/>
  <c r="E100" i="6"/>
  <c r="G99" i="6"/>
  <c r="M99" i="6" s="1"/>
  <c r="F99" i="6"/>
  <c r="L99" i="6" s="1"/>
  <c r="E99" i="6"/>
  <c r="G98" i="6"/>
  <c r="M98" i="6" s="1"/>
  <c r="F98" i="6"/>
  <c r="L98" i="6" s="1"/>
  <c r="E98" i="6"/>
  <c r="G97" i="6"/>
  <c r="M97" i="6" s="1"/>
  <c r="F97" i="6"/>
  <c r="L97" i="6" s="1"/>
  <c r="C94" i="6"/>
  <c r="C14" i="6" s="1"/>
  <c r="G93" i="6"/>
  <c r="M93" i="6" s="1"/>
  <c r="F93" i="6"/>
  <c r="L93" i="6" s="1"/>
  <c r="G92" i="6"/>
  <c r="M92" i="6" s="1"/>
  <c r="F92" i="6"/>
  <c r="L92" i="6" s="1"/>
  <c r="G91" i="6"/>
  <c r="M91" i="6" s="1"/>
  <c r="F91" i="6"/>
  <c r="L91" i="6" s="1"/>
  <c r="D88" i="6"/>
  <c r="C88" i="6"/>
  <c r="C13" i="6" s="1"/>
  <c r="G87" i="6"/>
  <c r="M87" i="6" s="1"/>
  <c r="F87" i="6"/>
  <c r="L87" i="6" s="1"/>
  <c r="G86" i="6"/>
  <c r="F86" i="6"/>
  <c r="L86" i="6" s="1"/>
  <c r="E86" i="6"/>
  <c r="G85" i="6"/>
  <c r="F85" i="6"/>
  <c r="L85" i="6" s="1"/>
  <c r="G84" i="6"/>
  <c r="M84" i="6" s="1"/>
  <c r="F84" i="6"/>
  <c r="L84" i="6" s="1"/>
  <c r="D81" i="6"/>
  <c r="C81" i="6"/>
  <c r="G80" i="6"/>
  <c r="F80" i="6"/>
  <c r="L80" i="6" s="1"/>
  <c r="E80" i="6"/>
  <c r="G79" i="6"/>
  <c r="M79" i="6" s="1"/>
  <c r="F79" i="6"/>
  <c r="E79" i="6"/>
  <c r="D76" i="6"/>
  <c r="D11" i="6" s="1"/>
  <c r="C76" i="6"/>
  <c r="G75" i="6"/>
  <c r="M75" i="6" s="1"/>
  <c r="F75" i="6"/>
  <c r="L75" i="6" s="1"/>
  <c r="G74" i="6"/>
  <c r="M74" i="6" s="1"/>
  <c r="F74" i="6"/>
  <c r="L74" i="6" s="1"/>
  <c r="E74" i="6"/>
  <c r="G73" i="6"/>
  <c r="M73" i="6" s="1"/>
  <c r="F73" i="6"/>
  <c r="L73" i="6" s="1"/>
  <c r="G72" i="6"/>
  <c r="M72" i="6" s="1"/>
  <c r="F72" i="6"/>
  <c r="L72" i="6" s="1"/>
  <c r="E72" i="6"/>
  <c r="G71" i="6"/>
  <c r="M71" i="6" s="1"/>
  <c r="F71" i="6"/>
  <c r="L71" i="6" s="1"/>
  <c r="E71" i="6"/>
  <c r="D68" i="6"/>
  <c r="D10" i="6" s="1"/>
  <c r="C68" i="6"/>
  <c r="G67" i="6"/>
  <c r="M67" i="6" s="1"/>
  <c r="F67" i="6"/>
  <c r="L67" i="6" s="1"/>
  <c r="E67" i="6"/>
  <c r="G66" i="6"/>
  <c r="M66" i="6" s="1"/>
  <c r="F66" i="6"/>
  <c r="L66" i="6" s="1"/>
  <c r="G65" i="6"/>
  <c r="M65" i="6" s="1"/>
  <c r="F65" i="6"/>
  <c r="L65" i="6" s="1"/>
  <c r="G64" i="6"/>
  <c r="M64" i="6" s="1"/>
  <c r="F64" i="6"/>
  <c r="L64" i="6" s="1"/>
  <c r="E64" i="6"/>
  <c r="G63" i="6"/>
  <c r="M63" i="6" s="1"/>
  <c r="F63" i="6"/>
  <c r="L63" i="6" s="1"/>
  <c r="E63" i="6"/>
  <c r="G62" i="6"/>
  <c r="M62" i="6" s="1"/>
  <c r="F62" i="6"/>
  <c r="L62" i="6" s="1"/>
  <c r="E62" i="6"/>
  <c r="D59" i="6"/>
  <c r="C59" i="6"/>
  <c r="C9" i="6" s="1"/>
  <c r="G58" i="6"/>
  <c r="M58" i="6" s="1"/>
  <c r="F58" i="6"/>
  <c r="L58" i="6" s="1"/>
  <c r="G57" i="6"/>
  <c r="M57" i="6" s="1"/>
  <c r="F57" i="6"/>
  <c r="L57" i="6" s="1"/>
  <c r="E57" i="6"/>
  <c r="G56" i="6"/>
  <c r="M56" i="6" s="1"/>
  <c r="F56" i="6"/>
  <c r="L56" i="6" s="1"/>
  <c r="E56" i="6"/>
  <c r="G55" i="6"/>
  <c r="F55" i="6"/>
  <c r="L55" i="6" s="1"/>
  <c r="E55" i="6"/>
  <c r="G54" i="6"/>
  <c r="M54" i="6" s="1"/>
  <c r="F54" i="6"/>
  <c r="L54" i="6" s="1"/>
  <c r="E54" i="6"/>
  <c r="D17" i="6"/>
  <c r="C17" i="6"/>
  <c r="E16" i="6"/>
  <c r="D14" i="6"/>
  <c r="D12" i="6"/>
  <c r="C12" i="6"/>
  <c r="C11" i="6"/>
  <c r="J111" i="5"/>
  <c r="I111" i="5"/>
  <c r="D111" i="5"/>
  <c r="C111" i="5"/>
  <c r="M110" i="5"/>
  <c r="L110" i="5"/>
  <c r="G110" i="5"/>
  <c r="F110" i="5"/>
  <c r="M109" i="5"/>
  <c r="G109" i="5"/>
  <c r="F109" i="5"/>
  <c r="L109" i="5" s="1"/>
  <c r="G108" i="5"/>
  <c r="H108" i="5" s="1"/>
  <c r="F108" i="5"/>
  <c r="L108" i="5" s="1"/>
  <c r="K105" i="5"/>
  <c r="K77" i="5" s="1"/>
  <c r="J105" i="5"/>
  <c r="I105" i="5"/>
  <c r="D105" i="5"/>
  <c r="E105" i="5" s="1"/>
  <c r="C105" i="5"/>
  <c r="M104" i="5"/>
  <c r="L104" i="5"/>
  <c r="G104" i="5"/>
  <c r="H104" i="5" s="1"/>
  <c r="F104" i="5"/>
  <c r="G103" i="5"/>
  <c r="H103" i="5" s="1"/>
  <c r="F103" i="5"/>
  <c r="L103" i="5" s="1"/>
  <c r="L102" i="5"/>
  <c r="G102" i="5"/>
  <c r="M102" i="5" s="1"/>
  <c r="N102" i="5" s="1"/>
  <c r="F102" i="5"/>
  <c r="M101" i="5"/>
  <c r="G101" i="5"/>
  <c r="F101" i="5"/>
  <c r="L101" i="5" s="1"/>
  <c r="G100" i="5"/>
  <c r="F100" i="5"/>
  <c r="F105" i="5" s="1"/>
  <c r="J97" i="5"/>
  <c r="I97" i="5"/>
  <c r="D97" i="5"/>
  <c r="C97" i="5"/>
  <c r="G96" i="5"/>
  <c r="M96" i="5" s="1"/>
  <c r="F96" i="5"/>
  <c r="L96" i="5" s="1"/>
  <c r="G95" i="5"/>
  <c r="H95" i="5" s="1"/>
  <c r="F95" i="5"/>
  <c r="L95" i="5" s="1"/>
  <c r="G94" i="5"/>
  <c r="M94" i="5" s="1"/>
  <c r="N94" i="5" s="1"/>
  <c r="F94" i="5"/>
  <c r="L94" i="5" s="1"/>
  <c r="G93" i="5"/>
  <c r="H93" i="5" s="1"/>
  <c r="F93" i="5"/>
  <c r="L93" i="5" s="1"/>
  <c r="G92" i="5"/>
  <c r="G97" i="5" s="1"/>
  <c r="F92" i="5"/>
  <c r="L92" i="5" s="1"/>
  <c r="L97" i="5" s="1"/>
  <c r="J89" i="5"/>
  <c r="K89" i="5" s="1"/>
  <c r="D89" i="5"/>
  <c r="C89" i="5"/>
  <c r="G88" i="5"/>
  <c r="M88" i="5" s="1"/>
  <c r="F88" i="5"/>
  <c r="L88" i="5" s="1"/>
  <c r="M87" i="5"/>
  <c r="L87" i="5"/>
  <c r="G87" i="5"/>
  <c r="F87" i="5"/>
  <c r="M86" i="5"/>
  <c r="G86" i="5"/>
  <c r="F86" i="5"/>
  <c r="L86" i="5" s="1"/>
  <c r="J83" i="5"/>
  <c r="I83" i="5"/>
  <c r="D83" i="5"/>
  <c r="C83" i="5"/>
  <c r="M82" i="5"/>
  <c r="L82" i="5"/>
  <c r="G81" i="5"/>
  <c r="M81" i="5" s="1"/>
  <c r="F81" i="5"/>
  <c r="L81" i="5" s="1"/>
  <c r="M80" i="5"/>
  <c r="L80" i="5"/>
  <c r="G80" i="5"/>
  <c r="H80" i="5" s="1"/>
  <c r="F80" i="5"/>
  <c r="F83" i="5" s="1"/>
  <c r="J77" i="5"/>
  <c r="I77" i="5"/>
  <c r="F77" i="5"/>
  <c r="E77" i="5"/>
  <c r="D77" i="5"/>
  <c r="C77" i="5"/>
  <c r="L76" i="5"/>
  <c r="G76" i="5"/>
  <c r="M76" i="5" s="1"/>
  <c r="F76" i="5"/>
  <c r="G75" i="5"/>
  <c r="H75" i="5" s="1"/>
  <c r="F75" i="5"/>
  <c r="L75" i="5" s="1"/>
  <c r="M74" i="5"/>
  <c r="N74" i="5" s="1"/>
  <c r="L74" i="5"/>
  <c r="K71" i="5"/>
  <c r="J71" i="5"/>
  <c r="I71" i="5"/>
  <c r="D71" i="5"/>
  <c r="C71" i="5"/>
  <c r="E71" i="5" s="1"/>
  <c r="M70" i="5"/>
  <c r="G70" i="5"/>
  <c r="H70" i="5" s="1"/>
  <c r="F70" i="5"/>
  <c r="L70" i="5" s="1"/>
  <c r="G69" i="5"/>
  <c r="M69" i="5" s="1"/>
  <c r="F69" i="5"/>
  <c r="L69" i="5" s="1"/>
  <c r="G68" i="5"/>
  <c r="H68" i="5" s="1"/>
  <c r="F68" i="5"/>
  <c r="L68" i="5" s="1"/>
  <c r="M67" i="5"/>
  <c r="G67" i="5"/>
  <c r="H67" i="5" s="1"/>
  <c r="F67" i="5"/>
  <c r="L67" i="5" s="1"/>
  <c r="G66" i="5"/>
  <c r="F66" i="5"/>
  <c r="L66" i="5" s="1"/>
  <c r="G65" i="5"/>
  <c r="G71" i="5" s="1"/>
  <c r="H71" i="5" s="1"/>
  <c r="F65" i="5"/>
  <c r="F71" i="5" s="1"/>
  <c r="J62" i="5"/>
  <c r="I62" i="5"/>
  <c r="D62" i="5"/>
  <c r="C62" i="5"/>
  <c r="G61" i="5"/>
  <c r="F61" i="5"/>
  <c r="L61" i="5" s="1"/>
  <c r="G60" i="5"/>
  <c r="M60" i="5" s="1"/>
  <c r="F60" i="5"/>
  <c r="L60" i="5" s="1"/>
  <c r="G59" i="5"/>
  <c r="F59" i="5"/>
  <c r="L59" i="5" s="1"/>
  <c r="G58" i="5"/>
  <c r="M58" i="5" s="1"/>
  <c r="F58" i="5"/>
  <c r="L58" i="5" s="1"/>
  <c r="G57" i="5"/>
  <c r="F57" i="5"/>
  <c r="L57" i="5" s="1"/>
  <c r="G56" i="5"/>
  <c r="F56" i="5"/>
  <c r="K53" i="5"/>
  <c r="J53" i="5"/>
  <c r="I53" i="5"/>
  <c r="D53" i="5"/>
  <c r="C53" i="5"/>
  <c r="L52" i="5"/>
  <c r="G52" i="5"/>
  <c r="M52" i="5" s="1"/>
  <c r="F52" i="5"/>
  <c r="G51" i="5"/>
  <c r="M51" i="5" s="1"/>
  <c r="F51" i="5"/>
  <c r="L51" i="5" s="1"/>
  <c r="L50" i="5"/>
  <c r="G50" i="5"/>
  <c r="M50" i="5" s="1"/>
  <c r="N50" i="5" s="1"/>
  <c r="F50" i="5"/>
  <c r="G49" i="5"/>
  <c r="M49" i="5" s="1"/>
  <c r="F49" i="5"/>
  <c r="L49" i="5" s="1"/>
  <c r="G48" i="5"/>
  <c r="G53" i="5" s="1"/>
  <c r="F48" i="5"/>
  <c r="F53" i="5" s="1"/>
  <c r="E24" i="5"/>
  <c r="M23" i="5"/>
  <c r="N23" i="5" s="1"/>
  <c r="L23" i="5"/>
  <c r="J23" i="5"/>
  <c r="I23" i="5"/>
  <c r="E23" i="5"/>
  <c r="N22" i="5"/>
  <c r="E22" i="5"/>
  <c r="N21" i="5"/>
  <c r="H21" i="5"/>
  <c r="E21" i="5"/>
  <c r="B21" i="5"/>
  <c r="N20" i="5"/>
  <c r="H20" i="5"/>
  <c r="E20" i="5"/>
  <c r="B20" i="5"/>
  <c r="N19" i="5"/>
  <c r="H19" i="5"/>
  <c r="E19" i="5"/>
  <c r="B19" i="5"/>
  <c r="N18" i="5"/>
  <c r="H18" i="5"/>
  <c r="E18" i="5"/>
  <c r="B18" i="5"/>
  <c r="N17" i="5"/>
  <c r="H17" i="5"/>
  <c r="E17" i="5"/>
  <c r="B17" i="5"/>
  <c r="N16" i="5"/>
  <c r="H16" i="5"/>
  <c r="E16" i="5"/>
  <c r="B16" i="5"/>
  <c r="N15" i="5"/>
  <c r="H15" i="5"/>
  <c r="E15" i="5"/>
  <c r="B15" i="5"/>
  <c r="N14" i="5"/>
  <c r="H14" i="5"/>
  <c r="E14" i="5"/>
  <c r="B14" i="5"/>
  <c r="N13" i="5"/>
  <c r="H13" i="5"/>
  <c r="H23" i="5" s="1"/>
  <c r="E13" i="5"/>
  <c r="B13" i="5"/>
  <c r="AP111" i="1"/>
  <c r="AO111" i="1"/>
  <c r="AN111" i="1"/>
  <c r="AM111" i="1"/>
  <c r="AL111" i="1"/>
  <c r="AK111" i="1"/>
  <c r="AJ111" i="1"/>
  <c r="AI111" i="1"/>
  <c r="AH111" i="1"/>
  <c r="AG111" i="1"/>
  <c r="AF111" i="1"/>
  <c r="AP107" i="1"/>
  <c r="AO107" i="1"/>
  <c r="AG107" i="1"/>
  <c r="AF107" i="1"/>
  <c r="AP99" i="1"/>
  <c r="AO99" i="1"/>
  <c r="AN99" i="1"/>
  <c r="AM99" i="1"/>
  <c r="AL99" i="1"/>
  <c r="AK99" i="1"/>
  <c r="AJ99" i="1"/>
  <c r="AI99" i="1"/>
  <c r="AH99" i="1"/>
  <c r="AG99" i="1"/>
  <c r="AF99" i="1"/>
  <c r="AP90" i="1"/>
  <c r="AO90" i="1"/>
  <c r="AN90" i="1"/>
  <c r="AM90" i="1"/>
  <c r="AL90" i="1"/>
  <c r="AK90" i="1"/>
  <c r="AJ90" i="1"/>
  <c r="AI90" i="1"/>
  <c r="AH90" i="1"/>
  <c r="AG90" i="1"/>
  <c r="AF90" i="1"/>
  <c r="AP86" i="1"/>
  <c r="AO86" i="1"/>
  <c r="AG86" i="1"/>
  <c r="AF86" i="1"/>
  <c r="AP80" i="1"/>
  <c r="AO80" i="1"/>
  <c r="AG80" i="1"/>
  <c r="AF80" i="1"/>
  <c r="AP74" i="1"/>
  <c r="AO74" i="1"/>
  <c r="AG74" i="1"/>
  <c r="AF74" i="1"/>
  <c r="AP62" i="1"/>
  <c r="AO62" i="1"/>
  <c r="AN62" i="1"/>
  <c r="AM62" i="1"/>
  <c r="AL62" i="1"/>
  <c r="AK62" i="1"/>
  <c r="AJ62" i="1"/>
  <c r="AI62" i="1"/>
  <c r="AH62" i="1"/>
  <c r="AG62" i="1"/>
  <c r="AF62" i="1"/>
  <c r="AP42" i="1"/>
  <c r="AO42" i="1"/>
  <c r="AN42" i="1"/>
  <c r="AM42" i="1"/>
  <c r="AL42" i="1"/>
  <c r="AK42" i="1"/>
  <c r="AJ42" i="1"/>
  <c r="AI42" i="1"/>
  <c r="AH42" i="1"/>
  <c r="AG42" i="1"/>
  <c r="AF42" i="1"/>
  <c r="N99" i="6" l="1"/>
  <c r="E68" i="6"/>
  <c r="H50" i="5"/>
  <c r="E53" i="5"/>
  <c r="L83" i="5"/>
  <c r="H57" i="5"/>
  <c r="M68" i="5"/>
  <c r="N104" i="5"/>
  <c r="L48" i="5"/>
  <c r="L53" i="5" s="1"/>
  <c r="H66" i="5"/>
  <c r="N87" i="5"/>
  <c r="H100" i="5"/>
  <c r="M108" i="5"/>
  <c r="M111" i="5" s="1"/>
  <c r="N49" i="5"/>
  <c r="N52" i="5"/>
  <c r="F62" i="5"/>
  <c r="H59" i="5"/>
  <c r="E62" i="5"/>
  <c r="M66" i="5"/>
  <c r="N66" i="5" s="1"/>
  <c r="H92" i="5"/>
  <c r="H94" i="5"/>
  <c r="M100" i="5"/>
  <c r="H52" i="5"/>
  <c r="G62" i="5"/>
  <c r="H62" i="5" s="1"/>
  <c r="N81" i="5"/>
  <c r="L89" i="5"/>
  <c r="N88" i="5"/>
  <c r="H69" i="5"/>
  <c r="G89" i="5"/>
  <c r="M92" i="5"/>
  <c r="N92" i="5" s="1"/>
  <c r="M103" i="5"/>
  <c r="H100" i="6"/>
  <c r="N67" i="5"/>
  <c r="N76" i="5"/>
  <c r="N101" i="5"/>
  <c r="E81" i="6"/>
  <c r="H61" i="5"/>
  <c r="H65" i="5"/>
  <c r="L77" i="5"/>
  <c r="M93" i="5"/>
  <c r="N93" i="5" s="1"/>
  <c r="M95" i="5"/>
  <c r="N95" i="5" s="1"/>
  <c r="L111" i="5"/>
  <c r="N111" i="5" s="1"/>
  <c r="E88" i="6"/>
  <c r="H55" i="6"/>
  <c r="M55" i="6"/>
  <c r="M59" i="6" s="1"/>
  <c r="N107" i="6"/>
  <c r="E110" i="6"/>
  <c r="N62" i="6"/>
  <c r="F81" i="6"/>
  <c r="F12" i="6" s="1"/>
  <c r="L12" i="6" s="1"/>
  <c r="L79" i="6"/>
  <c r="L81" i="6" s="1"/>
  <c r="H80" i="6"/>
  <c r="M80" i="6"/>
  <c r="N80" i="6" s="1"/>
  <c r="L94" i="6"/>
  <c r="N97" i="6"/>
  <c r="N101" i="6"/>
  <c r="L116" i="6"/>
  <c r="H86" i="6"/>
  <c r="M86" i="6"/>
  <c r="N86" i="6" s="1"/>
  <c r="E94" i="6"/>
  <c r="C15" i="6"/>
  <c r="M85" i="6"/>
  <c r="N85" i="6" s="1"/>
  <c r="N98" i="6"/>
  <c r="N67" i="6"/>
  <c r="M94" i="6"/>
  <c r="N100" i="6"/>
  <c r="E102" i="6"/>
  <c r="G110" i="6"/>
  <c r="G16" i="6" s="1"/>
  <c r="M16" i="6" s="1"/>
  <c r="M105" i="6"/>
  <c r="M116" i="6"/>
  <c r="E14" i="6"/>
  <c r="E12" i="6"/>
  <c r="E76" i="6"/>
  <c r="E59" i="6"/>
  <c r="D9" i="6"/>
  <c r="D18" i="6" s="1"/>
  <c r="N56" i="6"/>
  <c r="G76" i="6"/>
  <c r="G11" i="6" s="1"/>
  <c r="M11" i="6" s="1"/>
  <c r="G81" i="6"/>
  <c r="G12" i="6" s="1"/>
  <c r="M12" i="6" s="1"/>
  <c r="H87" i="6"/>
  <c r="H98" i="6"/>
  <c r="N109" i="6"/>
  <c r="F59" i="6"/>
  <c r="F9" i="6" s="1"/>
  <c r="L9" i="6" s="1"/>
  <c r="G88" i="6"/>
  <c r="H97" i="6"/>
  <c r="G116" i="6"/>
  <c r="G17" i="6" s="1"/>
  <c r="M17" i="6" s="1"/>
  <c r="H72" i="6"/>
  <c r="N106" i="6"/>
  <c r="N57" i="6"/>
  <c r="N63" i="6"/>
  <c r="F68" i="6"/>
  <c r="F10" i="6" s="1"/>
  <c r="N72" i="6"/>
  <c r="N73" i="6"/>
  <c r="H79" i="6"/>
  <c r="F102" i="6"/>
  <c r="F15" i="6" s="1"/>
  <c r="H62" i="6"/>
  <c r="H63" i="6"/>
  <c r="H71" i="6"/>
  <c r="F88" i="6"/>
  <c r="F13" i="6" s="1"/>
  <c r="L13" i="6" s="1"/>
  <c r="F110" i="6"/>
  <c r="F16" i="6" s="1"/>
  <c r="L16" i="6" s="1"/>
  <c r="H109" i="6"/>
  <c r="N92" i="6"/>
  <c r="F116" i="6"/>
  <c r="F17" i="6" s="1"/>
  <c r="L17" i="6" s="1"/>
  <c r="H56" i="6"/>
  <c r="H57" i="6"/>
  <c r="H58" i="6"/>
  <c r="F76" i="6"/>
  <c r="F11" i="6" s="1"/>
  <c r="L11" i="6" s="1"/>
  <c r="N74" i="6"/>
  <c r="F94" i="6"/>
  <c r="F14" i="6" s="1"/>
  <c r="L14" i="6" s="1"/>
  <c r="H92" i="6"/>
  <c r="H105" i="6"/>
  <c r="H108" i="6"/>
  <c r="M102" i="6"/>
  <c r="N58" i="6"/>
  <c r="N93" i="6"/>
  <c r="N108" i="6"/>
  <c r="M68" i="6"/>
  <c r="N87" i="6"/>
  <c r="L102" i="6"/>
  <c r="G68" i="6"/>
  <c r="E11" i="6"/>
  <c r="H54" i="6"/>
  <c r="L76" i="6"/>
  <c r="H73" i="6"/>
  <c r="L88" i="6"/>
  <c r="H85" i="6"/>
  <c r="H91" i="6"/>
  <c r="H93" i="6"/>
  <c r="H99" i="6"/>
  <c r="L110" i="6"/>
  <c r="H107" i="6"/>
  <c r="G59" i="6"/>
  <c r="G94" i="6"/>
  <c r="G102" i="6"/>
  <c r="C10" i="6"/>
  <c r="E13" i="6"/>
  <c r="L59" i="6"/>
  <c r="H64" i="6"/>
  <c r="L68" i="6"/>
  <c r="H53" i="5"/>
  <c r="N51" i="5"/>
  <c r="N58" i="5"/>
  <c r="N70" i="5"/>
  <c r="M77" i="5"/>
  <c r="N77" i="5" s="1"/>
  <c r="N103" i="5"/>
  <c r="N60" i="5"/>
  <c r="N68" i="5"/>
  <c r="N69" i="5"/>
  <c r="M83" i="5"/>
  <c r="N83" i="5" s="1"/>
  <c r="N86" i="5"/>
  <c r="H105" i="5"/>
  <c r="M89" i="5"/>
  <c r="M48" i="5"/>
  <c r="H49" i="5"/>
  <c r="H51" i="5"/>
  <c r="H56" i="5"/>
  <c r="M57" i="5"/>
  <c r="N57" i="5" s="1"/>
  <c r="H58" i="5"/>
  <c r="M59" i="5"/>
  <c r="N59" i="5" s="1"/>
  <c r="H60" i="5"/>
  <c r="M61" i="5"/>
  <c r="N61" i="5" s="1"/>
  <c r="L65" i="5"/>
  <c r="L71" i="5" s="1"/>
  <c r="M75" i="5"/>
  <c r="N75" i="5" s="1"/>
  <c r="H76" i="5"/>
  <c r="G77" i="5"/>
  <c r="H77" i="5" s="1"/>
  <c r="H81" i="5"/>
  <c r="N108" i="5"/>
  <c r="G111" i="5"/>
  <c r="H111" i="5" s="1"/>
  <c r="F97" i="5"/>
  <c r="H97" i="5" s="1"/>
  <c r="G105" i="5"/>
  <c r="F111" i="5"/>
  <c r="L56" i="5"/>
  <c r="L62" i="5" s="1"/>
  <c r="M65" i="5"/>
  <c r="N80" i="5"/>
  <c r="G83" i="5"/>
  <c r="H83" i="5" s="1"/>
  <c r="F89" i="5"/>
  <c r="H89" i="5" s="1"/>
  <c r="M97" i="5"/>
  <c r="N97" i="5" s="1"/>
  <c r="H48" i="5"/>
  <c r="M56" i="5"/>
  <c r="L100" i="5"/>
  <c r="L105" i="5" s="1"/>
  <c r="M105" i="5" l="1"/>
  <c r="N105" i="5"/>
  <c r="L10" i="6"/>
  <c r="N89" i="5"/>
  <c r="N16" i="6"/>
  <c r="M88" i="6"/>
  <c r="N88" i="6" s="1"/>
  <c r="N11" i="6"/>
  <c r="H81" i="6"/>
  <c r="N55" i="6"/>
  <c r="N12" i="6"/>
  <c r="E9" i="6"/>
  <c r="L15" i="6"/>
  <c r="L18" i="6" s="1"/>
  <c r="E15" i="6"/>
  <c r="H88" i="6"/>
  <c r="G13" i="6"/>
  <c r="M13" i="6" s="1"/>
  <c r="N13" i="6" s="1"/>
  <c r="F18" i="6"/>
  <c r="H110" i="6"/>
  <c r="H11" i="6"/>
  <c r="N59" i="6"/>
  <c r="H76" i="6"/>
  <c r="E10" i="6"/>
  <c r="N64" i="6"/>
  <c r="G15" i="6"/>
  <c r="M15" i="6" s="1"/>
  <c r="H102" i="6"/>
  <c r="H94" i="6"/>
  <c r="G14" i="6"/>
  <c r="M14" i="6" s="1"/>
  <c r="N14" i="6" s="1"/>
  <c r="C18" i="6"/>
  <c r="E18" i="6" s="1"/>
  <c r="H16" i="6"/>
  <c r="N91" i="6"/>
  <c r="N71" i="6"/>
  <c r="M76" i="6"/>
  <c r="N76" i="6" s="1"/>
  <c r="N105" i="6"/>
  <c r="M110" i="6"/>
  <c r="N110" i="6" s="1"/>
  <c r="G10" i="6"/>
  <c r="M10" i="6" s="1"/>
  <c r="H68" i="6"/>
  <c r="N68" i="6"/>
  <c r="N102" i="6"/>
  <c r="H59" i="6"/>
  <c r="G9" i="6"/>
  <c r="M9" i="6" s="1"/>
  <c r="N9" i="6" s="1"/>
  <c r="N79" i="6"/>
  <c r="M81" i="6"/>
  <c r="N81" i="6" s="1"/>
  <c r="H12" i="6"/>
  <c r="N54" i="6"/>
  <c r="N94" i="6"/>
  <c r="M62" i="5"/>
  <c r="N62" i="5" s="1"/>
  <c r="N56" i="5"/>
  <c r="N65" i="5"/>
  <c r="M71" i="5"/>
  <c r="N71" i="5" s="1"/>
  <c r="N48" i="5"/>
  <c r="M53" i="5"/>
  <c r="N53" i="5" s="1"/>
  <c r="N100" i="5"/>
  <c r="N10" i="6" l="1"/>
  <c r="N15" i="6"/>
  <c r="H13" i="6"/>
  <c r="H14" i="6"/>
  <c r="H10" i="6"/>
  <c r="H9" i="6"/>
  <c r="G18" i="6"/>
  <c r="H18" i="6" s="1"/>
  <c r="H15" i="6"/>
  <c r="M18" i="6" l="1"/>
  <c r="N18"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E38" authorId="0" shapeId="0" xr:uid="{00000000-0006-0000-0100-000001000000}">
      <text>
        <r>
          <rPr>
            <sz val="11"/>
            <color theme="1"/>
            <rFont val="Calibri"/>
            <scheme val="minor"/>
          </rPr>
          <t>======
ID#AAABa9QpGok
Mauricio Romero Hernández    (2024-12-31 01:48:57)
@javier.ojeda@scrd.gov.co  Agradezco elaborar Radicado dirigido a OAP relacionado con la revisión inventario Bogotá y del registro de Publicaciones técnicas de la SCRD y actualizar si se requiere.  Gracias
_Asignado a javier.ojeda@scrd.gov.co_</t>
        </r>
      </text>
    </comment>
    <comment ref="AH38" authorId="0" shapeId="0" xr:uid="{00000000-0006-0000-0100-000002000000}">
      <text>
        <r>
          <rPr>
            <sz val="11"/>
            <color theme="1"/>
            <rFont val="Calibri"/>
            <scheme val="minor"/>
          </rPr>
          <t>======
ID#AAABbDR8x8w
Modelo Integrado de Planeación y Gestión MIPG    (2025-01-13 18:34:06)
@javier.ojeda@scrd.gov.co y @mauricio.romero@scrd.gov.co por favor realizar el reporte de esta actividad urgente, HOY debe enviarse este seguimiento a la OCI</t>
        </r>
      </text>
    </comment>
    <comment ref="H79" authorId="0" shapeId="0" xr:uid="{00000000-0006-0000-0100-000003000000}">
      <text>
        <r>
          <rPr>
            <sz val="11"/>
            <color theme="1"/>
            <rFont val="Calibri"/>
            <scheme val="minor"/>
          </rPr>
          <t>======
ID#AAABZQnK0qM
tc={3BE1BE01-92AE-4208-AD07-EB9F21D63DCB}    (2023-09-05 21:17:38)
[Comentario encadenado]
Su versión de Excel le permite leer este comentario encadenado; sin embargo, las ediciones que se apliquen se quitarán si el archivo se abre en una versión más reciente de Excel. Más información: https://go.microsoft.com/fwlink/?linkid=870924
Comentario:
    Se sugiere dejar la cantidad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600-000001000000}">
      <text>
        <r>
          <rPr>
            <sz val="11"/>
            <color theme="1"/>
            <rFont val="Calibri"/>
            <scheme val="minor"/>
          </rPr>
          <t>======
ID#AAABZQnK0qQ
    (2024-05-21 14:20:11)
Falta calificación,
	-Control Interno SCRD</t>
        </r>
      </text>
    </comment>
  </commentList>
</comments>
</file>

<file path=xl/sharedStrings.xml><?xml version="1.0" encoding="utf-8"?>
<sst xmlns="http://schemas.openxmlformats.org/spreadsheetml/2006/main" count="5456" uniqueCount="1994">
  <si>
    <t xml:space="preserve">PROGRAMA DE TRANSPARENCIA Y ÉTICA PUBLICA  </t>
  </si>
  <si>
    <t>Código: Anexo DES-PN-01</t>
  </si>
  <si>
    <t>Versión: 02</t>
  </si>
  <si>
    <t>Fecha: 01/08/2024</t>
  </si>
  <si>
    <t xml:space="preserve">OBJETIVO:
Establecer y poner a disposición de la Ciudadanía,  de los Grupos de Valor de la Entidad y de las y los servidores públicos y contratistas,  el Programa de Transparencia y Ética Pública- PTEP 2024, de la Secretaría Distrital de Cultura, Recreación y Deporte para la vigencia  2024,  de acuerdo con lo estipulado en la Ley 2195 de 2022, el Decreto 1081 de 2015, la Resolución 1519 de 2020, el Decreto Distrital 189 de 2020,  la Directiva 005 de 2020 y los lineamientos de la Secretaria General, a través del establecimiento de acciones encaminados a  dar cumplimiento a los objetivos estratégicos de la Política Pública Distrital de Transparencia, Integridad y no Tolerancia con la Corrupción, los cuales se encuentran inmersos en tres ejes fundamentales relacionados con transparencia, integridad y el monitoreo y control y la Ley 2195 de 2022, por medio de la cual se adoptan medidas en materia de transparencia, prevención y lucha contra la corrupción, en su artículo 31, </t>
  </si>
  <si>
    <t xml:space="preserve">FUENTES Y CRITERIOS:
* Resultados del seguimiento del Programa de Transparencia y Etica Publica del tercer cuatrimestre de la vigencia 2023 por parte del área de Control Interno, en su rol de evaluacion independiente.
 * Consultas internas con las áreas funcionales de la entidad para la construcción del Programa de Transparencia y Ética Pública – PTEP, anteriormente denominado PAAC 
* Consulta a  los grupos de valor de la SCRD 
*Lineamientos de la Secretaria General en Documento Técnico Programas de Transparencia y Ética Pública del Distrito Capital
*Diagnóstico del cumplimiento de la política de racionalización de trámites - 2023  Orfeo No. 20237000575503 </t>
  </si>
  <si>
    <t>VIGENCIA: 2024</t>
  </si>
  <si>
    <t>PRIMER CUATRIMESTRE</t>
  </si>
  <si>
    <t>SEGUNDO CUATRIMESTRE</t>
  </si>
  <si>
    <t>TERCER CUATRIMESTRE</t>
  </si>
  <si>
    <t>Eje</t>
  </si>
  <si>
    <t>Componente</t>
  </si>
  <si>
    <t>Subcomponente / Procesos</t>
  </si>
  <si>
    <t># Actividad</t>
  </si>
  <si>
    <t>Actividades</t>
  </si>
  <si>
    <t>Meta producto</t>
  </si>
  <si>
    <t>Indicador / Producto (En terminos de unidad)</t>
  </si>
  <si>
    <t>Evidencia</t>
  </si>
  <si>
    <t>Dependencia Ejecutora</t>
  </si>
  <si>
    <t>Corresponsables</t>
  </si>
  <si>
    <t>Fecha Inicial</t>
  </si>
  <si>
    <t>Fecha Final</t>
  </si>
  <si>
    <t>Programación Cuatrimestral en # de actividades a ejecutar para cada reporte</t>
  </si>
  <si>
    <t>Autocontrol</t>
  </si>
  <si>
    <t>Autoevaluación</t>
  </si>
  <si>
    <t>Evaluación Independiente</t>
  </si>
  <si>
    <t>Dependencia ejecutora
Primera línea de Defensa</t>
  </si>
  <si>
    <t>Oficina Asesora de Planeación
Segunda Línea de Defensa</t>
  </si>
  <si>
    <t>Oficina de Control Interno
Tercera Línea de Defensa</t>
  </si>
  <si>
    <t xml:space="preserve"> Avance I (Ene-Abr) </t>
  </si>
  <si>
    <t xml:space="preserve"> Avance II (May-Agos)</t>
  </si>
  <si>
    <t xml:space="preserve"> Avance III (Sept- Dic)</t>
  </si>
  <si>
    <t>Avance cuatrimestral</t>
  </si>
  <si>
    <t>Se cumplió la actividad (Si / No)</t>
  </si>
  <si>
    <t>Se cumplió en la fecha programada (SI / No)</t>
  </si>
  <si>
    <t>Monitoreo Cualitativo</t>
  </si>
  <si>
    <t>Seguimiento</t>
  </si>
  <si>
    <t>Observaciones - recomendaciones</t>
  </si>
  <si>
    <t>No Actividades programadas</t>
  </si>
  <si>
    <t>No Actividades ejecutadas</t>
  </si>
  <si>
    <t>TRANSPARENCIA:
Es uno de los ejes del Gobierno Abierto de la ciudad y se plantea como la garantía de que la información del Distrito y sus entidades se disponga para la consulta y el uso de diferentes actores, con calidad, pertinencia y oportunidad, facilitando el control social y la participación incidente en la gestión pública.</t>
  </si>
  <si>
    <t>Componente 1: MECANISMOS PARA LA TRANSPARENCIA Y ACCESO A LA INFORMACIÓN
 Este componente recoge los lineamientos para la garantía del derecho fundamental de Acceso a la Información Pública regulado por la Ley 1712 de 2014 y el Decreto Reglamentario 1081 de 2015, entre otras normas, según la cual toda persona puede acceder a la información pública en posesión o bajo el control de los sujetos obligados de la ley.</t>
  </si>
  <si>
    <t>1.1</t>
  </si>
  <si>
    <t>Divulgar y socializar en la entidad el Programa de Transparencia y Ética Pública 2024 con su mapa de riesgos a traves de diferentes medios de comunicación.</t>
  </si>
  <si>
    <t>2 Socializaciones y/o divulgaciones del Programa de Transparencia y Ética Pública  2024  (1 asociada a la versión No. 2 del PTEP y 1 asociada al cumplimiento del PTEP 2024).</t>
  </si>
  <si>
    <t>Número de divulgaciones y/o socializaciones realizadas</t>
  </si>
  <si>
    <t xml:space="preserve">Actas de socialización y/o piezas divulgativas </t>
  </si>
  <si>
    <t>Oficina Asesora de Planeación
Oficina Asesora de Comunicaciones</t>
  </si>
  <si>
    <t>Áreas misionales, de apoyo y de evaluación</t>
  </si>
  <si>
    <t>Se realizó la divulgación del Programa de Transparencia y Ética Pública 2024 en la página web de la entidad</t>
  </si>
  <si>
    <t>https://www.culturarecreacionydeporte.gov.co/es/transparencia-acceso-informacion-publica/planeacion-presupuesto-informes/plan-anticorrupcion-y-de-atencion-al-ciudadano</t>
  </si>
  <si>
    <t>SI</t>
  </si>
  <si>
    <t>Se realizó una socialización de las 2 programadas en el primer cuatrimestre</t>
  </si>
  <si>
    <t>Revisado el reporte realizado en la herramienta de seguimiento del PTEP, se evidenció:
  Las dependencias reportan la divulgación del Programa de Transparencia y Ética Pública 2024 en la página web de la entidad. Lo cual se verifico al consultar el link https://www.culturarecreacionydeporte.gov.co/es/transparencia-acceso-informacion-publica/planeacion-presupuesto-informes/plan-anticorrupcion-y-de-atencion-al-ciudadano.
  No obstante, solamente se evidenció la publicación del PTEC en la pagina web, no se reportó ni soportó evidencia de la divulgación o socialización por otros canales de comunicación a la comunidad institucional, incumpliendo con la meta establecida para el primer cuatrimestre ni con la evidencia solicitada.</t>
  </si>
  <si>
    <t>Observación
  *Debilidad en la planeación y formulación del PTEP:
  No hay coherencia en la planeación de la actividad en relación a la fechas para ejecutar la actividad y la Programación Cuatrimestral de las actividades, toda vez que la fecha final se establece hasta el 30 de abril de 2024 y se programaron las actividades hasta el tercer cuatrimestre del año. 
  * Debilidad en los soportes documentales:
  No se adjunto evidencia de la socialización del PTEP, por cuanto no hay correspondencia entre la evidencia requerida en la actividad y el soporte de cumplimiento referido por las dependencias (link de publicación del PTEC), el cual no da cumplimiento a la actividad. 
  *Debilidad en cumplimiento de las fechas de ejecución del PTEP.
  Se recomienda:
  * Se recomienda se revise la coherencia de la fechas de ejecución de la actividad y la programación cuatrimestral y así determinar claramente la periodicidad de entrega de los productos.
  * Es indispensable que el soporte de cumplimiento de la actividad corresponda a lo planificado como evidencia, para ser valorado de manera objetiva por la tercera línea de defensa.
  * las actividades se ejecuten dentro de las fechas establecidas y garantizar el cumplimiento oportuno de la actividad.</t>
  </si>
  <si>
    <t>Se realizó la divulgación del Programa de Transparencia y Ética Pública 2024 en la página web de la entidad, publicando los documentos:
- Programa de Transparencia y Ética Pública PTEP-2024
- Anexo Versión 01 Programa de Transparencia y Ética Pública PTEP-2024
- Anexo Versión 02 Programa de Transparencia y Ética Pública PTEP-2024
- Seguimiento y Monitoreo 1 Cuatrimestre 2024
El día 02/08/2024 se realizó la divulgación de la versión 2 del Programa de Transparencia y Ética Pública -PTEP a través del correo electrónico institucional masivo mipg@scrd.gov.co</t>
  </si>
  <si>
    <r>
      <rPr>
        <u/>
        <sz val="12"/>
        <color rgb="FF1155CC"/>
        <rFont val="Arial Narrow"/>
        <family val="2"/>
      </rPr>
      <t>https://www.culturarecreacionydeporte.gov.co/es/transparencia-acceso-informacion-publica/planeacion-presupuesto-informes/plan-anticorrupcion-y-de-atencion-al-ciudadano</t>
    </r>
    <r>
      <rPr>
        <sz val="12"/>
        <color theme="1"/>
        <rFont val="Arial Narrow"/>
        <family val="2"/>
      </rPr>
      <t xml:space="preserve">
1.1 Publicación actualización Programa de Transparencia y Ética Pública 020824.pdf</t>
    </r>
  </si>
  <si>
    <t>Acorde con lo establecido en la Meta de Producto se realiza la socialización a nivel institucional por correo electrónico masivo de la segunda versión del Programa de Transparencia y Ética Pública - PETP, y a nivel externo se realiza la publicación en el Link de Transparencia y Acceso a la Información Pública</t>
  </si>
  <si>
    <t>Revisada la carpeta compartida para el seguimiento del PTEP y el reporte en la matriz de seguimiento, se evidenció:
 Las dependencias reportan la divulgación de los siguientes documentos en relación con el Programa de Transparencia y Ética Pública PTEP-2024:
 - Anexo Versión 02 Programa de Transparencia y Ética Pública PTEP-2024
 - Seguimiento y Monitoreo 1 Cuatrimestre 2024
Lo cual fue verificado por la Oficina de Control Interno al consultar el link https://www.culturarecreacionydeporte.gov.co/es/transparencia-acceso-informacion-publica/planeacion-presupuesto-informes/plan-anticorrupcion-y-de-atencion-al-ciudadano. Sin embargo, no es posible determinar la fecha de publicación de los documentos, en cumplimiento de las fechas establecidas para la ejecución de la actividad. Así mismo, al revisar el "Seguimiento y Monitoreo 1 Cuatrimestre 2024" publicado, no registra la evaluación independiente realizada por la tercera línea de defensa. 
Adicionalmente, se evidenció la divulgación o socialización de la versión 2 del Programa de Transparencia y Ética Pública -PTEP 2024 el día 02 de agosto de 2024, por otros canales de comunicación a la comunidad institucional a través del correo electrónico institucional mipg@scrd.gov.co.</t>
  </si>
  <si>
    <r>
      <rPr>
        <b/>
        <sz val="12"/>
        <color theme="1"/>
        <rFont val="Arial Narrow"/>
        <family val="2"/>
      </rPr>
      <t>Observación</t>
    </r>
    <r>
      <rPr>
        <sz val="12"/>
        <color theme="1"/>
        <rFont val="Arial Narrow"/>
        <family val="2"/>
      </rPr>
      <t xml:space="preserve">
*Debilidad en la modificación de las actividades del PTEP:
No hay coherencia en las modificaciones realizadas a la actividad en relación a la meta, la Programación Cuatrimestral de las actividades y la fecha final, toda vez que la meta establecida ya se cumplió (1 asociada a la versión No. 2 del PTEP y 1 asociada al cumplimiento del PTEP 2024) y se programaron actividades hasta el tercer cuatrimestre del año.
*Debilidad en los soportes documentales:
 El documento publicado que registra el "Seguimiento y Monitoreo 1 Cuatrimestre 2024", no registra la evaluación independiente realizada por la tercera línea de defensa. 
</t>
    </r>
    <r>
      <rPr>
        <b/>
        <sz val="12"/>
        <color theme="1"/>
        <rFont val="Arial Narrow"/>
        <family val="2"/>
      </rPr>
      <t>Se recomienda:</t>
    </r>
    <r>
      <rPr>
        <sz val="12"/>
        <color theme="1"/>
        <rFont val="Arial Narrow"/>
        <family val="2"/>
      </rPr>
      <t xml:space="preserve">
* Revisar la coherencia de la meta, la Programación Cuatrimestral de las actividades y la fecha final y así determinar claramente la periodicidad de entrega de los productos y realizar los cambios a que haya lugar.
*Garantizar que los documentos publicados registren la evaluación independiente realizada por la tercera línea de defensa, con la finalidad de resguarden la integridad y objetividad de la información publicada en el marco de PTEP.</t>
    </r>
  </si>
  <si>
    <t>El día 24/10/2024 se realizó la divulgación de la versión 2 del Programa de Transparencia y Ética Pública -PTEP a la comunidad institucional</t>
  </si>
  <si>
    <t>https://drive.google.com/drive/folders/1rSqg8_xn6xEJ9nfoNB9xeHBAEiZScJcj</t>
  </si>
  <si>
    <t>Acorde con lo establecido en la Meta de Producto se realiza la socialización a nivel institucional por Google Meet de la segunda versión del Programa de Transparencia y Ética Pública - PETP.</t>
  </si>
  <si>
    <t>Revisada la carpeta compartida para el seguimiento del PTEP y el reporte en la matriz de seguimiento, se evidenció:
Las dependencias reportan la divulgación de los siguientes documentos en relación con el Programa de Transparencia y Ética Pública PTEP-2024:
  - Grabación de la capacitación de la Versión 02 Programa de Transparencia y Ética Pública PTEP-2024
  - Presentación de la capacitación de la Versión 02 Programa de Transparencia y Ética Pública PTEP-2024
Ahora bien, al revisar los soportes de cumplimiento de la actividad se evidenció que, la dependencia ejecutora realizó la segunda socialización a la comunidad institucional del Programa de Transparencia y Ética Pública -PTEP 2024 el día 24 de octubre de 2024, en la cual se presentó la segunda versión del referido PTEP, el seguimiento, monitoreo y evaluación cuatrimestral del mismo, observaciones generales, entre otros temas relacionados.</t>
  </si>
  <si>
    <t>Sin observaciones o recomendaciones</t>
  </si>
  <si>
    <t>Elaborar y publicar en el portal web los Planes Institucionales y Estratégicos establecidos en el Decreto 612 de 2018 con sus posteriores actualizaciones</t>
  </si>
  <si>
    <t>12 Planes Institucionales y Estratégicos publicados</t>
  </si>
  <si>
    <t>Planes Institucionales y Estratégicos publicados</t>
  </si>
  <si>
    <t>Link de publicación de los Planes Institucionales y Estratégicos</t>
  </si>
  <si>
    <t>Dirección de Gestión Corporativa y Relación con el Ciudadano - Gestión Documental, Grupo Interno de Trabajo de Talento Humano
 Oficina Asesora de Planeación
Oficina de Tecnologías de la Información</t>
  </si>
  <si>
    <t>Áreas de la Entidad</t>
  </si>
  <si>
    <t>Se realizó la publicación de los 12 Planes Institucionales y estrátegicos en la página web de la Entidad.</t>
  </si>
  <si>
    <t>https://www.culturarecreacionydeporte.gov.co/es/transparencia-acceso-informacion-publica/planeacion-presupuesto-informes/plan-de-gasto-publico</t>
  </si>
  <si>
    <t>Se dió cumplimiento a la programación de la actividad en el I Cuatrimestre.</t>
  </si>
  <si>
    <t>Revisada la carpeta compartida para el seguimiento del PTEP y el reporte de en la matriz de seguimiento, se evidenció:
  Una vez consultada la pagina web de la entidad en link https://www.culturarecreacionydeporte.gov.co/es/transparencia-acceso-informacion-publica/planeacion-presupuesto-informes/plan-de-gasto-publico, se evidenció que los planes responsabilidad del Grupo Interno de Trabajo de Talento Humano, fueron publicados así: 
  1. Plan Estratégico de Talento Humano
  2. Plan de Trabajo Anual en Seguridad y Salud en el Trabajo
  3. Plan de Bienestar e Incentivos Institucionales
  4. Plan Institucional de Capacitación
  5. Plan Estratégico de Previsión de Recursos Humanos 
  6. Plan Anual de Vacantes -
  Así mismo, los planes de la Dirección de Gestión Corporativa (Gestión Documental y atención al ciudadano), fueron publicados así:
  1. Plan Institucional de Archivos de la Entidad ­PINAR. 
  2.Plan Anticorrupción y de Atención al Ciudadano
  Respecto de la Oficina Asesora de Planeación, se encuentra publicado el siguiente plan:
  1. Plan Anual de Adquisiciones.
  En cuanto a la Oficina de Tecnologías de la Información, se encuentra publicados los siguientes planes: 
  1.Plan Estratégico de Tecnologías de la Información y las Comunicaciones -­ PETI
  2.Plan de Tratamiento de Riesgos de Seguridad y Privacidad de la Información
  3.Plan de Seguridad y Privacidad de la información. 
  Ahora bien, la OCI, al consultar la página web de la SCRD evidenció la publicación de los 12 Planes Institucionales y Estratégicos de conformidad con el Decreto 612 de 2018.</t>
  </si>
  <si>
    <t>Observación
  *Debilidad en la planeación y formulación del PTEP:
  No hay coherencia en la planeación de la actividad en relación a la fechas para ejecutar la actividad y la formulación de la actividad, toda vez que la actividad refiere la elaboración y publicación de los planes y "sus posteriores actualizaciones" y la fecha de finalización la dejaron solamente hasta el 31 de enero de 2024.
  Se recomienda:
  * Se recomienda se revise la coherencia de la actividad y determinar si solamente harán referencia a la versión iniical de los citados planes o si también incluirán las modificaciones de los planes, y dependiendo del análisis revisar la fecha de terminación de la acción.</t>
  </si>
  <si>
    <t>Informamos que en el mes de julio se realizó la revisión y actualización del Programa de Transparencia y Ética Pública, atendiendo las observaciones realizadas en el primer seguimiento al PTEP realizado por la Oficina de Control Interno – 20241400207643, y las solicitudes de actualización recibidas por las áreas responsables de las actividades del PTEP a través del radicado 2024170026839. Estas modificaciones fueron aprobadas en el Comité Institucional de Gestión y Desempeño del 01 de agosto de 2024, dando lugar a la emisión, publicación y socialización de la versión 2 del Programa de Transparencia y Ética Pública - PTEP.
En este sentido, con relación a la modificación de las fechas de esta actividad, se informa que no se realiza modificación teniendo en cuenta que normativamente el plazo para la publicación de los 12 planes es el 31 de enero de cada vigencia, por lo cual, poner una fecha posterior conlleva un riesgo de incumplimiento por parte de las dependencias al entender que tienen todo el año para la publicación inicial de los planes a su cargo. No obstante, en la construcción de los próximos PTEP tendremos en cuenta esta observación en cuanto al periodo de publicación de modificaciones y/o actualizaciones de los planes institucionales.
En el segundo cuatrimestre se realizó la actualización y publicación de los siguientes planes:
1. Se realizó y publicó la versión 2 del Programa de Transparencia y Ética Pública PETP el 01/08/2024
2. Se realizó y publicó la versión 2 del Plan de Bienestar e Incentivos el 02/09/2024</t>
  </si>
  <si>
    <t>La actividad se encuentra finalizada por fecha, pero se evidencia el reporte de publicación de actualizaciones y/o modificaciones, en concordancia con la actividad propuesta</t>
  </si>
  <si>
    <t>Actividad evaluada en el primer (i) corte de evaluación 30/04/2024.</t>
  </si>
  <si>
    <r>
      <rPr>
        <b/>
        <sz val="12"/>
        <color theme="1"/>
        <rFont val="Arial Narrow"/>
        <family val="2"/>
      </rPr>
      <t>SEGUIMIENTO OBSERVACIONES Y RECOMENDACIONES OCI AL 30/04/2024:</t>
    </r>
    <r>
      <rPr>
        <sz val="12"/>
        <color theme="1"/>
        <rFont val="Arial Narrow"/>
        <family val="2"/>
      </rPr>
      <t xml:space="preserve">
Las observaciones realizadas por la OCI al 30/04/2024 NO fueron acogidas por la dependencia.</t>
    </r>
  </si>
  <si>
    <t>En el segundo cuatrimestre se realizó la actualización y publicación de los siguientes planes:
1. Se realizó y publicó la versión 2 del Plan de Bienestar e Incentivos el 02/09/2024
2. Se realizó y publicó la versión 1 del Plan de Gestión del Conocimiento e Innovación 2024-2025 el 12/09/2024
3. Se realizó y publicó la versión 2 del Plan de Capacitación 2024 el 22/11/2024</t>
  </si>
  <si>
    <t>https://culturarecreacionydeporte.gov.co/es/transparencia-acceso-informacion-publica/planeacion-presupuesto-informes/plan-de-gasto-publico</t>
  </si>
  <si>
    <r>
      <rPr>
        <b/>
        <sz val="12"/>
        <color rgb="FF000000"/>
        <rFont val="&quot;Arial Narrow&quot;, sans-serif"/>
      </rPr>
      <t>SEGUIMIENTO OBSERVACIONES Y RECOMENDACIONES OCI AL 31/12/2024:</t>
    </r>
    <r>
      <rPr>
        <sz val="12"/>
        <color rgb="FF000000"/>
        <rFont val="&quot;Arial Narrow&quot;, sans-serif"/>
      </rPr>
      <t xml:space="preserve">
Las observaciones realizadas por la OCI al 30/04/2024 NO fueron acogidas por la dependencia.</t>
    </r>
  </si>
  <si>
    <t>Elaborar y publicar en el portal web los informes de avance al Plan Institucional de Archivos de la Entidad PINAR 2024-2027</t>
  </si>
  <si>
    <t>3 informes de avance al Plan Institucional de Archivos de la Entidad PINAR 2024-2027 publicados</t>
  </si>
  <si>
    <t>Informes de avance al Plan Institucional de Archivos de la Entidad PINAR 2024-2027</t>
  </si>
  <si>
    <t>Radicado de los informes de avance al Plan Institucional de Archivos de la Entidad PINAR 2024-20277
Pantallazos de publicación del consolidado anual del informe de avance al Plan Institucional de Archivos de la Entidad PINAR 2024-2027</t>
  </si>
  <si>
    <t>Grupo Interno de Trabajo de Servicios Administrativos 
 (Gestión Documental)</t>
  </si>
  <si>
    <t>Durante el primer cuatrimestre de 2024 se dio seguimeinto a las actividades programadas para la vigencia</t>
  </si>
  <si>
    <t>RAD. ORFEO 20247100177003</t>
  </si>
  <si>
    <t>NO</t>
  </si>
  <si>
    <t>Si bien el seguimiento al PIINAR fue realizado, se encuentra pendiente su publicación.</t>
  </si>
  <si>
    <t>Revisada la carpeta compartida para el seguimiento del PTEP y el reporte de en la matriz de seguimiento, se evidenció:
  El Grupo Interno de Trabajo de Servicios Administrativos (Gestión Documental), reportó que se realizó el Informe de Seguimiento de avance al Plan Institucional de Archivos de la Entidad PINAR 2024-2027 con radicado 20247100177003 de fecha 09 de mayo de 2024. No obstante, el documento solo se encuentra suscrito por una profesional especializado del Grupo Interno de Trabajo de Servicios Administrativos, no registrando flujo de revisión y aprobación con las firmas correspondientes.
  Ahora bien, al consultar la página web de la SCRD, no se evidenció la publicación del informe de avance del Plan Institucional de Archivos de la Entidad PINAR 2024-2027 determinado en la meta actividad. 
  No obstante, se registra cumplimiento extemporáneo de la actividad.</t>
  </si>
  <si>
    <t>Observación:
  *Debilidad en cumplimiento de las fechas de ejecución del PTEP.
  * Debilidad en los soportes documentales, por cuanto se considera necesario que al ser un informe que obedece al cumplimiento de un plan contemplado en el Decreto 612 de 2018, debería ser suscrito por las instancias de aprobación del documento.
  Se recomienda:
  * Las actividades se ejecuten dentro de las fechas establecidas y garantizar el cumplimiento oportuno de la actividad.
  *Es indispensable que los informes se encuentren debidamente formalizados y suscritos por los responsables de la dependencia.</t>
  </si>
  <si>
    <t>1. Durante el segundo cuatrimestre de 2024 se dio seguimiento a las actividades programadas para la vigencia. 
 Nota: Se presenta informe de seguimiento, el cual presenta las evidencias cargadas en el drive reportado, es claro que en algunas actividades se presentan soportes sin firmas por que son avances de las actividad y por lo tanto solo se firmaran cuando se tenga la version final 
 2. En lo que respecta a actividad "Pantallazos de publicación del consolidado anual del informe de avance al Plan Institucional de Archivos de la Entidad PINAR 2024-2027" como bien lo esablece la actividad esta publicación solo se hace anualmente al final de la vgencia cuando se cuentan con el consolidado de toda la vigencia. 
 Nota: Por favor tener encuenta lo anterior al momento de realizar la evaluacion independiente.</t>
  </si>
  <si>
    <t>RAD. ORFEO 20247100336293</t>
  </si>
  <si>
    <t>Se evidencia que se realizó el seguimiento de forma extemporánea con radicado 20247100336293 del 03/09/2024. Sin embargo, al consultar la página web de la SCRD, no se evidencia la publicación del informe de avance del Plan Institucional de Archivos de la Entidad PINAR 2024-2027 determinado en la actividad y en la meta de producto.
En cuanto a la observación 2 del reporte, importante precisar que la evidencia "Pantallazos de publicación del consolidado anual del informe de avance al Plan Institucional de Archivos de la Entidad PINAR 2024-2027", no es consecuente con la actividad y la meta de producto, ya que en estos dos campos se indica que se deben publicar los 3 seguimientos.</t>
  </si>
  <si>
    <t>Revisada la carpeta compartida para el seguimiento del PTEP y el reporte en la matriz de seguimiento, se evidenció:
El Grupo Interno de Trabajo de Servicios Administrativos (Gestión Documental), reportó que se realizó el informe de seguimiento de avance al Plan Institucional de Archivos de la Entidad PINAR 2024-2027 con radicado de fecha 03 de Septiembre de 2024. No obstante, el documento solo se encuentra suscrito por un profesional especializado del Grupo Interno de Trabajo de Servicios Administrativos, no registrando flujo de revisión y aprobación con las firmas correspondientes. 
Ahora bien, al consultar la página web de la SCRD, no se evidenció la publicación del informe de avance del Plan Institucional de Archivos de la Entidad PINAR 2024-2027 determinado en la meta actividad. 
No obstante, se registra cumplimiento extemporáneo de la actividad.
Finalmente, frente a la modificación realizada a la actividad respecto de la evidencia "Pantallazos de publicación del consolidado anual del informe de avance al Plan Institucional de Archivos de la Entidad PINAR 2024-2027", no registra coherencia en relación con la actividad (que indica que se deben elaborar y publicar en el portal web los informes de avance) y no solamente el consolidado anual y con la meta (indica expresamente 3 informes de avance).</t>
  </si>
  <si>
    <r>
      <rPr>
        <b/>
        <sz val="12"/>
        <color theme="1"/>
        <rFont val="Arial Narrow"/>
        <family val="2"/>
      </rPr>
      <t>Observación:</t>
    </r>
    <r>
      <rPr>
        <sz val="12"/>
        <color theme="1"/>
        <rFont val="Arial Narrow"/>
        <family val="2"/>
      </rPr>
      <t xml:space="preserve">
  *Debilidad en cumplimiento de las fechas de ejecución del PTEP.
  *Debilidad en los soportes documentales, por cuanto se considera necesario que, al ser un informe que obedece al cumplimiento de un plan contemplado en el Decreto 612 de 2018, debería ser suscrito por las instancias de aprobación del documento.
</t>
    </r>
    <r>
      <rPr>
        <b/>
        <sz val="12"/>
        <color theme="1"/>
        <rFont val="Arial Narrow"/>
        <family val="2"/>
      </rPr>
      <t xml:space="preserve"> Se recomienda:</t>
    </r>
    <r>
      <rPr>
        <sz val="12"/>
        <color theme="1"/>
        <rFont val="Arial Narrow"/>
        <family val="2"/>
      </rPr>
      <t xml:space="preserve">
  *Las actividades se ejecuten dentro de las fechas establecidas y garantizar el cumplimiento oportuno de la actividad.
  *Es indispensable que los informes se encuentren debidamente formalizados y suscritos por los responsables de la dependencia.
</t>
    </r>
    <r>
      <rPr>
        <b/>
        <sz val="12"/>
        <color theme="1"/>
        <rFont val="Arial Narrow"/>
        <family val="2"/>
      </rPr>
      <t xml:space="preserve"> SEGUIMIENTO OBSERVACIONES Y RECOMENDACIONES OCI AL 30/04/2024:</t>
    </r>
    <r>
      <rPr>
        <sz val="12"/>
        <color theme="1"/>
        <rFont val="Arial Narrow"/>
        <family val="2"/>
      </rPr>
      <t xml:space="preserve">
  Se mantienen las observaciones realizadas por la OCI al 30/04/2024, por cuanto NO fueron acogidas por la dependencia.</t>
    </r>
  </si>
  <si>
    <t>1. Durante el tercer cuatrimestre de 2024 se dio seguimiento a las actividades programadas para la vigencia, se adjunta evidencia de matriz de seguimiento a corte de noviembre sin embargo no se tiene radicado debido que aun estamos gestionando actividades que finalizan el 31/12/2024, cumplida con la fecha final se emitira informe de seguimiento al cuplimiento del PINAR
 Nota: Se presenta informe de seguimiento, el cual presenta las evidencias cargadas en el drive reportado, es claro que en algunas actividades se presentan soportes sin firmas porque son avances de las actividad y por lo tanto solo se firmaran cuando se tenga la version final.
 2. En lo que respecta a actividad "Pantallazos de publicación del consolidado anual del informe de avance al Plan Institucional de Archivos de la Entidad PINAR 2024-2027" como bien lo esablece la actividad esta publicación solo se hace anualmente al final de la vgencia cuando se cuentan con el consolidado de toda la vigencia. 
 Nota: Por favor tener en cuenta lo anterior al momento de realizar la evaluacion independiente.</t>
  </si>
  <si>
    <r>
      <rPr>
        <u/>
        <sz val="12"/>
        <color rgb="FF0563C1"/>
        <rFont val="Arial Narrow"/>
        <family val="2"/>
      </rPr>
      <t xml:space="preserve">https://drive.google.com/drive/folders/19OEKUcffHx-2r3AWIZU-v3R9kgJkttsJ
</t>
    </r>
    <r>
      <rPr>
        <sz val="12"/>
        <rFont val="Arial Narrow"/>
        <family val="2"/>
      </rPr>
      <t>RAD. ORFEO 20257100002793</t>
    </r>
  </si>
  <si>
    <t>PARCIALMENTE</t>
  </si>
  <si>
    <t>Se evidencia que se realizó el seguimiento de forma extemporánea con radicado 20257100002793 del 07/01/2025. Sin embargo, al consultar la página web de la SCRD, no se evidencia la publicación del informe de avance del Plan Institucional de Archivos de la Entidad PINAR 2024-2027 determinado en la actividad y en la meta de producto.
En cuanto a la observación 2 del reporte, importante precisar que la evidencia "Pantallazos de publicación del consolidado anual del informe de avance al Plan Institucional de Archivos de la Entidad PINAR 2024-2027", no es consecuente con la actividad y la meta de producto, ya que en estos dos campos se indica que se deben publicar los 3 seguimientos.</t>
  </si>
  <si>
    <t>Revisada la carpeta compartida para el seguimiento del PTEP y el reporte en la matriz de seguimiento, se evidenció:
El Grupo Interno de Trabajo de Servicios Administrativos (Gestión Documental), reportó que se realizó el informe de seguimiento al avance del Plan Institucional de Archivos de la Entidad PINAR 2024-2027 con radicado de fecha 07 de enero de 2025 ( 20257100002793), documento que no se encuentra en formato institucional y no cuenta con flujo de revisión y aprobación del responsable de la dependencia .
 Ahora bien, al consultar la página web de la SCRD, no se evidenció la publicación del informe de avance del Plan Institucional de Archivos de la Entidad PINAR 2024-2027 determinado en la meta y en la actividad. 
 No obstante, se registra cumplimiento extemporáneo de la actividad.
Finalmente, frente a la modificación realizada a la actividad respecto de la evidencia "Pantallazos de publicación del consolidado anual del informe de avance al Plan Institucional de Archivos de la Entidad PINAR 2024-2027", no registra coherencia en relación con la actividad (que indica que se deben elaborar y publicar en el portal web los informes de avance) y no solamente el consolidado anual y la meta (indica expresamente 3 informes de avance).</t>
  </si>
  <si>
    <r>
      <rPr>
        <b/>
        <sz val="12"/>
        <color rgb="FF000000"/>
        <rFont val="&quot;Arial Narrow&quot;, sans-serif"/>
      </rPr>
      <t>Observación:</t>
    </r>
    <r>
      <rPr>
        <sz val="12"/>
        <color rgb="FF000000"/>
        <rFont val="&quot;Arial Narrow&quot;, sans-serif"/>
      </rPr>
      <t xml:space="preserve">
  *Debilidad en cumplimiento de las fechas de ejecución del PTEP.
  *Debilidad en los soportes documentales, por cuanto se considera necesario que, al ser un informe que obedece al cumplimiento de un plan contemplado en el Decreto 612 de 2018, debería ser suscrito por las instancias de aprobación del documento.
</t>
    </r>
    <r>
      <rPr>
        <b/>
        <sz val="12"/>
        <color rgb="FF000000"/>
        <rFont val="&quot;Arial Narrow&quot;, sans-serif"/>
      </rPr>
      <t xml:space="preserve">  
  Se recomienda:</t>
    </r>
    <r>
      <rPr>
        <sz val="12"/>
        <color rgb="FF000000"/>
        <rFont val="&quot;Arial Narrow&quot;, sans-serif"/>
      </rPr>
      <t xml:space="preserve">
  *Las actividades se ejecuten dentro de las fechas establecidas y garantizar el cumplimiento oportuno de la actividad.
  *Es indispensable que los informes se encuentren debidamente formalizados y suscritos por los responsables de la dependencia.
  SEGUIMIENTO OBSERVACIONES Y RECOMENDACIONES OCI AL 30/04/2024:
  Se mantienen las observaciones realizadas por la OCI al 30/04/2024, por cuanto NO fueron acogidas por la dependencia.</t>
    </r>
  </si>
  <si>
    <t>Publicar en el portal Web los eventos y actividades y fechas relacionadas con los procesos clave en el calendario de eventos de la entidad</t>
  </si>
  <si>
    <t>Un calendario de eventos actualizado y publicado en el portal web de la entidad, que incluya todos los eventos, actividades y fechas relacionadas con los procesos clave de manera clara y accesible</t>
  </si>
  <si>
    <t>Calendario de eventos publicado y actualizado con los eventos, actividades y fechas relacionadas con procesos clave</t>
  </si>
  <si>
    <t>Link de calendario de eventos de la entidad publicado y actualzado</t>
  </si>
  <si>
    <t>Oficina Asesora de Comunicaciones</t>
  </si>
  <si>
    <t>En la página web de la entidad se realiza la publicación y actualización de las fechas y eventos de la Entidad efectuados durante el primer cuatrimestre de 2024.</t>
  </si>
  <si>
    <t>https://www.culturarecreacionydeporte.gov.co/es/eventos</t>
  </si>
  <si>
    <t>Se publican los eventos de la entidad.</t>
  </si>
  <si>
    <t>Revisada la carpeta compartida para el seguimiento del PTEP y el reporte de la matriz de seguimiento, se evidenció:
  La Oficina Asesora de Comunicaciones reportó, la actualización de la agenda cultural de manera permanente. Sin embargo, no se evidenció en la carpeta respectiva el "Reporte de publicaciones de la vigencia" de conformidad con lo establecido en la evidencia formulada para la actividad. 
  Ahora bien, al consultar la página web de la SCRD, se evidencia la publicación de eventos, actividades y fechas relacionadas con los procesos clave en el calendario de eventos de la entidad, en el siguiente link: https://www.culturarecreacionydeporte.gov.co/es/eventos</t>
  </si>
  <si>
    <t>Observación.
  *Debilidad en los soportes documentales, 
  Por cuanto no hay correspondencia entre la evidencia requerida en la actividad (Reporte de publicaciones de la vigencia y pantallazo de la agenda actualizada) y el soporte de cumplimiento referido por la dependencia (link de publicación del PTEC), el cual no da cumplimiento a la actividad por cuanto no se puede evidenciar la totalidad de eventos publicados en el cuatrimestre.
  Se recomienda: 
 Es indispensable que el soporte de cumplimiento de la actividad corresponda a lo planificado como evidencia, para ser valorado de manera objetiva por la tercera línea de defensa. Ahora bien, se sugiere para el próximo reporte generar el reporte cuatrimestral de las publicaciones que se efectuaron de los eventos, actividades y fechas relacionadas con los procesos clave en el calendario de eventos de la entidad y adjuntar los soportes de cumplimiento de la actividad por la dependencia ejecutora a la carpeta correspondiente.</t>
  </si>
  <si>
    <t xml:space="preserve">La agenda se actualiza permanentemente, como se refleja en los pantallazos de la página web que se anexa en las evidencias </t>
  </si>
  <si>
    <t>Se anexan los pantallazos</t>
  </si>
  <si>
    <r>
      <rPr>
        <sz val="12"/>
        <color theme="1"/>
        <rFont val="Arial Narrow"/>
        <family val="2"/>
      </rPr>
      <t>En la carpeta de evidencias se encuentran los pantallazos de las agendas de actividades publicadas en la página web en el mes de mayo, junio, julio y agosto y al consultar la página web enunciada en el campo evidencia "</t>
    </r>
    <r>
      <rPr>
        <u/>
        <sz val="12"/>
        <color rgb="FF1155CC"/>
        <rFont val="Arial Narrow"/>
        <family val="2"/>
      </rPr>
      <t>https://www.culturarecreacionydeporte.gov.co/es/eventos</t>
    </r>
    <r>
      <rPr>
        <sz val="12"/>
        <color theme="1"/>
        <rFont val="Arial Narrow"/>
        <family val="2"/>
      </rPr>
      <t>", se observa la adecuada publicación de eventos del mes de septiembre, con lo cual, el link se encuentra actualizado.</t>
    </r>
  </si>
  <si>
    <t>Revisada la carpeta compartida para el seguimiento del PTEP y el reporte de la matriz de seguimiento, se evidenció:
 * Pantallazos del calendario de eventos de los meses de mayo, junio, julio y agosto.
 De lo anterior, se tiene que la Oficina Asesora de Comunicaciones reportó la actualización de la agenda de eventos, actividades y fechas relacionadas con los procesos clave de la entidad de manera permanente, en el link https://www.culturarecreacionydeporte.gov.co/es/eventos. 
 Finalmente, frente a la modificación realizada a la actividad respecto de la evidencia "Link de calendario de eventos de la entidad publicado y actualizado", no registra los soportes entregados, ya que en el link no es posible revisar las agendas del cuatrimestre objeto de evaluación, ya que solo registra la agenda del mes de septiembre de los corrientes.</t>
  </si>
  <si>
    <r>
      <rPr>
        <b/>
        <sz val="12"/>
        <color theme="1"/>
        <rFont val="Arial Narrow"/>
        <family val="2"/>
      </rPr>
      <t>Observación</t>
    </r>
    <r>
      <rPr>
        <sz val="12"/>
        <color theme="1"/>
        <rFont val="Arial Narrow"/>
        <family val="2"/>
      </rPr>
      <t xml:space="preserve">
 *Debilidad en la modificación de las actividades del PTEP:
 No hay coherencia en las modificaciones realizadas en la columna de evidencias, ya que en el link no es posible revisar las agendas de del cuatrimestre objeto de evaluación.
</t>
    </r>
    <r>
      <rPr>
        <b/>
        <sz val="12"/>
        <color theme="1"/>
        <rFont val="Arial Narrow"/>
        <family val="2"/>
      </rPr>
      <t>Se recomienda:</t>
    </r>
    <r>
      <rPr>
        <sz val="12"/>
        <color theme="1"/>
        <rFont val="Arial Narrow"/>
        <family val="2"/>
      </rPr>
      <t xml:space="preserve">
 * Se revise la coherencia de la redacción de la evidencia, para garantizar que con los soportes reportados se verifique el cumplimiento de la actividad.</t>
    </r>
  </si>
  <si>
    <r>
      <rPr>
        <sz val="12"/>
        <color rgb="FF000000"/>
        <rFont val="Arial Narrow"/>
        <family val="2"/>
      </rPr>
      <t xml:space="preserve">Es importente tener presente que la agenda de eventos  se encuentra publicada de manera permanente en </t>
    </r>
    <r>
      <rPr>
        <u/>
        <sz val="12"/>
        <color rgb="FF1155CC"/>
        <rFont val="Arial Narrow"/>
        <family val="2"/>
      </rPr>
      <t>https://www.culturarecreacionydeporte.gov.co/es/eventos</t>
    </r>
    <r>
      <rPr>
        <sz val="12"/>
        <color rgb="FF000000"/>
        <rFont val="Arial Narrow"/>
        <family val="2"/>
      </rPr>
      <t xml:space="preserve"> y se  actualiza a diario ya que no es pertinente contar con eventos vencidos publicados, semanalmente se actualiza la imagen y se valida la vigencia de eventos. Por lo anterior, se guarda el prit de la actualizacion como evidencia que es la que se anexa en la carpeta. </t>
    </r>
  </si>
  <si>
    <t>https://drive.google.com/drive/folders/1B_SAA-NA1RkCGmtVc2pp7AfALMoJMVUt?usp=drive_link</t>
  </si>
  <si>
    <r>
      <rPr>
        <u/>
        <sz val="12"/>
        <color rgb="FF000000"/>
        <rFont val="Arial Narrow"/>
        <family val="2"/>
      </rPr>
      <t>En la carpeta de evidencias se encuentran los pantallazos de las agendas de actividades publicadas en la página web en el mes de octubre, noviembre y diciembre, y al consultar la página web enunciada en el campo evidencia "</t>
    </r>
    <r>
      <rPr>
        <u/>
        <sz val="12"/>
        <color rgb="FF1155CC"/>
        <rFont val="Arial Narrow"/>
        <family val="2"/>
      </rPr>
      <t>https://www.culturarecreacionydeporte.gov.co/es/eventos</t>
    </r>
    <r>
      <rPr>
        <u/>
        <sz val="12"/>
        <color rgb="FF000000"/>
        <rFont val="Arial Narrow"/>
        <family val="2"/>
      </rPr>
      <t>", se observa la adecuada publicación de eventos del mes de diciembre - enero, con lo cual, el link se encuentra actualizado.</t>
    </r>
  </si>
  <si>
    <t xml:space="preserve">Revisada la carpeta compartida para el seguimiento del PTEP y el reporte de la matriz de seguimiento, se evidenció:
  * Pantallazos del calendario de eventos de los meses de octubre, noviembre, diciembre.
 * pantallazo de la publicación del "Esquema de la publicación de la información de la SCRD AÑO 2024"
 * Pantallazo de la información en formato accesible.
  De lo anterior, se tiene que la Oficina Asesora de Comunicaciones reportó la actualización de la agenda de eventos, actividades y fechas relacionadas con los procesos clave de la entidad de manera permanente, lo cual fue verificado en el link https://www.culturarecreacionydeporte.gov.co/es/eventos. </t>
  </si>
  <si>
    <r>
      <rPr>
        <b/>
        <sz val="12"/>
        <color rgb="FF000000"/>
        <rFont val="&quot;Arial Narrow&quot;, sans-serif"/>
      </rPr>
      <t>SEGUIMIENTO OBSERVACIONES Y RECOMENDACIONES OCI AL 31/12/2024:</t>
    </r>
    <r>
      <rPr>
        <sz val="12"/>
        <color rgb="FF000000"/>
        <rFont val="&quot;Arial Narrow&quot;, sans-serif"/>
      </rPr>
      <t xml:space="preserve">
Las observaciones realizadas por la OCI al 30/08/2024 NO fueron acogidas por la dependencia.</t>
    </r>
  </si>
  <si>
    <t>Elaborar el seguimiento a la implementación del Plan Estratégico de Tecnologías de la Información y las comunicaciones PETI 2024</t>
  </si>
  <si>
    <t>2 informes de seguimiento a la implementación del Plan Estratégico de Tecnologías de la Información y las comunicaciones PETI 2024 elaborados y presentados</t>
  </si>
  <si>
    <t>Informes de seguimiento a la implementación del Plan Estratégico de Tecnologías de la Información y las comunicaciones PETI 2024</t>
  </si>
  <si>
    <t>Informes de seguimiento al PETI 2024</t>
  </si>
  <si>
    <t>Oficina de Tecnologías de la Información</t>
  </si>
  <si>
    <t>No se programaron avances para el I Cuatrimestre.</t>
  </si>
  <si>
    <t>N.A</t>
  </si>
  <si>
    <t>N/A</t>
  </si>
  <si>
    <t>Actividad no programa para el primer cuatrimestre</t>
  </si>
  <si>
    <t>Actividad que no se encuentra programada para ejecutarse durante el periodo evaluado.</t>
  </si>
  <si>
    <t>Observación
  *Debilidad en la planeación y formulación del PTEP:
  No hay coherencia en la planeación de la actividad en relación a la fechas para ejecutar la actividad y la Programación Cuatrimestral de las actividades, toda vez que la fecha de inicio se estableció desde el 01 de febrero y se programaron las actividades hasta el segundo cuatrimestre del año. 
  Se recomienda:
  * Se recomienda se revise la coherencia de la fechas de ejecución de la actividad y la programación cuatrimestral y así determinar claramente la periodicidad de reporte de los productos a entregar y poder depurar aquiellas acciones que requieren un seguimiento efectivo</t>
  </si>
  <si>
    <t>Se realizó el seguimiento a la ejecución de los planes del decreto 612 de competencia de la OTI, en el que se encuentra el seguimiento del PETI.
 * Informe Planes 612-I-Trimestre 2024 
 * Informe Planes 612-II-Trimestre 2024</t>
  </si>
  <si>
    <t>* Informe Planes 612-I-Trimestre 2024 - radicado en ORFEO 20241600164513
 * Informe Planes 612-II-Trimestre 2024 - radicado en ORFEO 20241600315613</t>
  </si>
  <si>
    <t>En la carpeta de evidencias se encuentran:
1. Informe de seguimiento del primer trimestre elaborado y presentado el 30/04/24
2. Informe de seguimiento del segundo trimestre elaborado y presentado el 23/08/24
Los cuales cumplen con lo establecido en la actividad y meta de producto, ya que en los dos informes se encuentra el seguimiento trimestral al Plan Estratégico de Tecnologías de la Información - PETI</t>
  </si>
  <si>
    <t>Revisada la carpeta compartida para el seguimiento del PTEP y el reporte en la matriz de seguimiento, se evidenció:
  La Oficina de Tecnologías de la Información adjuntó los soportes correspondientes a la realización de dos (2) seguimientos trimestrales a la implementación del Plan Estratégico de Tecnologías de la Información y las comunicaciones PETI, así:
 * Informe Planes 612-I-Trimestre 2024 - radicado en ORFEO 20241600164513 
 * Informe Planes 612-II-Trimestre 2024 - radicado en ORFEO 20241600315613
 Ahora bien, revisado el sistema de gestión documental Orfeo, se verificó que los documentos que se aportan a la carpeta de evidencias se encuentran radicados, suscritos por un contratista de la Oficina de Tecnologías de la Información y puestos en conocimiento del Coordinador Grupo Interno de Trabajo de Infraestructura y Sistemas de Información y del jefe de la Oficina de Tecnologías de la Información, registrando flujo de revisión y aprobación.</t>
  </si>
  <si>
    <r>
      <rPr>
        <b/>
        <sz val="12"/>
        <color theme="1"/>
        <rFont val="Arial Narrow"/>
        <family val="2"/>
      </rPr>
      <t>Observación</t>
    </r>
    <r>
      <rPr>
        <sz val="12"/>
        <color theme="1"/>
        <rFont val="Arial Narrow"/>
        <family val="2"/>
      </rPr>
      <t xml:space="preserve">
  *Debilidad en la planeación y formulación del PTEP:
 No hay coherencia en la meta de la actividad que corresponde a dos (2) informes y la programación cuatrimestral de las actividades, al presentar dos (2) informes en el presente seguimiento con periodicidad trimestral.
</t>
    </r>
    <r>
      <rPr>
        <b/>
        <sz val="12"/>
        <color theme="1"/>
        <rFont val="Arial Narrow"/>
        <family val="2"/>
      </rPr>
      <t>Se recomienda:</t>
    </r>
    <r>
      <rPr>
        <sz val="12"/>
        <color theme="1"/>
        <rFont val="Arial Narrow"/>
        <family val="2"/>
      </rPr>
      <t xml:space="preserve">
  * Se recomienda determinar claramente la periodicidad de reporte de los productos a entregar para que esté acorde con la meta y la programación cuatrimestral de las actividades.</t>
    </r>
  </si>
  <si>
    <t>Se realizó el seguimiento a la ejecución de los planes del decreto 612 de competencia de la OTI, en el que se encuentra el seguimiento del PETI.
 * Informe Planes 612-II-Semestre 2024</t>
  </si>
  <si>
    <r>
      <rPr>
        <sz val="12"/>
        <color rgb="FF000000"/>
        <rFont val="Arial Narrow"/>
        <family val="2"/>
      </rPr>
      <t xml:space="preserve">Informe Planes 612-II-Semestre 2024 - radicado en ORFEO 20251600001363
</t>
    </r>
    <r>
      <rPr>
        <u/>
        <sz val="12"/>
        <color rgb="FF1155CC"/>
        <rFont val="Arial Narrow"/>
        <family val="2"/>
      </rPr>
      <t>https://drive.google.com/drive/folders/19Pl1bT_gvKrtlbRV8fGCyafJ9EcOei6O</t>
    </r>
    <r>
      <rPr>
        <sz val="12"/>
        <color rgb="FF000000"/>
        <rFont val="Arial Narrow"/>
        <family val="2"/>
      </rPr>
      <t xml:space="preserve"> </t>
    </r>
  </si>
  <si>
    <t>En la carpeta de evidencias se encuentran:
1. Informe de seguimiento del segundo semestre elaborado y presentado el 02/01/25 el cual cumplen con lo establecido en la actividad y meta de producto, ya que en el informe se encuentra el seguimiento semestral al Plan Estratégico de Tecnologías de la Información - PETI y el cierre de la implementación en la vigencia 2024.</t>
  </si>
  <si>
    <t>Revisada la carpeta compartida para el seguimiento del PTEP y el reporte en la matriz de seguimiento, se evidenció:
La Oficina de Tecnologías de la Información adjuntó los soportes correspondientes a la realización de un (1) seguimiento a la implementación del Plan Estratégico de Tecnologías de la Información y las comunicaciones PETI, así:
* Informe Ejecutivo de Gestión del Plan Estratégico de Tecnologías de la Información y las Comunicaciones - Radicado N.° 20251600001363 
Ahora bien, se verificó que el documentos que se aportan a la carpeta de evidencias se encuentran radicados, suscrito por un contratista de la Oficina de Tecnologías de la Información, verificando el flujo de revisión y aprobación.</t>
  </si>
  <si>
    <t>Elaborar el seguimiento del Plan de Tratamiento de Riegos de Seguridad y Privacidad de la Información 2024</t>
  </si>
  <si>
    <t>2 seguimientos del Plan de Tratamiento de Riegos de Seguridad y Privacidad de la Información 2024</t>
  </si>
  <si>
    <t>Número de Seguimientos del Plan de Tratamiento de Riegos de Seguridad y Privacidad de la Información 2024</t>
  </si>
  <si>
    <t>Informes de seguimiento del Plan de Tratamiento de Riegos de Seguridad y Privacidad de la Información 2024</t>
  </si>
  <si>
    <t>Observación
  *Debilidad en la planeación y formulación del PTEP:
  No hay coherencia en la planeación de la actividad en relación a la fechas para ejecutar la actividad y la Programación Cuatrimestral de las actividades, toda vez que la fecha de inicio se estableció desde el 01 de febrero y se programaron las actividades hasta el segundo cuatrimestre del año. 
  Se recomienda:
  * Se recomienda se revise la coherencia de la fechas de ejecución de la actividad y la programación cuatrimestral y así determinar claramente la periodicidad de reporte de los productos a entregar y poder depurar aquellas acciones a las que efectivamente se les hara seguimiento.</t>
  </si>
  <si>
    <t>Se realizó el seguimiento a la ejecución de los planes del decreto 612 (Plan de Seguridad de la Información y Plan de Tratamiento de Riesgos), en el que se encuentra el seguimiento del PETI.
 * Informe Planes 612-I-Trimestre 2024 
 * Informe Planes 612-II-Trimestre 2024</t>
  </si>
  <si>
    <t>En la carpeta de evidencias se encuentran:
1. Informe de seguimiento del primer trimestre elaborado y presentado el 30/04/24
2. Informe de seguimiento del segundo trimestre elaborado y presentado el 23/08/24
Los cuales cumplen con lo establecido en la actividad y meta de producto, ya que en los dos informes se encuentra el seguimiento trimestral al Plan de Tratamiento de Riesgos de Seguridad y Privacidad de la Información - PTRSPI</t>
  </si>
  <si>
    <t>Revisada la carpeta compartida para el seguimiento del PTEP y el reporte en la matriz de seguimiento, se evidenció:
  La Oficina de Tecnologías de la Información adjuntó los soportes correspondientes a la realización de dos (2) seguimientos trimestrales al Plan de Tratamiento de Riesgos de Seguridad y Privacidad de la Información 2024, así:
 * Informe Planes 612-I-Trimestre 2024 - radicado en ORFEO 20241600164513 
 * Informe Planes 612-II-Trimestre 2024 - radicado en ORFEO 20241600315613
 Ahora bien, revisado el sistema de gestión documental Orfeo se verificó que los documentos que se aportan a la carpeta de evidencias se encuentran radicados, suscritos por un contratista de la Oficina de Tecnologías de la Información y puestos en conocimiento del Coordinador Grupo Interno de Trabajo de Infraestructura y Sistemas de Información y del jefe de la Oficina de Tecnologías de la Información, registrando flujo de revisión y aprobación .</t>
  </si>
  <si>
    <r>
      <rPr>
        <b/>
        <sz val="12"/>
        <color theme="1"/>
        <rFont val="Arial Narrow"/>
        <family val="2"/>
      </rPr>
      <t>Observación</t>
    </r>
    <r>
      <rPr>
        <sz val="12"/>
        <color theme="1"/>
        <rFont val="Arial Narrow"/>
        <family val="2"/>
      </rPr>
      <t xml:space="preserve">
  *Debilidad en la planeación y formulación del PTEP:
 No hay coherencia en la meta de la actividad que corresponde a dos (2) informes y la programación cuatrimestral de las actividades, al presentar dos (2) informes en el presente seguimiento con periodicidad trimestral.
</t>
    </r>
    <r>
      <rPr>
        <b/>
        <sz val="12"/>
        <color theme="1"/>
        <rFont val="Arial Narrow"/>
        <family val="2"/>
      </rPr>
      <t>Se recomienda:</t>
    </r>
    <r>
      <rPr>
        <sz val="12"/>
        <color theme="1"/>
        <rFont val="Arial Narrow"/>
        <family val="2"/>
      </rPr>
      <t xml:space="preserve">
  * Se recomienda determinar claramente la periodicidad de reporte de los productos a entregar para que este acorde con la meta y la programación cuatrimestral de las actividades.</t>
    </r>
  </si>
  <si>
    <t>Se realizó el seguimiento a la ejecución de los planes del decreto 612 de competencia de la OTI,  en el que se encuentra el seguimiento al Plan de Seguridad de la Información y Plan de Tratamiento de Riesgos
 * Informe Planes 612-II-Semestre 2024</t>
  </si>
  <si>
    <r>
      <rPr>
        <sz val="12"/>
        <color rgb="FF000000"/>
        <rFont val="Arial Narrow"/>
        <family val="2"/>
      </rPr>
      <t xml:space="preserve">Informe Planes 612-II-Semestre 2024 - radicado en ORFEO 20251600001353
</t>
    </r>
    <r>
      <rPr>
        <u/>
        <sz val="12"/>
        <color rgb="FF1155CC"/>
        <rFont val="Arial Narrow"/>
        <family val="2"/>
      </rPr>
      <t>https://drive.google.com/drive/folders/1_igQxxe_CDPQOuFE8-omX2qF4H25g4fw</t>
    </r>
    <r>
      <rPr>
        <sz val="12"/>
        <color rgb="FF000000"/>
        <rFont val="Arial Narrow"/>
        <family val="2"/>
      </rPr>
      <t xml:space="preserve"> </t>
    </r>
  </si>
  <si>
    <t>En la carpeta de evidencias se encuentran:
1. Informe de seguimiento del segundo semestre elaborado y presentado el 02/01/25 el cual cumplen con lo establecido en la actividad y meta de producto, ya que en el informe se encuentra el seguimiento semestral al Plan de Seguridad de la Información y Plan de Tratamiento de Riesgos y el cierre de la implementación en la vigencia 2024.</t>
  </si>
  <si>
    <t xml:space="preserve">Revisada la carpeta compartida para el seguimiento del PTEP y el reporte en la matriz de seguimiento, se evidenció:
  La Oficina de Tecnologías de la Información adjuntó los soportes correspondientes a la realización de un (1) seguimiento al Plan de Tratamiento de Riesgos de Seguridad y Privacidad de la Información 2024, así:
  * Informe Ejecutivo de Gestión de los Planes de Seguridad de la Información y de Tratamiento de Riesgos de la Seguridad de la Información. - Radicado en ORFEO 20251600001353 
 Ahora bien, se verificó que los documentos que se aportan a la carpeta de evidencias se encuentran radicados, suscritos por un contratista de la Oficina de Tecnologías de la Información, documento que se encuentra en formato institucional y  cuenta con flujo de revisión y aprobación del responsable de la dependencia en el histórico de Orfeo..
</t>
  </si>
  <si>
    <t>Publicar mensualmente en la página web de la entidad / Link de Transparencia / Publicación de la información contractual.</t>
  </si>
  <si>
    <t>1 publicación mensual
 (Diciembre 2024 se publica en 10 primeros días de cada mes de  2024 y así sucesivamente)</t>
  </si>
  <si>
    <t>Número de Publicaciones de información contractual</t>
  </si>
  <si>
    <t>Link de publicación en banner de transparencia página de la entidad y/o Pantallazos de la publicación</t>
  </si>
  <si>
    <t>Dirección de Gestión Corporativa - Grupo Interno de Trabajo de Contratación</t>
  </si>
  <si>
    <r>
      <rPr>
        <sz val="12"/>
        <color theme="1"/>
        <rFont val="Arial Narrow"/>
        <family val="2"/>
      </rPr>
      <t xml:space="preserve">Se realizó la publicación de la información contractual en la página Web institucional en la sección de Transparencia.
</t>
    </r>
    <r>
      <rPr>
        <b/>
        <sz val="12"/>
        <color theme="1"/>
        <rFont val="Arial Narrow"/>
        <family val="2"/>
      </rPr>
      <t>Nota avance I:</t>
    </r>
    <r>
      <rPr>
        <sz val="12"/>
        <color theme="1"/>
        <rFont val="Arial Narrow"/>
        <family val="2"/>
      </rPr>
      <t xml:space="preserve"> Teniendo en cuenta que la publicación se realiza mes vencido, el avance de las 4 publicaciones corresponde a: Diciembre 2023, Enero 2024, Febrero 2024 y Marzo 2024.</t>
    </r>
  </si>
  <si>
    <t>https://www.culturarecreacionydeporte.gov.co/es/transparencia-acceso-informacion-publica/contratacion/detalle-de-contratos</t>
  </si>
  <si>
    <t>Se dio cumplimiento a la programación de la actividad en el I Cuatrimestre.</t>
  </si>
  <si>
    <t>Revisada la carpeta compartida para el seguimiento del PTEP y el reporte de la matriz de seguimiento, se evidenció:
  El Grupo Interno de Trabajo de Contratación, realizó el reporte en la matriz de seguimiento correspondiente a la publicación información contractual (mensual) en la página web de la entidad. 
  Ahora bien, al consultar la página web de la SCRD https://www.culturarecreacionydeporte.gov.co/es/transparencia-acceso-informacion-publica/contratacion/detalle-de-contratos, se evidenció la publicación de los siguientes reportes:
  1. Informe de Transparencia - Contratación Diciembre 2023: Publicado el 16 de Enero 2024
  2. Informe de Transparencia - Contratación Enero 2024: Publicado el 14 de Febrero 2024
  3. Informe de Transparencia - Contratación Febrero 2024: Publicado el 12 de Marzo 2024
  4. Informe de Transparencia - Contratación Marzo 2024: Publicado el 12 de Abril 2024</t>
  </si>
  <si>
    <r>
      <rPr>
        <sz val="12"/>
        <color theme="1"/>
        <rFont val="Arial Narrow"/>
        <family val="2"/>
      </rPr>
      <t xml:space="preserve">Se realizó la publicación de la información contractual en la página Web institucional en la sección de Transparencia.
</t>
    </r>
    <r>
      <rPr>
        <b/>
        <sz val="12"/>
        <color theme="1"/>
        <rFont val="Arial Narrow"/>
        <family val="2"/>
      </rPr>
      <t>Nota avance II:</t>
    </r>
    <r>
      <rPr>
        <sz val="12"/>
        <color theme="1"/>
        <rFont val="Arial Narrow"/>
        <family val="2"/>
      </rPr>
      <t xml:space="preserve"> Teniendo en cuenta que la publicación se realiza mes vencido, el avance de las 4 publicaciones corresponde a: Abril 2024, Mayo 2024, Junio 2024 y Julio de 2024. </t>
    </r>
  </si>
  <si>
    <r>
      <rPr>
        <sz val="12"/>
        <color theme="1"/>
        <rFont val="Arial Narrow"/>
        <family val="2"/>
      </rPr>
      <t xml:space="preserve">Al revisar el link de transparencia y acceso a la información pública </t>
    </r>
    <r>
      <rPr>
        <u/>
        <sz val="12"/>
        <color rgb="FF1155CC"/>
        <rFont val="Arial Narrow"/>
        <family val="2"/>
      </rPr>
      <t>https://www.culturarecreacionydeporte.gov.co/es/transparencia-acceso-informacion-publica/contratacion/detalle-de-contratos</t>
    </r>
    <r>
      <rPr>
        <sz val="12"/>
        <color theme="1"/>
        <rFont val="Arial Narrow"/>
        <family val="2"/>
      </rPr>
      <t>, se evidencia la publicación mensual de la información contractual, así:
1. Detalle de Contratos - Abril 2024, publicado el 16/05/2024
2. Informe de transparencia - Contratación mayo de 2024, publicado el 18/06/24
3. Informe de transparencia - Contratación junio de 2024, publicado el 15/07/24
4. Informe de transparencia - Contratación julio de 2024, publicado el 14/08/24
Con lo cual se da por cumplida la actividad y la meta de producto para el segundo cuatrimestre.
Se recomienda que la publicación se vuelva a nombrar "Detalle de Contratos", así como, nombrar los archivos publicados con un nombre que de cuenta de la información publicada.</t>
    </r>
  </si>
  <si>
    <t>Revisada la carpeta compartida para el seguimiento del PTEP y el reporte de la matriz de seguimiento, se evidenció:
 El Grupo Interno de Trabajo de Contratación reportó, en la matriz de seguimiento, la publicación de la información contractual (mensual) en la página web de la entidad. 
  Ahora bien, al consultar la página web de la SCRD https://www.culturarecreacionydeporte.gov.co/es/transparencia-acceso-informacion-publica/contratacion/detalle-de-contratos, se evidenció la publicación de los siguientes reportes:
  1. Informe de Transparencia - Contratación Abril 2024: Publicado el 16 de mayo de 2024
  2. Informe de Transparencia - Contratación Mayo 2024: Publicado el 18 de junio de 2024
  3. Informe de Transparencia - Contratación Junio 2024: Publicado el 15 de julio de 2024
  4. Informe de Transparencia - Contratación Julio 2024: Publicado el 14 de agosto de 2024</t>
  </si>
  <si>
    <t>Sin observaciones o recomendaciones.</t>
  </si>
  <si>
    <t xml:space="preserve">Se realizó la publicación de la información contractual en la página Web institucional en la sección de Transparencia.
Nota avance III: Teniendo en cuenta que la publicación se realiza mes vencido, el avance de las 4 publicaciones corresponde a: Agosto 2024, septiembre 2024, octubre 2024 y noviembre de 2024. </t>
  </si>
  <si>
    <r>
      <rPr>
        <u/>
        <sz val="12"/>
        <color rgb="FF000000"/>
        <rFont val="Arial Narrow"/>
        <family val="2"/>
      </rPr>
      <t>https://www.culturarecreacionydeporte.gov.co/es/transparencia-acceso-informacion-publica/contratacion/detalle-de-contratos</t>
    </r>
    <r>
      <rPr>
        <sz val="12"/>
        <color rgb="FF000000"/>
        <rFont val="Arial Narrow"/>
        <family val="2"/>
      </rPr>
      <t xml:space="preserve"> </t>
    </r>
  </si>
  <si>
    <r>
      <rPr>
        <u/>
        <sz val="12"/>
        <color rgb="FF000000"/>
        <rFont val="Arial Narrow"/>
        <family val="2"/>
      </rPr>
      <t xml:space="preserve">Al revisar el link de transparencia y acceso a la información pública </t>
    </r>
    <r>
      <rPr>
        <u/>
        <sz val="12"/>
        <color rgb="FF1155CC"/>
        <rFont val="Arial Narrow"/>
        <family val="2"/>
      </rPr>
      <t>https://www.culturarecreacionydeporte.gov.co/es/transparencia-acceso-informacion-publica/contratacion/detalle-de-contratos</t>
    </r>
    <r>
      <rPr>
        <u/>
        <sz val="12"/>
        <color rgb="FF000000"/>
        <rFont val="Arial Narrow"/>
        <family val="2"/>
      </rPr>
      <t>, se evidencia la publicación mensual de la información contractual, así:
1. Informe de transparencia - Contratación agosto de 2024, publicado el 13/09/2024
2. Informe de transparencia - Contratación septiembre de 2024, publicado el 10/10/24
3. Informe de transparencia - Contratación octubre de 2024, publicado el 18/11/24
4. Informe de transparencia - Contratación noviembre de 2024, publicado el 13/12/24
Con lo cual se da por cumplida la actividad y la meta de producto para el tercer cuatrimestre.</t>
    </r>
  </si>
  <si>
    <t>Revisada la carpeta compartida para el seguimiento del PTEP y el reporte de la matriz de seguimiento, se evidenció:
El Grupo Interno de Trabajo de Contratación reportó, en la matriz de seguimiento, la publicación de la información contractual (mensual) en la página web de la entidad. 
Ahora bien, al consultar la página web de la SCRD https://www.culturarecreacionydeporte.gov.co/es/transparencia-acceso-informacion-publica/contratacion/detalle-de-contratos, se evidenció la publicación de los siguientes reportes:
  1. Informe de Transparencia - Contratación agosto 2024: Publicado el 13 de septiembre de 2024
  2. Informe de Transparencia - Contratación septiembre 2024: Publicado el 10 de octubre de 2024
  3. Informe de Transparencia - Contratación octubre 2024: Publicado el 18 de noviembre de 2024
  4. Informe de Transparencia - Contratación noviembre 2024: Publicado el 13 de diciembre de 2024</t>
  </si>
  <si>
    <r>
      <rPr>
        <b/>
        <sz val="11"/>
        <color rgb="FF000000"/>
        <rFont val="Calibri, sans-serif"/>
      </rPr>
      <t>Observación</t>
    </r>
    <r>
      <rPr>
        <sz val="11"/>
        <color rgb="FF000000"/>
        <rFont val="Calibri, sans-serif"/>
      </rPr>
      <t xml:space="preserve">
 *Debilidad en la planeación y formulación del PTEP:
 No hay coherencia en la planeación de la actividad en relación a la fechas para ejecutar la actividad y la Programación Cuatrimestral de las actividades, toda vez que la fecha de finalización se registró hasta el 31 de diciembre de 2024 y se programaron solo 3 publicaciones, debiendo ser 4 por efectos de la periodicidad de la acción (mensual). 
 *Los soportes aportados por el área evidencian sobre ejecución de actividades
</t>
    </r>
    <r>
      <rPr>
        <b/>
        <sz val="11"/>
        <color rgb="FF000000"/>
        <rFont val="Calibri, sans-serif"/>
      </rPr>
      <t xml:space="preserve"> 
Se recomienda:</t>
    </r>
    <r>
      <rPr>
        <sz val="11"/>
        <color rgb="FF000000"/>
        <rFont val="Calibri, sans-serif"/>
      </rPr>
      <t xml:space="preserve">
* Se recomienda se revise la coherencia de la fechas de ejecución de la actividad y la programación cuatrimestral y así determinar claramente la periodicidad de reporte de los productos a entregar.
 *Analizar la coherencia entre la actividad, meta, indicador formulado, para que los resultados se presenten como unidad de materia. Lo anterior, para evitar sobre ejecución en la meta y tener claridad sobre lo que debe reportar cada dependencia.</t>
    </r>
  </si>
  <si>
    <t xml:space="preserve">Publicar en la página web informes de ejecucion presupuestal de vigencia, reserva y vigencias futuras.  </t>
  </si>
  <si>
    <t xml:space="preserve">12 informes de ejecucion presupuestal de vigencia, reserva y vigencias futuras publicados en la página web </t>
  </si>
  <si>
    <t>Número de informes publicados</t>
  </si>
  <si>
    <t xml:space="preserve">Link de la publicación en la página web y/o pantallazos de la publicación </t>
  </si>
  <si>
    <t>Grupo Interno de Trabajo de Gestión Financiera</t>
  </si>
  <si>
    <t>Se han publicado en la página web los reportes de ejecución presupuestal correspondientes a corte de 30 de abril de 2024.</t>
  </si>
  <si>
    <t>https://www.culturarecreacionydeporte.gov.co/es/transparencia-acceso-informacion-publica/planeacion-presupuesto-informes/ejecucion-presupuestal</t>
  </si>
  <si>
    <t>Revisado el reporte realizado en la herramienta de seguimiento del PTEP, se evidenció:
  El Grupo Interno de Trabajo de Gestión Financiera, realizó el respectivo reporte en la matriz de seguimiento, relacionados con la publicación en la página web de los informes de ejecución presupuestal de la vigencia y reserva.
  Ahora bien, al consultar la página web de la SCRD, se evidenció la publicación de los documentos relacionados en la actividad, en el siguiente link:
  https://www.culturarecreacionydeporte.gov.co/es/transparencia-acceso-informacion-publica/planeacion-presupuesto-informes/ejecucion-presupuestal
  *Ejecuciones presupuestales de vigencia y reserva 
  Ejecución presupuestal de diciembre de 2023 - Publicado el 24 de enero de 2024 
  Ejecución presupuestal de enero de 2024 - Publicado 13 de febrero de 2024
  Ejecución presupuestal de febrero de 2024 - Publicado 12 de marzo de 2024
  Ejecución presupuestal de marzo de 2024 - Publicado 22 de abril de 2024</t>
  </si>
  <si>
    <t>Observación:
  *Debilidad en la planeación y formulación del PTEP. Por cuanto se estableció como evidencia "Pantallazos de publicación y/o reporte de publicaciones mensuales y trimestrales" y se soporta el cumplimiento de la actividad solamente con el link de la pagina web de la SCRD (redireccionando al numeral correspondiente que da cumplimiento de la actividad)
  Se recomienda :
  *Analizar la coherencia entre la actividad y la evidencia formulada, para que los resultados se presenten como unidad de materia.</t>
  </si>
  <si>
    <t>Se han publicado en la página web los reportes de ejecución presupuestal correspondientes a corte de 31 de julio de 2024.</t>
  </si>
  <si>
    <t>https://culturarecreacionydeporte.gov.co/es/transparencia-acceso-informacion-publica/planeacion-presupuesto-informes/ejecucion-presupuestal</t>
  </si>
  <si>
    <r>
      <rPr>
        <sz val="12"/>
        <color theme="1"/>
        <rFont val="Arial Narrow"/>
        <family val="2"/>
      </rPr>
      <t xml:space="preserve">Al revisar el link de transparencia y acceso a la información pública </t>
    </r>
    <r>
      <rPr>
        <u/>
        <sz val="12"/>
        <color rgb="FF1155CC"/>
        <rFont val="Arial Narrow"/>
        <family val="2"/>
      </rPr>
      <t>https://culturarecreacionydeporte.gov.co/es/transparencia-acceso-informacion-publica/planeacion-presupuesto-informes/ejecucion-presupuestal</t>
    </r>
    <r>
      <rPr>
        <sz val="12"/>
        <color theme="1"/>
        <rFont val="Arial Narrow"/>
        <family val="2"/>
      </rPr>
      <t>, se evidencia la publicación mensual de ejecucion presupuestal de vigencia, reserva y vigencias futuras, así:
1. Ejecución presupuestal de abril de 2024, publicado el 14/05/2024
2. Ejecución presupuestal de mayo de 2024, publicado el 12/06/24
3. Ejecución presupuestal de junio de 2024, publicado el 10/07/24
4. Ejecución presupuestal de julio de 2024, publicado el 16/08/24
Con lo cual se da por cumplida la actividad y la meta de producto para el segundo cuatrimestre.</t>
    </r>
  </si>
  <si>
    <t>Revisada la carpeta compartida para el seguimiento del PTEP y el reporte de la matriz de seguimiento, se evidenció:
 El Grupo Interno de Trabajo de Gestión Financiera realizó el respectivo reporte en la matriz de seguimiento, relacionados con la publicación en la página web de los informes de ejecución presupuestal de la vigencia y reserva.
  Ahora bien, al consultar la página web de la SCRD, se evidenció la publicación de los documentos relacionados en la actividad, en el siguiente link:
  https://www.culturarecreacionydeporte.gov.co/es/transparencia-acceso-informacion-publica/planeacion-presupuesto-informes/ejecucion-presupuestal.
 *Ejecuciones presupuestales de vigencia y reserva:
  Ejecución presupuestal de abril de 2024 - Fecha del documento publicado el 14 de mayo de 2024. 
  Ejecución presupuestal de mayo de 2024 - Fecha del documento publicado el 12 de junio de 2024.
  Ejecución presupuestal de junio de 2024 - Fecha del documento publicado 10 de julio de 2024.
  Ejecución presupuestal de julio de 2024 -Fecha del documento publicado 16 de agosto de 2024.</t>
  </si>
  <si>
    <r>
      <rPr>
        <b/>
        <sz val="12"/>
        <color theme="1"/>
        <rFont val="Arial Narrow"/>
        <family val="2"/>
      </rPr>
      <t>Observación:</t>
    </r>
    <r>
      <rPr>
        <sz val="12"/>
        <color theme="1"/>
        <rFont val="Arial Narrow"/>
        <family val="2"/>
      </rPr>
      <t xml:space="preserve">
 *Debilidad en la verificación de cumplimiento de la actividad:
  Si bien están publicados los informes en la página web en el link correspondiente, solo registra la fecha del documento, por ende no se puede verificar que la fecha de publicación esté acorde con la programación cuatrimestral.
</t>
    </r>
    <r>
      <rPr>
        <b/>
        <sz val="12"/>
        <color theme="1"/>
        <rFont val="Arial Narrow"/>
        <family val="2"/>
      </rPr>
      <t>Se recomienda:</t>
    </r>
    <r>
      <rPr>
        <sz val="12"/>
        <color theme="1"/>
        <rFont val="Arial Narrow"/>
        <family val="2"/>
      </rPr>
      <t xml:space="preserve">
 *Gestionar, con la Oficina Asesora de Comunicaciones, como administrador de la página web, para que al momento de publicación de los informes se pueda identificar la fecha de publicación de los documentos y realizar la correcciones a que haya lugar.</t>
    </r>
  </si>
  <si>
    <t>Se han publicado en la página web los reportes de ejecución presupuestal correspondientes a corte de 30 de noviembre de 2024.</t>
  </si>
  <si>
    <r>
      <rPr>
        <u/>
        <sz val="12"/>
        <color rgb="FF000000"/>
        <rFont val="Arial Narrow"/>
        <family val="2"/>
      </rPr>
      <t xml:space="preserve">Al revisar el link de transparencia y acceso a la información pública </t>
    </r>
    <r>
      <rPr>
        <u/>
        <sz val="12"/>
        <color rgb="FF1155CC"/>
        <rFont val="Arial Narrow"/>
        <family val="2"/>
      </rPr>
      <t>https://culturarecreacionydeporte.gov.co/es/transparencia-acceso-informacion-publica/planeacion-presupuesto-informes/ejecucion-presupuestal</t>
    </r>
    <r>
      <rPr>
        <u/>
        <sz val="12"/>
        <color rgb="FF000000"/>
        <rFont val="Arial Narrow"/>
        <family val="2"/>
      </rPr>
      <t>, se evidencia la publicación mensual de ejecucion presupuestal de vigencia, reserva y vigencias futuras, así:
1. Ejecución presupuestal de agosto de 2024, publicado el 12/09/2024
2. Ejecución presupuestal de septiembre de 2024, publicado el 09/10/24
3. Ejecución presupuestal de octubre de 2024, publicado el 13/11/24
4. Ejecución presupuestal de noviembre de 2024, publicado el 20/12/24
Con lo cual se da por cumplida la actividad y la meta de producto para el tercer cuatrimestre.</t>
    </r>
  </si>
  <si>
    <t>Revisada la carpeta compartida para el seguimiento del PTEP y el reporte de la matriz de seguimiento, se evidenció:
El Grupo Interno de Trabajo de Gestión Financiera realizó el respectivo reporte en la matriz de seguimiento, relacionados con la publicación en la página web de los informes de ejecución presupuestal de la vigencia y reserva.
Ahora bien, al consultar la página web de la SCRD, se evidenció la publicación de los documentos relacionados en la actividad, en el siguiente link:
  https://www.culturarecreacionydeporte.gov.co/es/transparencia-acceso-informacion-publica/planeacion-presupuesto-informes/ejecucion-presupuestal.
  *Ejecuciones presupuestales de vigencia y reserva:
  Ejecución presupuestal de agosto de 2024 - Fecha del documento publicado el 12 de septiembre de 2024. 
  Ejecución presupuestal de septiembre de 2024 - Fecha del documento publicado el 09 de octubre de 2024.
  Ejecución presupuestal de octubre de 2024 - Fecha del documento publicado 13 de noviembre de 2024.
  Ejecución presupuestal de noviembre de 2024 -Fecha del documento publicado 20 de diciembre de 2024.</t>
  </si>
  <si>
    <t>Publicar en la pagina web informes de SIVICOF</t>
  </si>
  <si>
    <t>Publicar en la pagina web 12 informes de SIVICOF</t>
  </si>
  <si>
    <t>Número de informes de SIVICOF publicados</t>
  </si>
  <si>
    <t>Se han publicado en la página web los informes de SIVICOF correspondientes a corte de 30 de abril de 2024.</t>
  </si>
  <si>
    <t>https://www.culturarecreacionydeporte.gov.co/es/transparencia-acceso-informacion-publica/planeacion-presupuesto-informes/informe-otros-organismos-inspeccion-vigilancia-y-control</t>
  </si>
  <si>
    <t>Revisado el reporte realizado en la herramienta de seguimiento del PTEP, se evidenció:
  El Grupo Interno de Trabajo de Gestión Financiera, realizó el respectivo reporte en la matriz de seguimiento, relacionados con la publicación en la página web de los informes SIVICOF.
  Ahora bien, al consultar la página web de la SCRD, se evidenció la publicación de los documentos relacionados en la actividad, en los siguientes links:
  https://www.culturarecreacionydeporte.gov.co/es/transparencia-acceso-informacion-publica/planeacion-presupuesto-informes/informe-otros-organismos-inspeccion-vigilancia-y-control
  *Informes SIVICOF
  Informe Sivicof Diciembre 2023 - Publicado el 24 de enero de 2024 
  Informe Sivicof Enero 2024 - Publicado el 22 de febrero de 2024 
  Informe Sivicof Febrero 2024 - Publicado el 21 de marzo de 2024 
  Informe Sivicof Marzo 2024 - Publicado el 03 de mayo de 2024</t>
  </si>
  <si>
    <t>Se han publicado en la página web los informes de SIVICOF correspondientes a corte de 31 de julio de 2024.</t>
  </si>
  <si>
    <t>https://culturarecreacionydeporte.gov.co/es/transparencia-acceso-informacion-publica/planeacion-presupuesto-informes/informe-otros-organismos-inspeccion-vigilancia-y-control</t>
  </si>
  <si>
    <r>
      <rPr>
        <sz val="12"/>
        <color theme="1"/>
        <rFont val="Arial Narrow"/>
        <family val="2"/>
      </rPr>
      <t xml:space="preserve">Al revisar el link de transparencia y acceso a la información pública </t>
    </r>
    <r>
      <rPr>
        <u/>
        <sz val="12"/>
        <color rgb="FF1155CC"/>
        <rFont val="Arial Narrow"/>
        <family val="2"/>
      </rPr>
      <t>https://culturarecreacionydeporte.gov.co/es/transparencia-acceso-informacion-publica/planeacion-presupuesto-informes/informe-otros-organismos-inspeccion-vigilancia-y-control</t>
    </r>
    <r>
      <rPr>
        <sz val="12"/>
        <color theme="1"/>
        <rFont val="Arial Narrow"/>
        <family val="2"/>
      </rPr>
      <t>, se evidencia la publicación mensual de los informes mensuales de SIVICOF, así:
1. Informe Sivicof abril 2024, publicado el 27/05/2024
2. Informe Sivicof mayo 2024, publicado el 24/06/24
3. Informe Sivicof junio 2024, publicado el 22/07/24
4. Informe Sivicof julio 2024, publicado el 23/08/24
Con lo cual se da por cumplida la actividad y la meta de producto para el segundo cuatrimestre.</t>
    </r>
  </si>
  <si>
    <t>Revisada la carpeta compartida para el seguimiento del PTEP y el reporte de la matriz de seguimiento, se evidenció:
 El Grupo Interno de Trabajo de Gestión Financiera realizó el respectivo reporte en la matriz de seguimiento, relacionados con la publicación en la página web de los informes SIVICOF.
 Ahora bien, al consultar la página web de la SCRD, se evidenció la publicación de los documentos relacionados en la actividad, en los siguientes links:
 https://www.culturarecreacionydeporte.gov.co/es/transparencia-acceso-informacion-publica/planeación-presupuesto-informes/informe-otros-organismos-inspección-vigilancia-y-control, así:
 - Informe Sivicof abril 2023 - Fecha del documento publicado 27 de mayo de 2024 
 - Informe Sivicof mayo 2024 - Fecha del documento publicado 24 de junio de 2024 
 - Informe Sivicof junio 2024 - Fecha del documento publicado 22 de julio de 2024 
 - Informe Sivicof julio 2024 - Fecha del documento publicado 23 de agosto de 2024</t>
  </si>
  <si>
    <r>
      <rPr>
        <b/>
        <sz val="12"/>
        <color theme="1"/>
        <rFont val="Arial Narrow"/>
        <family val="2"/>
      </rPr>
      <t>Observación:</t>
    </r>
    <r>
      <rPr>
        <sz val="12"/>
        <color theme="1"/>
        <rFont val="Arial Narrow"/>
        <family val="2"/>
      </rPr>
      <t xml:space="preserve">
 *Debilidad en la verificación de cumplimiento de la actividad:
  Si bien están publicados los informes en la página web en el link correspondiente, solo registra la fecha del documento, por ende no se puede verificar que la fecha de publicación esté acorde con la programación cuatrimestral. 
</t>
    </r>
    <r>
      <rPr>
        <b/>
        <sz val="12"/>
        <color theme="1"/>
        <rFont val="Arial Narrow"/>
        <family val="2"/>
      </rPr>
      <t>Se recomienda:</t>
    </r>
    <r>
      <rPr>
        <sz val="12"/>
        <color theme="1"/>
        <rFont val="Arial Narrow"/>
        <family val="2"/>
      </rPr>
      <t xml:space="preserve">
 *Gestionar con la Oficina Asesora de Comunicaciones, como administrador de la página web, para que al momento de publicación de los informes se pueda identificar la fecha de publicación de los documentos y realizar la correcciones a que haya lugar.</t>
    </r>
  </si>
  <si>
    <t>Se han publicado en la página web los informes de SIVICOF correspondientes a corte de 30 de noviembre de 2024.</t>
  </si>
  <si>
    <r>
      <rPr>
        <u/>
        <sz val="12"/>
        <color rgb="FF000000"/>
        <rFont val="Arial Narrow"/>
        <family val="2"/>
      </rPr>
      <t xml:space="preserve">Al revisar el link de transparencia y acceso a la información pública </t>
    </r>
    <r>
      <rPr>
        <u/>
        <sz val="12"/>
        <color rgb="FF1155CC"/>
        <rFont val="Arial Narrow"/>
        <family val="2"/>
      </rPr>
      <t>https://culturarecreacionydeporte.gov.co/es/transparencia-acceso-informacion-publica/planeacion-presupuesto-informes/informe-otros-organismos-inspeccion-vigilancia-y-control</t>
    </r>
    <r>
      <rPr>
        <u/>
        <sz val="12"/>
        <color rgb="FF000000"/>
        <rFont val="Arial Narrow"/>
        <family val="2"/>
      </rPr>
      <t>, se evidencia la publicación mensual de los informes mensuales de SIVICOF, así:
1. Informe Sivicof agosto 2024, publicado el 23/09/2024
2. Informe Sivicof septiembre 2024, publicado el 24/10/24
3. Informe Sivicof octubre 2024, publicado el 29/11/24
4. Informe Sivicof noviembre 2024, publicado el 24/12/24
Con lo cual se da por cumplida la actividad y la meta de producto para el tercer cuatrimestre.</t>
    </r>
  </si>
  <si>
    <t>Revisada la carpeta compartida para el seguimiento del PTEP y el reporte de la matriz de seguimiento, se evidenció:
El Grupo Interno de Trabajo de Gestión Financiera realizó el respectivo reporte en la matriz de seguimiento, relacionados con la publicación en la página web de los informes SIVICOF.
Ahora bien, al consultar la página web de la SCRD, se evidenció la publicación de los documentos relacionados en la actividad, en los siguientes links:
 https://culturarecreacionydeporte.gov.co/es/transparencia-acceso-informacion-publica/planeacion-presupuesto-informes/informe-otros-organismos-inspeccion-vigilancia-y-control, así:
  - Informe Sivicof agosto 2024 - Fecha del documento publicado 19 de septiembre de 2024 
  - Informe Sivicof septiembre 2024 - Fecha del documento publicado 22 de octubre de 2024 
  - Informe Sivicof octubre 2024 - Fecha del documento publicado 28 de noviembre de 2024 
  - Informe Sivicof noviembre 2024 - Fecha del documento publicado 20 de 2024</t>
  </si>
  <si>
    <t>Publicar en la pagina web los Estados Financieros de la SDCRD</t>
  </si>
  <si>
    <t>Publicar en la pagina web 4 Estados Financieros de la SDCRD</t>
  </si>
  <si>
    <t>Estados Financieros publicados</t>
  </si>
  <si>
    <t>Se realizó la publicación de los estados financieros en la página web institucional, en la sección de transparencia</t>
  </si>
  <si>
    <t>Se encuentra publicado los informes de ejecucion presupuestal. Se encuentran actualizados</t>
  </si>
  <si>
    <t>Revisado el reporte realizado en la herramienta de seguimiento del PTEP, se evidenció:
  El Grupo Interno de Trabajo de Gestión Financiera, realizó el respectivo reporte en la matriz de seguimiento, relacionados con la publicación en la página web de los estados financieros de la SCRD en el siguiente link https://www.culturarecreacionydeporte.gov.co/es/transparencia-acceso-informacion-publica/planeacion-presupuesto-informes/ejecucion-presupuestal. No obstante, al revisar el citado link no corresponde al link correcto, donde se publican los estados financieros. 
  Ahora bien, al consultar la página web de la SCRD, se evidenció la publicación en el siguiente link: https://www.culturarecreacionydeporte.gov.co/es/transparencia-acceso-informacion-publica/planeacion-presupuesto-informes/estados-financieros de los siguientes documentos:
  *ESTADOS FINANCIEROS DICIEMBRE 2023, el cual registra como fecha del documento 31 de enero de 2024. 
  *ESTADOS FINANCIEROS A MARZO DE 2024, el cual registra como fecha del documento 08 de mayo de 2024 (El cual registra cumplimiento extemporáneo, conforme a la fecha de creación del documento)
  Sin embargo, no es posible determinar la fecha de publicación de los documentos en cumplimiento de las fechas establecidas para la ejecución de la actividad.</t>
  </si>
  <si>
    <t>Observación:
  *Debilidad en la planeación y formulación del PTEP, por cuanto no hay coherencia en la planeación de la actividad en relación a la fechas para ejecutar la actividad y la Programación Cuatrimestral de las actividades, toda vez que la fecha de inicio se estableció desde el 01 de febrero de 2024, cuando los estados financieros reportados registran como fecha de documento el 31 de enero de 2024. 
  *Debilidad en la planeación y formulación del PTEP. Por cuanto se estableció como evidencia "Pantallazos de publicación y/o reporte de publicaciones mensuales y trimestrales" y se soporta el cumplimiento de la actividad solamente con el link de la pagina web de la SCRD 
  *Debilidad en cumplimiento de las fechas de ejecución del PTEP, por cuanto uno de los documentos publicados en la pagina web registra fecha de creación por fuera de los términos de ejecución de la actividad.
  Se recomienda:
  * Se recomienda se revise la coherencia de la fechas de ejecución de la actividad y la programación cuatrimestral y así determinar claramente la periodicidad de reporte de los productos a entregar, conforme a las obligación de la SCRD de publicación de los estados financieros.
  *Analizar la coherencia entre la actividad y la evidencia formulada, para que los resultados se presenten como unidad de materia.
  * las actividades se ejecuten dentro de las fechas establecidas y garantizar el cumplimiento oportuno de la actividad. Adicionalmente, se recomienda incluir en la pagina web la fecha de publicación del documento para efectos de garantizar que los soportes de cumplimiento de la actividad puedan ser evaluados de manera objetiva por la OCI.</t>
  </si>
  <si>
    <t>Se realizó la publicación de los estados financieros con corte a Junio de 2024 en la página web institucional, en la sección de transparencia</t>
  </si>
  <si>
    <t>https://culturarecreacionydeporte.gov.co/es/transparencia-acceso-informacion-publica/planeacion-presupuesto-informes/estados-financieros</t>
  </si>
  <si>
    <r>
      <rPr>
        <sz val="12"/>
        <color theme="1"/>
        <rFont val="Arial Narrow"/>
        <family val="2"/>
      </rPr>
      <t xml:space="preserve">Al revisar el link de transparencia y acceso a la información pública </t>
    </r>
    <r>
      <rPr>
        <u/>
        <sz val="12"/>
        <color rgb="FF1155CC"/>
        <rFont val="Arial Narrow"/>
        <family val="2"/>
      </rPr>
      <t>https://culturarecreacionydeporte.gov.co/es/transparencia-acceso-informacion-publica/planeacion-presupuesto-informes/estados-financieros</t>
    </r>
    <r>
      <rPr>
        <sz val="12"/>
        <color theme="1"/>
        <rFont val="Arial Narrow"/>
        <family val="2"/>
      </rPr>
      <t>, se evidencia la publicación de los estados financieros de la Entidad con corte a junio de 2024, así:
1. ESTADO DE SITUACIÓN FINANCIERA A JUNIO 30 DE 2024, publicado el 31/07/2024
2. CERTIFICACIÓN ESTADOS FINANCIEROS JUNIO 2024, publicado el 31/07/2024
3. ESTADO DE RESULTADOS A JUNIO 30 DE 2024, publicado el 31/07/2024
4. NOTAS A LOS ESTADOS FINANCIEROS CON CORTE A JUNIO DE 2024, publicado el 31/07/2024
Con lo cual se da por cumplida la actividad y la meta de producto para el segundo cuatrimestre.</t>
    </r>
  </si>
  <si>
    <t>Revisada la carpeta compartida para el seguimiento del PTEP y el reporte de la matriz de seguimiento, se evidenció:
 El Grupo Interno de Trabajo de Gestión Financiera realizó el respectivo reporte en la matriz de seguimiento, relacionados con la publicación en la página web de los estados financieros de la SCRD en la página web de la Entidad. 
 Ahora bien, al consultar la página web de la SCRD, se evidenció la publicación de los estados financieros en el link https://culturarecreacionydeporte.gov.co/es/transparencia-acceso-informacion-publica/planeacion-presupuesto-informes/estados-financieros, donde se registra como fecha del documento 31 de julio de 2024, así:
 *ESTADO DE SITUACIÓN FINANCIERA A JUNIO 30 DE 2023 
 *CERTIFICACIÓN ESTADOS FINANCIEROS A JUNIO 2024
 *ESTADO DE RESULTADOS A JUNIO 30 DE 2024
 *NOTAS A LOS ESTADOS FINANCIEROS CON CORTE A JUNIO DE 2024.</t>
  </si>
  <si>
    <r>
      <rPr>
        <b/>
        <sz val="12"/>
        <color theme="1"/>
        <rFont val="Arial Narrow"/>
        <family val="2"/>
      </rPr>
      <t>Observación:</t>
    </r>
    <r>
      <rPr>
        <sz val="12"/>
        <color theme="1"/>
        <rFont val="Arial Narrow"/>
        <family val="2"/>
      </rPr>
      <t xml:space="preserve">
 *Debilidad en la verificación de cumplimiento de la actividad:
  Si bien están publicados los estados financieros de la SCRD en la página web en el link correspondiente, solo registra la fecha del documento, por ende no se puede verificar que la fecha de publicación esté acorde con la programación cuatrimestral.
</t>
    </r>
    <r>
      <rPr>
        <b/>
        <sz val="12"/>
        <color theme="1"/>
        <rFont val="Arial Narrow"/>
        <family val="2"/>
      </rPr>
      <t>Se recomienda:</t>
    </r>
    <r>
      <rPr>
        <sz val="12"/>
        <color theme="1"/>
        <rFont val="Arial Narrow"/>
        <family val="2"/>
      </rPr>
      <t xml:space="preserve">
 *Gestionar con la Oficina Asesora de Comunicaciones, como administrador de la página web, para que al momento de publicación de los estados financieros de la SCRD, se pueda identificar la fecha de publicación de los documentos y realizar la correcciones a que haya lugar.</t>
    </r>
  </si>
  <si>
    <t>Se realizó la publicación de los estados financieros con corte a septiembre de 2024 en la página web institucional, en la sección de transparencia</t>
  </si>
  <si>
    <r>
      <rPr>
        <u/>
        <sz val="12"/>
        <color rgb="FF000000"/>
        <rFont val="Arial Narrow"/>
        <family val="2"/>
      </rPr>
      <t xml:space="preserve">Al revisar el link de transparencia y acceso a la información pública </t>
    </r>
    <r>
      <rPr>
        <u/>
        <sz val="12"/>
        <color rgb="FF1155CC"/>
        <rFont val="Arial Narrow"/>
        <family val="2"/>
      </rPr>
      <t>https://culturarecreacionydeporte.gov.co/es/transparencia-acceso-informacion-publica/planeacion-presupuesto-informes/estados-financieros</t>
    </r>
    <r>
      <rPr>
        <u/>
        <sz val="12"/>
        <color rgb="FF000000"/>
        <rFont val="Arial Narrow"/>
        <family val="2"/>
      </rPr>
      <t>, se evidencia la publicación de los estados financieros de la Entidad con corte a septiembre de 2024, así:
1. ESTADO DE SITUACIÓN FINANCIERA A SEPTIEMBRE 30 DE 2024, publicado el 30/10/2024
2. CERTIFICACIÓN ESTADOS FINANCIEROS SEPTIEMBRE 2024, publicado el 30/10/2024
3. ESTADO DE RESULTADOS A SEPTIEMBRE 30 DE 2024, publicado el 30/10/2024
Con lo cual se da por cumplida la actividad y la meta de producto para el tercer cuatrimestre.</t>
    </r>
  </si>
  <si>
    <t>Revisada la carpeta compartida para el seguimiento del PTEP y el reporte de la matriz de seguimiento, se evidenció:
El Grupo Interno de Trabajo de Gestión Financiera realizó el respectivo reporte en la matriz de seguimiento, relacionados con la publicación en la página web de los estados financieros de la SCRD en la página web de la Entidad. 
Ahora bien, al consultar la página web de la SCRD, se evidenció la publicación de los estados financieros en el link https://culturarecreacionydeporte.gov.co/es/transparencia-acceso-informacion-publica/planeacion-presupuesto-informes/estados-financieros, donde se registra como fecha del documento 30 de octubre de 2024, así:
  *ESTADO DE SITUACIÓN FINANCIERA A SEPTIEMBRE 30 DE 2023 
  *CERTIFICACIÓN ESTADOS FINANCIEROS A SEPTIEMBRE DE 2024
  *ESTADO DE RESULTADOS A SEPTIEMBRE 30 DE 2024</t>
  </si>
  <si>
    <t>Publicar en la pagina web las modificaciones presupuestales que se originen durante la vigencia</t>
  </si>
  <si>
    <t xml:space="preserve">Modificaciones presupuestales publicadas  </t>
  </si>
  <si>
    <t>Cuando se  originen</t>
  </si>
  <si>
    <t>Cuando se originen</t>
  </si>
  <si>
    <t>Se publicadon las modificaciones presupuestales que se han llevado a cabo a corte del 30 de abril de 2024.</t>
  </si>
  <si>
    <t>https://www.culturarecreacionydeporte.gov.co/es/transparencia-acceso-informacion-publica/planeacion-presupuesto-informes/modificaciones-presupuestales</t>
  </si>
  <si>
    <t>Revisado el reporte realizado en la herramienta de seguimiento del PTEP, se evidenció:
  El Grupo Interno de Trabajo de Gestión Financiera, realizó el respectivo reporte en la matriz de seguimiento, relacionados con la publicación en la página web de las modificaciones presupuestales originadas durante la vigencia.
  Ahora bien, al consultar la página web de la SCRD, se evidenció la publicación de los documentos relacionados en la actividad, en el siguiente link: 
  https://www.culturarecreacionydeporte.gov.co/es/transparencia-acceso-informacion-publica/planeacion-presupuesto-informes/modificaciones-presupuestales, se evidencio el siguiente documento: 
  *RESOLUCIÓN No. 76 DE 05 DE FEBRERO DE 2024 “Por la cual se efectúa un traslado en el Presupuesto Anual de Rentas e Ingresos y de Gastos e Inversiones de la Secretaría de Cultura, Recreación y Deporte entre rubros de funcionamiento” .</t>
  </si>
  <si>
    <t>Se publicaron las modificaciones presupuestales que se han llevado a cabo a corte del 30 de agosto de 2024.</t>
  </si>
  <si>
    <t>https://culturarecreacionydeporte.gov.co/es/transparencia-acceso-informacion-publica/planeacion-presupuesto-informes/modificaciones-presupuestales</t>
  </si>
  <si>
    <r>
      <rPr>
        <sz val="12"/>
        <color theme="1"/>
        <rFont val="Arial Narrow"/>
        <family val="2"/>
      </rPr>
      <t xml:space="preserve">Al revisar el link de transparencia y acceso a la información pública </t>
    </r>
    <r>
      <rPr>
        <u/>
        <sz val="12"/>
        <color rgb="FF1155CC"/>
        <rFont val="Arial Narrow"/>
        <family val="2"/>
      </rPr>
      <t>https://culturarecreacionydeporte.gov.co/es/transparencia-acceso-informacion-publica/planeacion-presupuesto-informes/modificaciones-presupuestales</t>
    </r>
    <r>
      <rPr>
        <sz val="12"/>
        <color theme="1"/>
        <rFont val="Arial Narrow"/>
        <family val="2"/>
      </rPr>
      <t>, se evidencia la publicación de las modificaciones presupuestales de la Entidad con corte a 30 de agosto de 2024, así:
1. RESOLUCIÓN No. 259 DEL 07 DE MAYO DE 2024
2. RESOLUCIÓN No. 355 DEL 29 DE MAYO DE 2024
3. RESOLUCIÓN No. 354 DEL 29 DE MAYO DE 2024
4. RESOLUCIÓN No. 380 DEL 12 DE JUNIO DE 2024
5. RESOLUCIÓN No. 382 DEL 13 DE JUNIO DE 2024
6. RESOLUCIÓN No. 392 DEL 18 DE JUNIO DE 2024
7. RESOLUCIÓN No. 422 DEL 28 DE JUNIO DE 2024
8. RESOLUCIÓN No. 473 DEL 12 DE JULIO DE 2024
9. RESOLUCIÓN No. 493 DEL 25 DE JULIO DE 2024
10. RESOLUCIÓN No. 578 DEL 30 DE AGOSTO DE 2024
Con lo cual se da por cumplida la actividad y la meta de producto para el segundo cuatrimestre.</t>
    </r>
  </si>
  <si>
    <t>Revisada la carpeta compartida para el seguimiento del PTEP y el reporte de la matriz de seguimiento, se evidenció:
  El Grupo Interno de Trabajo de Gestión Financiera realizó el respectivo reporte en la matriz de seguimiento, relacionados con la publicación en la página web de las modificaciones presupuestales originadas durante la vigencia.
  Ahora bien, al consultar la página web de la SCRD, se evidenció la publicación de las Resoluciones por las cuales se efectúan traslados en el Presupuesto Anual de Rentas e Ingresos y de Gastos e Inversiones de la SCRD entre rubros de funcionamiento, en el siguiente link: 
  https://www.culturarecreacionydeporte.gov.co/es/transparencia-acceso-informacion-publica/planeacion-presupuesto-informes/modificaciones-presupuestales, así: 
 *RESOLUCIÓN No. 259 DEL 07 DE MAYO DE 2024.
 *RESOLUCIÓN No. 355 DEL 29 DE MAYO DE 2024.
 *RESOLUCIÓN No. 354 DEL 29 DE MAYO DE 2024.
 *RESOLUCIÓN No. 380 DEL 12 DE JUNIO DE 2024.
 *RESOLUCIÓN No. 382 DEL 13 DE JUNIO DE 2024.
 *RESOLUCIÓN No. 392 DEL 18 DE JUNIO DE 2024.
 *RESOLUCIÓN No. 422 DEL 28 DE JUNIO DE 2024.
 *RESOLUCIÓN No. 473 DEL 12 DE JULIO DE 2024.
 *RESOLUCIÓN No. 493 DEL 25 DE JULIO DE 2024.
 *RESOLUCIÓN No. 578 DEL 30 DE AGOSTO DE 2024.</t>
  </si>
  <si>
    <t>Se publicaron las modificaciones presupuestales que se han llevado a cabo a corte del 31 de diciembre de 2024.</t>
  </si>
  <si>
    <r>
      <rPr>
        <u/>
        <sz val="12"/>
        <color rgb="FF000000"/>
        <rFont val="Arial Narrow"/>
        <family val="2"/>
      </rPr>
      <t xml:space="preserve">Al revisar el link de transparencia y acceso a la información pública </t>
    </r>
    <r>
      <rPr>
        <u/>
        <sz val="12"/>
        <color rgb="FF1155CC"/>
        <rFont val="Arial Narrow"/>
        <family val="2"/>
      </rPr>
      <t>https://culturarecreacionydeporte.gov.co/es/transparencia-acceso-informacion-publica/planeacion-presupuesto-informes/modificaciones-presupuestales</t>
    </r>
    <r>
      <rPr>
        <u/>
        <sz val="12"/>
        <color rgb="FF000000"/>
        <rFont val="Arial Narrow"/>
        <family val="2"/>
      </rPr>
      <t>, se evidencia la publicación de las modificaciones presupuestales de la Entidad con corte a 31 de diciembre de 2024, así:
1. RESOLUCIÓN No. 648 DEL 24 DE SEPTIEMBRE DE 2024
2. DECRETO No. 331 de 26 de septiembre de 2024
3. RESOLUCIÓN No. 663 DEL 03 DE OCTUBRE DE 2024
4. RESOLUCIÓN No. 669 DEL 04 DE OCTUBRE DE 2024
5. RESOLUCIÓN No. 730 DE 28 DE OCTUBRE DE 2024
6. RESOLUCIÓN No. 798 DEL 18 DE NOVIEMBRE DEL 2024
7. RESOLUCIÓN No. 852 DEL 06 DE DICIEMBRE DE 2024
Con lo cual se da por cumplida la actividad y la meta de producto para el tercer cuatrimestre.</t>
    </r>
  </si>
  <si>
    <t>Revisada la carpeta compartida para el seguimiento del PTEP y el reporte de la matriz de seguimiento, se evidenció:
El Grupo Interno de Trabajo de Gestión Financiera realizó el respectivo reporte en la matriz de seguimiento, relacionados con la publicación en la página web de las modificaciones presupuestales originadas durante la vigencia.
Ahora bien, al consultar la página web de la SCRD, se evidenció la publicación de las Resoluciones por las cuales se efectúan traslados en el Presupuesto Anual de Rentas e Ingresos y de Gastos e Inversiones de la SCRD entre rubros de funcionamiento, en el siguiente link: 
 https://culturarecreacionydeporte.gov.co/es/transparencia-acceso-informacion-publica/planeacion-presupuesto-informes/modificaciones-presupuestales, así: 
  *RESOLUCIÓN No. 259 DEL 07 DE MAYO DE 2024.
  *RESOLUCIÓN No. 355 DEL 29 DE MAYO DE 2024.
  *RESOLUCIÓN No. 354 DEL 29 DE MAYO DE 2024.
  *RESOLUCIÓN No. 380 DEL 12 DE JUNIO DE 2024.
  *RESOLUCIÓN No. 382 DEL 13 DE JUNIO DE 2024.
  *RESOLUCIÓN No. 648 DEL 24 DE SEPTIEMBRE DE 2024.
  *RESOLUCIÓN No. 669 DEL 04 DE OCTUBRE DE 2024 .
  *RESOLUCIÓN No. 730 DE 28 DE OCTUBRE DE 2024.
  *RESOLUCIÓN No. 798 DEL 18 DE NOVIEMBRE DEL 2024.
  *RESOLUCIÓN No. 852 DEL 06 DE DICIEMBRE DE 2024.</t>
  </si>
  <si>
    <t>Publicar en la pagina web el presupuesto asignado a la SDCRD para cada vigencia</t>
  </si>
  <si>
    <t>Publicar en la pagina web el presupuesto asignado a la SDCRD para cada vigencia.</t>
  </si>
  <si>
    <t>Publicación del presupuesto asignado</t>
  </si>
  <si>
    <t>Se realizó la publicación en la página web de l Decreto No. 643 de 29 de diciembre de 2023 “Por el cual se liquida el Presupuesto Anual de Rentas e Ingresos y de Gastos e Inversiones de Bogotá, Distrito Capital, para la vigencia fiscal comprendida entre el 1 de enero y el 31 de diciembre de 2024"</t>
  </si>
  <si>
    <t>https://www.culturarecreacionydeporte.gov.co/es/transparencia-acceso-informacion-publica/planeacion-presupuesto-informes/presupuesto-asignado</t>
  </si>
  <si>
    <t>Revisado el reporte realizado en la herramienta de seguimiento del PTEP, se evidenció:
  El Grupo Interno de Trabajo de Gestión Financiera, realizó el respectivo reporte en la matriz de seguimiento, relacionados con la publicación en la página web del presupuesto asignado a la SDCRD para cada vigencia.
  Ahora bien, al consultar la página web de la SCRD, se evidenció la publicación de los documentos relacionados en la actividad, en el siguiente link:
  https://www.culturarecreacionydeporte.gov.co/es/transparencia-acceso-informacion-publica/planeacion-presupuesto-informes/presupuesto-asignado, se evidencio el siguiente documento: 
  Decreto No. 643 de 29 de diciembre de 2023 “Por el cual se liquida el Presupuesto Anual de Rentas e Ingresos y de Gastos e Inversiones de Bogotá, Distrito Capital, para la vigencia fiscal comprendida entre el 1 de enero y el 31 de diciembre de 2024". 
  Sin embargo, no es posible determinar la fecha de publicación del documento en cumplimiento de las fechas establecidas para la ejecución de la actividad.</t>
  </si>
  <si>
    <t>Observación:
  *Debilidad en cumplimiento de las fechas de ejecución del PTEP, por cuanto el documento publicado en la pagina web registra fecha de creación por fuera de los términos de ejecución de la actividad. 
  *Debilidad en la planeación y formulación del PTEP. Por cuanto se estableció como evidencia "Pantallazos de publicación y/o reporte de publicaciones mensuales y trimestrales" y se soporta el cumplimiento de la actividad solamente con el link de la pagina web de la SCRD (redireccionando al numeral correspondiente que da cumplimiento de la actividad)
  Se recomienda:
  * las actividades se ejecuten dentro de las fechas establecidas y garantizar el cumplimiento oportuno de la actividad. Adicionalmente, se recomienda incluir en la pagina web la fecha de publicación del documento para efectos de garantizar que los soportes de cumplimiento de la actividad puedan ser evaluados de manera objetiva por la OCI. 
  *Analizar la coherencia entre la actividad y la evidencia formulada, para que los resultados se presenten como unidad de materia.</t>
  </si>
  <si>
    <t>NA</t>
  </si>
  <si>
    <t>Esta actividad no cuenta con actividades programadas para el segundo cuatrimestre.</t>
  </si>
  <si>
    <r>
      <rPr>
        <b/>
        <sz val="12"/>
        <color theme="1"/>
        <rFont val="Arial Narrow"/>
        <family val="2"/>
      </rPr>
      <t>SEGUIMIENTO OBSERVACIONES Y RECOMENDACIONES OCI AL 30/04/2024</t>
    </r>
    <r>
      <rPr>
        <sz val="12"/>
        <color theme="1"/>
        <rFont val="Arial Narrow"/>
        <family val="2"/>
      </rPr>
      <t xml:space="preserve">
  Las observaciones realizadas por la OCI al 30/04/2024 NO fueron acogidas por la dependencia.</t>
    </r>
  </si>
  <si>
    <t>Esta actividad no cuenta con actividades programadas para el tercer cuatrimestre.
Acorde con las observaciones emitidas por la OCI la dependencia responsable incluye la fecha de publicación de los documentos e información, dispuesta en el Link de Transparencia y Acceso a la Información Pública.</t>
  </si>
  <si>
    <r>
      <rPr>
        <b/>
        <sz val="12"/>
        <color rgb="FF000000"/>
        <rFont val="&quot;Arial Narrow&quot;, sans-serif"/>
      </rPr>
      <t>SEGUIMIENTO OBSERVACIONES Y RECOMENDACIONES OCI AL 31/12/2024:</t>
    </r>
    <r>
      <rPr>
        <sz val="12"/>
        <color rgb="FF000000"/>
        <rFont val="&quot;Arial Narrow&quot;, sans-serif"/>
      </rPr>
      <t xml:space="preserve">
Las observaciones realizadas por la OCI al 30/04/2024 NO fueron acogidas por la dependencia.</t>
    </r>
  </si>
  <si>
    <t>1.13</t>
  </si>
  <si>
    <t xml:space="preserve">Mantener actualizado en el Menú Participa de la SCRD en página web, la información relacionada con el SDACP </t>
  </si>
  <si>
    <t>1 Menú Participa de la SCRD actualizado con la información de la SDACP</t>
  </si>
  <si>
    <t>Menú Participa de la SCRD</t>
  </si>
  <si>
    <t>Link  del Menú Participa en la página web de la entidad</t>
  </si>
  <si>
    <t>Dirección de Asuntos Locales y Participación</t>
  </si>
  <si>
    <t>Oficina Asesora de Comunicaciones 
Oficina Asesora de Planeación</t>
  </si>
  <si>
    <t>Observación
  *Debilidad en la planeación y formulación del PTEP:
  No hay coherencia en la planeación de la actividad en relación a la fechas para ejecutar la actividad y la Programación Cuatrimestral de las actividades, toda vez que la fecha de inicio se estableció desde el 01 de mayo y se programaron las actividades hasta el tercer cuatrimestre del año. 
  Se recomienda:
  * Se recomienda se revise la coherencia de la fechas de ejecución de la actividad y la programación cuatrimestral y así determinar claramente la periodicidad de reporte de los productos a entregar.</t>
  </si>
  <si>
    <t>Debido al control de cambios realizado el 1/8/2024 version 2 de esta matriz , reportamos el avance de enero a agosto. Se actualizaron y publicaron los avances del Plan de Participación 2023, Plan de Participación 2024, y se publicó la Estrategia de Participación 2024.</t>
  </si>
  <si>
    <r>
      <rPr>
        <b/>
        <sz val="12"/>
        <rFont val="Arial Narrow"/>
        <family val="2"/>
      </rPr>
      <t>Link Menú Participa:</t>
    </r>
    <r>
      <rPr>
        <sz val="12"/>
        <rFont val="Arial Narrow"/>
        <family val="2"/>
      </rPr>
      <t xml:space="preserve"> </t>
    </r>
    <r>
      <rPr>
        <u/>
        <sz val="12"/>
        <color rgb="FF1155CC"/>
        <rFont val="Arial Narrow"/>
        <family val="2"/>
      </rPr>
      <t xml:space="preserve">https://culturarecreacionydeporte.gov.co/es/participa
</t>
    </r>
    <r>
      <rPr>
        <b/>
        <sz val="12"/>
        <rFont val="Arial Narrow"/>
        <family val="2"/>
      </rPr>
      <t xml:space="preserve"> Transparencia:</t>
    </r>
    <r>
      <rPr>
        <u/>
        <sz val="12"/>
        <color rgb="FF1155CC"/>
        <rFont val="Arial Narrow"/>
        <family val="2"/>
      </rPr>
      <t>https://culturarecreacionydeporte.gov.co/es/transparencia-acceso-informacion-publica</t>
    </r>
    <r>
      <rPr>
        <sz val="12"/>
        <rFont val="Arial Narrow"/>
        <family val="2"/>
      </rPr>
      <t xml:space="preserve"> </t>
    </r>
    <r>
      <rPr>
        <b/>
        <sz val="12"/>
        <rFont val="Arial Narrow"/>
        <family val="2"/>
      </rPr>
      <t>Item 6. Participa</t>
    </r>
    <r>
      <rPr>
        <sz val="12"/>
        <rFont val="Arial Narrow"/>
        <family val="2"/>
      </rPr>
      <t xml:space="preserve">
</t>
    </r>
    <r>
      <rPr>
        <b/>
        <sz val="12"/>
        <rFont val="Arial Narrow"/>
        <family val="2"/>
      </rPr>
      <t>Otras evidencias en este enlace:</t>
    </r>
    <r>
      <rPr>
        <sz val="12"/>
        <rFont val="Arial Narrow"/>
        <family val="2"/>
      </rPr>
      <t xml:space="preserve"> </t>
    </r>
    <r>
      <rPr>
        <u/>
        <sz val="12"/>
        <color rgb="FF1155CC"/>
        <rFont val="Arial Narrow"/>
        <family val="2"/>
      </rPr>
      <t>https://drive.google.com/drive/folders/1CGDPhi5mP3YLgfaYKw-moV3u6s8BLBCZ?usp=drive_link</t>
    </r>
  </si>
  <si>
    <t>Al revisar el Link de Transparencia y Acceso a la Información Pública y el LInk Participa, se evidencia la publicación de la Estrategia de Participación y el Plan de Participación, de las vigencias 2023 y 2024. Asi mismo, en el Drive de eviencias se encuentran publicados los soportes de la gestión realizada para la actualización de la información publicada en la página web, en los dos link enunciados.
Con lo reportado se da por cumplida la actividad y la meta de producto para el primer y segundo cuatrimestre.</t>
  </si>
  <si>
    <t>Revisada la carpeta compartida para el seguimiento del PTEP y el reporte de la matriz de seguimiento, se evidenció:
 La Dirección de Asuntos Locales y Participación reportó y soportó la actualización del menú "Participa" de la SCRD en la página web de la entidad, el cual redirecciona al micrositio del Sistema Distrital de Arte Cultura y Patrimonio -SDACP- e indicó que se actualiza permanentemente la información.
  Ahora bien, al consultar la página web de la SCRD el link https://culturarecreacionydeporte.gov.co/es/participa, se verificaron las publicaciones en el cuatrimestre evaluado, así: 
 *Estrategia de participación ciudadana SCRD 2024.
 *Plan de Participación Ciudadana 2024.</t>
  </si>
  <si>
    <t>Para el último cuatrimestre se presentaron actualizaciones de la información contenida en los menús "Participa" y "Transparencia" en relación a los procesos de concertación de la DALP, con lo cual se publicó la información de la concertación realizada para 2025. Además, en reuniones sostenidas con la Oficina Asesora de Planeción se proyectó la necesidad de actualizar la estrategia de participación ciudadana para 2025 y el plan de participación ciudadana con vigencia 2025, cuya publicación se proyecta para el primer seguimiento de 2025. De su lado, la Oficina Asesora de Planeación se comprometió a revisar los contenidos del menú para identificar aspectos a optimizar, entre otros, la pertinencia de mantener un ítem denominado "Avances Estrategia de Participación Ciudadana". 
Adicionalmente, se realiza la pubicación de la Estrategia de Rendición de Cuentas de la vigencia 2024, aprobada por el Comité Institucional de Desempeño el 30/10/2024.</t>
  </si>
  <si>
    <r>
      <rPr>
        <sz val="12"/>
        <color theme="1"/>
        <rFont val="Arial Narrow"/>
        <family val="2"/>
      </rPr>
      <t xml:space="preserve">Link Menú Participa: </t>
    </r>
    <r>
      <rPr>
        <u/>
        <sz val="12"/>
        <color rgb="FF1155CC"/>
        <rFont val="Arial Narrow"/>
        <family val="2"/>
      </rPr>
      <t>https://culturarecreacionydeporte.gov.co/es/participa</t>
    </r>
    <r>
      <rPr>
        <sz val="12"/>
        <color theme="1"/>
        <rFont val="Arial Narrow"/>
        <family val="2"/>
      </rPr>
      <t xml:space="preserve">
 Transparencia: https://culturarecreacionydeporte.gov.co/es/transparencia-acceso-informacion-publica 
Item 6. Participa</t>
    </r>
  </si>
  <si>
    <t>Al revisar el Link de Transparencia y Acceso a la Información Pública y el LInk Participa, se evidencia la publicación de la Estrategia de Participación y el Plan de Participación, de las vigencias 2023 y 2024. 
En el SDACP se evidencia la publicación de informes, actas, reglamentos, entre otros documentos, acrode con lo establecido en la normatividad vigente.
Con lo reportado se da por cumplida la actividad y la meta de producto para el primer y segundo cuatrimestre.</t>
  </si>
  <si>
    <t>Revisada la carpeta compartida para el seguimiento del PTEP y el reporte de la matriz de seguimiento, se evidenció:
La Dirección de Asuntos Locales y Participación reportó la actualización del menú "Participa" y "Transparencia y acceso a la información pública" de la SCRD en la página web de la entidad, el cual redirecciona al micro sitio del Sistema Distrital de Arte Cultura y Patrimonio -SDACP- e indicó que se actualiza permanentemente la información.
Ahora bien, al consultar la página web de la SCRD el link de Transparencia: https://culturarecreacionydeporte.gov.co/es/transparencia-acceso-informacion-publica 
 (Ítem 6.) se verificaron las publicaciones , así: 
 * Estrategia de participación ciudadana para 2025 
 * Plan de participación ciudadana con vigencia 2025</t>
  </si>
  <si>
    <t>1.14</t>
  </si>
  <si>
    <t>Atender el 100% de las orientaciones virtuales y/o presenciales requeridas para la formalización y el fortalecimiento por las ESAL de competencia de la SCRD</t>
  </si>
  <si>
    <t>100% de las orientaciones virtuales y/o presenciales atendidas</t>
  </si>
  <si>
    <t>Orientaciones virtuales y/o presenciales requeridas para la formalización y el fortalecimiento por las ESAL de competencia de la SCRD</t>
  </si>
  <si>
    <t>Número de radicado por Orfeo de las orientaciones virtuales y/o presenciales</t>
  </si>
  <si>
    <t>Dirección de Personas Jurídicas</t>
  </si>
  <si>
    <t>Durante el primer cuatrimestre de 2024 la DPJ atendió 64 de las orientaciones virtuales y/o presenciales lo que corresponde al 100% de las misma, requeridas para la formalización y el fortalecimiento por las ESAL de competencia de la SCRD</t>
  </si>
  <si>
    <t>Teniendo en cuenta la cantidad de radicados orfeo, se relacionan y se aportan como evidencia una muestra representativa de las mismas: 20242300082343, 20242300082423, 20242300082633, 20242300087513, 20242300089163, 20242300090683, 20242300090823, 20242300090893, 20242300092393, 20242300093393, 20242300094023, 20242300094193, 20242300094673, 20242300097043, 20242300100713, 20242300102443, 20242300116373, 20242300116443, 20242300118123, 20242300120593, 20242300121103, 20242300121403, 20242300123063, 20242300123603, 20242300125213, 20242300129843, 20242300133943, 20242300134203, 20242300136353, 20242300137373, 20242300139293, 20242300150683.</t>
  </si>
  <si>
    <t>Se dio cumplimiento a la atención efectuada con respecto a las ESAL de competencia de la entidad.</t>
  </si>
  <si>
    <t>Revisada la carpeta compartida para el seguimiento del PTEP y el reporte de la matriz de seguimiento, se evidenció:
  La Dirección de Personas Jurídicas, reporto 64 orientaciones y soporto en la carpeta de evidencias que se efectuaron en el cuatrimestre 32 orientaciones virtuales y presenciales con el propósito formalizar y fortalecer las ESAL de competencia de la SCRD. 
  Ahora bien, se verificó en el sistema documental Orfeo que los siguientes radicados 20242300121103, 20242300121403, 20242300123063, 20242300123603, (muestra aleatoria) que se encontraban debidamente radicados, evidenciando el cumplimiento de las orientaciones por parte de la Dirección de Personas Jurídicas.</t>
  </si>
  <si>
    <t>Observación
  *Debilidad en la planeación y formulación del PTEP:
  No hay coherencia en la formulación de la actividad en relación a la programación cuatrimestral, toda vez que la unidad de medida para el tercer cuatrimestre, no corresponde a la establecida en los dos primeros cuatrimestres. 
  Se recomienda:
  * Se recomienda se revise la coherencia de la programación cuatrimestral y así determinar claramente la unidad de medida para el tercer cuatrimestre.</t>
  </si>
  <si>
    <t>Durante el segundo cuatrimestre de 2024, la Dirección de Personas Jurídicas, brindó 87 orientaciones virtuales, lo que representa el 100% de las solicitudes recibidas para la formalización y fortalecimiento de las Entidades Sin Ánimo de Lucro (ESAL) bajo la competencia de la Secretaría de Cultura, Recreación y Deporte (SCRD).
Es importante destacar que esta actividad es de carácter continuo y está disponible en todo momento para los usuarios que requieran orientación. Debido a su naturaleza permanente y no programable en intervalos específicos, no es viable establecer una programación cuatrimestral como se sugiere en la observación. Sin embargo, seguiremos monitoreando y ajustando nuestras prácticas para asegurar que se mantenga la coherencia y la efectividad en la atención brindada.</t>
  </si>
  <si>
    <t>Radicados Orfeo: 20242300166133, 20242300167473, 20242300167493, 20242300170623, 20242300175563, 20242300178403, 20242300180673, 20242300181003, 20242300192393, 20242300192643, 20242300195213, 20242300198183, 20242300201043, 20242300203193, 20242300206773, 20242300210193, 20242300210253, 20242300215593, 20242300220033, 20242300220433, 20242300224683, 20242300225973, 20242300226143, 20242300226163, 20242300226353, 20242300226363, 20242300226383, 20242300228243, 20242300228753, 20242300229603, 20242300231013, 20242300233403, 20242300233883, 20242300244843, 20242300246803, 20242300247443, 20242300249963, 20242300252533, 20242300252913, 20242300253783, 20242300254353, 20242300254463, 20242300255283, 20242300257583, 20242300257673, 20242300259973, 20242300261243, 20242300262263, 20242300264533, 20242300266613, 20242300268253, 20242300268363, 20242300282093, 20242300285143, 20242300285963, 20242300285973, 20242300286963, 20242300290573, 20242300291253, 20242300291413, 20242300291573, 20242300291723, 20242300291893, 20242300293233, 20242300293633, 20242300294793, 20242300296383, 20242300296463, 20242300300853, 20242300300903, 20242300301003, 20242300301253, 20242300302803, 20242300306863, 20242300307093, 20242300307973, 20242300308723, 20242300310383, 20242300310693, 20242300313283, 20242300320023, 20242300320123, 20242300320353, 20242300320493, 20242300320643, 20242300323053, 20242300326353</t>
  </si>
  <si>
    <t>Al revisar los 87 radicados reportados como evidencia en ORFEO, se valida la realización de 87 orientaciones virtuales para la formalización y el fortalecimiento de las ESAL de competencia de la SCRD. 
Con lo reportado se da por cumplida la actividad y la meta de producto para el segundo cuatrimestre.</t>
  </si>
  <si>
    <t>Revisada la carpeta compartida para el seguimiento del PTEP y el reporte de la matriz de seguimiento, se evidenció:
  La Dirección de Personas Jurídicas reportó y soportó en la carpeta de evidencias que se efectuaron en el cuatrimestre 87 orientaciones virtuales y presenciales con el propósito formalizar y fortalecer las ESAL de competencia de la SCRD. 
  Ahora bien, se verificó en el sistema documental Orfeo que, los siguientes radicados 20242300291893, 20242300293233, 20242300293633, 20242300294793, (muestra aleatoria), se encontraban debidamente radicados y suscritos, evidenciando el cumplimiento de las orientaciones por parte de la Dirección de Personas Jurídicas.</t>
  </si>
  <si>
    <t>Durante el tercer cuatrimestre de 2024, la Dirección de Personas Jurídicas, brindó 115 orientaciones virtuales, lo que representa el 100% de las solicitudes recibidas para la formalización y fortalecimiento de las Entidades Sin Ánimo de Lucro (ESAL) bajo la competencia de la Secretaría de Cultura, Recreación y Deporte (SCRD).
Respecto a las evidencias y debido al gran volumen de atenciones, se tomó una muestra representaiva (38) de las mismas las cuales se subieron en la respectiva carpeta.
Es importante destacar que esta actividad es de carácter continuo y está disponible en todo momento para los usuarios que requieran orientación. Debido a su naturaleza permanente y no programable en intervalos específicos, no es viable establecer una programación cuatrimestral como se sugiere en la observación. Sin embargo, seguiremos monitoreando y ajustando nuestras prácticas para asegurar que se mantenga la coherencia y la efectividad en la atención brindada.</t>
  </si>
  <si>
    <t>RADICADOS ORFEO (muestra aleatoria) 20242300378493, 20242300378843, 20242300331903, 20242300332253, 20242300332273, 20242300333173, 20242300340563, 20242300341453, 20242300343103, 20242300344103, 20242300343653, 20242300343553, 20242300344243, 20242300343823, 20242300345743, 20242300346413, 20242300353363, 20242300354093, 20242300358583, 20242300363653, 20242300363503, 20242300365233, 20242300370493, 20242300375633, 20242300387953, 20242300389633, 20242300392243, 20242300391973, 20242300395283, 20242300395223, 20242300394893, 20242300395353, 20242300469553, 20242300497643, 20242300471473, 20242300475023, 20242300478643, 20242300482493</t>
  </si>
  <si>
    <t>Al revisar los 38 radicados reportados como evidencia en ORFEO, se valida la realización de 38 orientaciones virtuales para la formalización y el fortalecimiento de las ESAL de competencia de la SCRD. 
Con lo reportado como muestra reresentativa se da por cumplida la actividad y la meta de producto para el tercer cuatrimestre.</t>
  </si>
  <si>
    <t>Revisada la carpeta compartida para el seguimiento del PTEP y el reporte de la matriz de seguimiento, se evidenció:
La Dirección de Personas Jurídicas reportó y soportó en la carpeta de evidencias que se efectuaron en el cuatrimestre 115 orientaciones virtuales y presenciales con el propósito formalizar y fortalecer las ESAL de competencia de la SCRD. 
Ahora bien, se verificó en el sistema documental Orfeo que, los siguientes radicados 220242300497643, 20242300471473, 20242300475023, 20242300478643, 20242300482493, (muestra aleatoria), los cuales  se encontraban debidamente radicados y suscritos, evidenciando el cumplimiento de las orientaciones por parte de la Dirección de Personas Jurídicas.</t>
  </si>
  <si>
    <t>1.15</t>
  </si>
  <si>
    <t>Generar el reporte de las jornadas informativas sobre los diferentes programas que permitan el acceso a actividades culturales, recreativas y deportivas de la ciudad</t>
  </si>
  <si>
    <t>04 Reportes con numero de radicado</t>
  </si>
  <si>
    <t>Reportes de las jornadas informativas
02 – DACP  (Avance I y III)
02 -DF  (Avance II y III)</t>
  </si>
  <si>
    <t>Número de radicado del reporte</t>
  </si>
  <si>
    <t xml:space="preserve">Dirección de Arte Cultura y Patrimonio
 Dirección de Fomento </t>
  </si>
  <si>
    <t>Dirección de Arte Cultura y Patrimonio
 Dirección de Fomento</t>
  </si>
  <si>
    <t>1 (DACP)</t>
  </si>
  <si>
    <t>1 (DF)</t>
  </si>
  <si>
    <t>2 ( 1 DACP- 1 DF)</t>
  </si>
  <si>
    <t>La Dirección de Arte, Cultura y Patrimonio generó el reporte que contiene la relación de las quince (15) jornadas informativas realizadas durante el primer cuatrimestre de 2024 en universidades públicas y privadas de Bogotá, en el marco del cronograma de apertura y cierre de las convocatorias "Beca de apoyo para la profesionalización de artistas".</t>
  </si>
  <si>
    <t>Ver radicado Orfeo:
 20243100176603</t>
  </si>
  <si>
    <t>Se realizaron las jornadas informativas relacionadas con la DACP.</t>
  </si>
  <si>
    <t>Revisada la carpeta compartida para el seguimiento del PTEP y el reporte de la matriz de seguimiento, se evidenció:
  La Dirección de Arte Cultura y Patrimonio, reportó para el cuatrimestre que se efectuaron 17 jornadas informativas sobre los diferentes programas de acceso a las actividades culturales, recreativas y deportivas de la ciudad, así: 
  "JORNADAS INFORMATIVAS BECA DE APOYO PARA LA PROFESIONALIZACIÓN DE ARTISTAS SGCA - REPORTE PRIMER CUATRIMESTRE DE 2024" mediante el radiado N.º 20243100176603 de fecha 09 de mayo de 2024, en el marco del cronograma de apertura y cierre de la convocatoria "Beca de apoyo para la profesionalización de artistas". 
  No obstante, si bien el documento fue radicado en el sistema de gestión documental, no se encuentra en formato institucional y no registra flujo de revisión y aprobación por el responsable de la dependencia.</t>
  </si>
  <si>
    <t>Observación.
  * Debilidad en los soportes documentales, por cuanto no se encuentra en formato institucional y se considera necesario que al ser un reporte que obedece al cumplimiento de una de las actividades del PTEC, debería ser suscrito por las instancias de aprobación del documento
  Se recomienda.
  *Es indispensable que los reportes se encuentren debidamente formalizados y suscritos por los responsables de la dependencia y se garantice el uso de un formato institucional.</t>
  </si>
  <si>
    <t>Se realizó reporte de las jornadas informativas realizadas en el marco del Programa Distrital de Estimulos durante la vigencia 2024</t>
  </si>
  <si>
    <t>Radicado Orfeo No. 20242200337363</t>
  </si>
  <si>
    <t>Al revisar el radicado reportado como evidencia en el sistema ORFEO, se valida el reporte de las jornadas informativas realizadas por la Dirección de Fomento para el Programa Distrital de Estímulos en pro del acceso a actividades culturales de la ciudad. 
Con lo reportado se da por cumplida la actividad y la meta de producto del segundo cuatrimestre; sin embargo, el reporte fue reallizado de forma extemporánea dado que la fecha del reporte es del 04/09/2024 y el segundo cuatrimestre cierra el 30/08/2024.</t>
  </si>
  <si>
    <t>Revisada la carpeta compartida para el seguimiento del PTEP y el reporte de la matriz de seguimiento, se evidenció:
 La Dirección de Fomento reportó, para el cuatrimestre, que se efectuaron jornadas informativas realizadas en el marco del Programa Distrital de Estímulos durante la vigencia 2024, así: 
 *Radicado N.º : 20242200337363 de fecha 04 de septiembre de 2024, mediante el cual la Dirección de Fomento reporta la realización de 22 jornadas informativas en el marco del Programa Distrital de Estímulos en pro del acceso a actividades
 culturales de la ciudad adelantadas por la Dirección de Fomento con corte a 30 de agosto de 2024.
 Ahora bien, se verificó que el documento radicado en el sistema de gestión documental, se encuentra en formato institucional y registra flujo de revisión y aprobación por el responsable de la dependencia. 
 No obstante, se registra cumplimiento extemporáneo de la actividad.</t>
  </si>
  <si>
    <r>
      <rPr>
        <b/>
        <sz val="12"/>
        <color theme="1"/>
        <rFont val="Arial Narrow"/>
        <family val="2"/>
      </rPr>
      <t>Observación.</t>
    </r>
    <r>
      <rPr>
        <sz val="12"/>
        <color theme="1"/>
        <rFont val="Arial Narrow"/>
        <family val="2"/>
      </rPr>
      <t xml:space="preserve">
  * Debilidad en los soportes documentales, por cuanto la fecha del reporte es el 04 de septiembre de 2024, registrando extemporaneidad. 
</t>
    </r>
    <r>
      <rPr>
        <b/>
        <sz val="12"/>
        <color theme="1"/>
        <rFont val="Arial Narrow"/>
        <family val="2"/>
      </rPr>
      <t>Se recomienda.</t>
    </r>
    <r>
      <rPr>
        <sz val="12"/>
        <color theme="1"/>
        <rFont val="Arial Narrow"/>
        <family val="2"/>
      </rPr>
      <t xml:space="preserve">
  *Es indispensable que los reportes se encuentren dentro de los términos del cuatrimestre evaluado.</t>
    </r>
  </si>
  <si>
    <t>La Dirección de Arte, Cultura y Patrimonio para dar cumplimiento a la gestión requerida, a través del Equipo BEPS realizó socializaciones y articulaciones con entidades distritales y aliadas del sector cultura, al igual que se han atendido de forma personalizada a los artistas y gestores culturales que aplican al programa Beneficios Económicos Periódicos para guiarlos, acompañarlos y asesorarlos en su proceso.
Por lo anterior, se realizaron tres (3) reportes de las acciones para promover el desarrollo del arte, la cultura, el patrimonio y el deporte, a través de la entrega de recursos financieros, técnicos, en especie y generación de capacidades en los grupos de valor para el desarrollo de actividades de apropiación y transmisión de los saberes para el fortalecimiento cultural, recreativo y deportivo en la ciudad - Programa BEPS, los cuales fueron radicados con los N°: 20243100377303, 20243100433453, 20243100492233.
La Dirección de Fomento realizó una jornada de socialización de la Fase III del Programa Distrital de Estimulos en el marco del Premio Redes Vivas Comunitarias, esta jornada se reporta mediante Radicado No. 20252200007223.</t>
  </si>
  <si>
    <t>Dirección de Arte, Cultura y Patrimonio, ver radicados Orfeo:
 20243100377303, 20243100433453, 20243100492233
Dirección de Fomento Orfeo No. 20252200007223 y 20242100382723</t>
  </si>
  <si>
    <t>Al revisar el radicado reportado como evidencia en el sistema ORFEO 20242100382723, se valida el reporte de las jornadas informativas realizadas por la Dirección de Fomento para el Programa Distrital de Estímulos en pro del acceso a actividades culturales de la ciudad. Evento "Socialización de convocatoria Premio Redes Vivas Comunitarias del Programa Distrital de Estímulos 2024" realizado el 02/10/2024. 
Al revisar los radicados reportados como evidencia en el sistema ORFEO, se valida el reporte de las jornadas informativas realizadas por la Dirección de Arte, Cultura y Patrimonio en pro del acceso a actividades culturales de la ciudad en los meses de septiembre, octubre y noviembre.
Con lo reportado se da por cumplida la actividad y la meta de producto del tercer cuatrimestre.</t>
  </si>
  <si>
    <t xml:space="preserve">Revisada la carpeta compartida para el seguimiento del PTEP y el reporte de la matriz de seguimiento, se evidenció:
La Dirección de Fomento reportó, para el cuatrimestre, que se efectuaron jornadas informativas realizadas en el marco del Programa Distrital de Estímulos, así: 
  *Radicado N.º : 20252200007223 de fecha 04 de septiembre de 2024, mediante el cual la Dirección de Fomento reporta La Dirección de Fomento realizó una jornada de socialización de la Fase III del Programa Distrital de Estímulos en el marco del Premio Redes Vivas Comunitarias.
La Dirección de Arte, Cultura y Patrimonio, reportó para el cuatrimestre, que se efectuaron jornadas informativas realizadas en el marco del Programa Distrital de Estímulos, así: 
  *Radicado N.º : 20243100377303, de fecha 04 de septiembre de 2024, mediante el cual la Dirección de Arte, Cultura y Patrimonio, realiza jornadas informativas realizadas por la Dirección de Arte, Cultura y Patrimonio en pro del acceso a actividades culturales de la ciudad 
Ahora bien,  se verificó que los citados documentos  se encuentran en formato institucional y registran flujo de revisiónes y aprobación por el responsable del proceso. </t>
  </si>
  <si>
    <t>1.16</t>
  </si>
  <si>
    <t xml:space="preserve">Publicar en el micrositio del Sistema Distrital de Arte Cultura y Patrimonio, listados de representantes y actas de los espacios establecidos en el decreto 336 de 2022 (Minimo 6 sesiones por vigencia) (teniendo en cuenta la información suceptible de ser publicada) </t>
  </si>
  <si>
    <t xml:space="preserve">100%
(Total actas de espacios y  listados de consejeros / total espacios y listado de consejeros publicados) </t>
  </si>
  <si>
    <t>Reporte publicaciones del micrositio</t>
  </si>
  <si>
    <t>Link de las publicaciones realizadas en el micrositio de participación</t>
  </si>
  <si>
    <t>Debido al control de cambios realizado el 1/8/2024 version 2 de esta matriz , reportamos el avance de enero a agosto.  Donde se realizó la actualización periódica del micrositio del Sistema Distrital de Arte, Cultura y Patrimonio, con la respectiva información de integrantes, actas, reglamentos y agendas.</t>
  </si>
  <si>
    <r>
      <rPr>
        <u/>
        <sz val="12"/>
        <color rgb="FF0563C1"/>
        <rFont val="Arial Narrow"/>
        <family val="2"/>
      </rPr>
      <t xml:space="preserve">Micrositio del Sistema Distrital de Arte, Cultura y Patrimonio (al hacer clic en cada consejo se pueden evidenciar los documentos solicitados):
</t>
    </r>
    <r>
      <rPr>
        <u/>
        <sz val="12"/>
        <color rgb="FF1155CC"/>
        <rFont val="Arial Narrow"/>
        <family val="2"/>
      </rPr>
      <t>https://www.culturarecreacionydeporte.gov.co/es/sistema-distrital-arte/estructura</t>
    </r>
    <r>
      <rPr>
        <u/>
        <sz val="12"/>
        <color rgb="FF0563C1"/>
        <rFont val="Arial Narrow"/>
        <family val="2"/>
      </rPr>
      <t xml:space="preserve"> 
Adicionalmente en la matriz Informe cuantitaivo mensual del SDACP, podrán consultar por cada Consejo la informacion correspondiente: </t>
    </r>
    <r>
      <rPr>
        <u/>
        <sz val="12"/>
        <color rgb="FF1155CC"/>
        <rFont val="Arial Narrow"/>
        <family val="2"/>
      </rPr>
      <t>https://drive.google.com/drive/folders/1GCFaRGdq6SfwAevX0yCDUVDntXoDdRRh</t>
    </r>
    <r>
      <rPr>
        <u/>
        <sz val="12"/>
        <color rgb="FF0563C1"/>
        <rFont val="Arial Narrow"/>
        <family val="2"/>
      </rPr>
      <t xml:space="preserve">
</t>
    </r>
  </si>
  <si>
    <r>
      <rPr>
        <u/>
        <sz val="12"/>
        <color rgb="FF000000"/>
        <rFont val="Arial Narrow"/>
        <family val="2"/>
      </rPr>
      <t xml:space="preserve">Al revisar el link </t>
    </r>
    <r>
      <rPr>
        <u/>
        <sz val="12"/>
        <color rgb="FF1155CC"/>
        <rFont val="Arial Narrow"/>
        <family val="2"/>
      </rPr>
      <t>https://www.culturarecreacionydeporte.gov.co/es/sistema-distrital-arte/estructura</t>
    </r>
    <r>
      <rPr>
        <u/>
        <sz val="12"/>
        <color rgb="FF000000"/>
        <rFont val="Arial Narrow"/>
        <family val="2"/>
      </rPr>
      <t>, se evidencian las siguientes publicaciones de los representantes y actas de los siguientes consejos:
1. Consejo Distrital de Arte, Cultura y Patrimonio: Acta No. 01 CDACP - 07 de junio de 2024
2. Consejo de Cultura para Asuntos Locales: Acta No. 01 CCAL - 08 de mayo de 2024, Acta No. 02 CCAL - 04 de junio de 2024, Acta No. 03 CCAL - 15 de agosto de 2024, Reglamento Interno del Consejo de Cultura para Asuntos Locales 2024 del 04 de junio, 
3. Consejos Locales de Arte, Cultura y Patrimonio: Actas de los consejos locales de las 20 localidades del Distrito.
En el Drive de evidencias se validan los informes "BALANCE CUANTITATIVO DEL SISTEMA DISTRITAL DE ARTE CULTURA Y PATRIMONIO" de los meses de enero, febrero, marzo, abril, mayo, junio, julio y agosto de 2024.
Con lo reportado se da por cumplida la actividad y la meta de producto del segundo cuatrimestre.</t>
    </r>
  </si>
  <si>
    <t>Revisada la carpeta compartida para el seguimiento del PTEP y el reporte de la matriz de seguimiento, se evidenció:
 La Dirección de Asuntos Locales y Participación reportó la publicación de los listados de representantes y actas de los espacios establecidos en el Decreto 336 de 2022. 
 Ahora bien, al consultar la página web de la SCRD y el link que reportó la dependencia, se verificó conforme a muestra aleatoria la publicación de los listados de los representantes y de las actas de los espacios establecidos en el Decreto 336 de 2022, así:
 1. Consejo de Cultura para Asuntos Locales: https://www.culturarecreacionydeporte.gov.co/es/sistema-distrital-arte/estructura/ccal (Acta No. 01 - 08 de mayo de 2024; Acta No. 02 - 04 de junio de 2024; Acta No. 03 - 15 de agosto de 2024; Reglamento Interno del Consejo de Cultura para Asuntos Locales 2024 - 04 de junio de 2024)
  2. Consejo Distrital de Música: https://www.culturarecreacionydeporte.gov.co/es/sistema-distrital-arte/estructura/cdm (Acta No. 02 - 30 de mayo de 2024; Acta No. 03 - 27 de junio de 2024; Acta No. 04 - 25 de julio de 2024; Agenda Participativa Anual Consejo Distrital de Música 2024 - Julio de 2024).
 3. Consejo Distrital de Infraestructura Cultural: https://www.culturarecreacionydeporte.gov.co/es/sistema-distrital-arte/estructura/cdic (Acta No 03 Consejo Distrital de Infraestructura Cultural - 09 de mayo de 2024)
 4. Consejo Distrital de Arte Cultura y Patrimonio: https://www.culturarecreacionydeporte.gov.co/es/sistema-distrital-arte/estructura/cdacp (Acta No. 01 CDACP - 07 de junio de 2024)
 Así mismo, reporto en https://drive.google.com/drive/folders/1GCFaRGdq6SfwAevX0yCDUVDntXoDdRRh, los "BALANCE CUANTITATIVO DEL SISTEMA DISTRITAL DE ARTE CULTURA Y PATRIMONIO" de los meses de mayo, junio, julio y agosto de 2024. Sin embargo, los informes reposan en una carpeta de drive diferente a la compartida para el seguimiento del PTEP.</t>
  </si>
  <si>
    <r>
      <rPr>
        <b/>
        <sz val="12"/>
        <color theme="1"/>
        <rFont val="Arial Narrow"/>
        <family val="2"/>
      </rPr>
      <t>Observación.</t>
    </r>
    <r>
      <rPr>
        <sz val="12"/>
        <color theme="1"/>
        <rFont val="Arial Narrow"/>
        <family val="2"/>
      </rPr>
      <t xml:space="preserve">
  * Debilidad en los soportes documentales, por cuanto los mismos no reposan en la carpeta de evidencias destinado para la consolidación de evidencias del PTEP, sino en un drive diferente. 
</t>
    </r>
    <r>
      <rPr>
        <b/>
        <sz val="12"/>
        <color theme="1"/>
        <rFont val="Arial Narrow"/>
        <family val="2"/>
      </rPr>
      <t xml:space="preserve">  Se recomienda.</t>
    </r>
    <r>
      <rPr>
        <sz val="12"/>
        <color theme="1"/>
        <rFont val="Arial Narrow"/>
        <family val="2"/>
      </rPr>
      <t xml:space="preserve">
  *Es indispensable que los soportes se alojen en la carpeta de drive destinada por Oficina Asesora de Planeación, para compilación de las evidencias que dan cumplimiento a la actividad, para ser valoradas de manera uniforme con el reporte realizado en la matriz de seguimiento.</t>
    </r>
  </si>
  <si>
    <r>
      <rPr>
        <sz val="12"/>
        <color rgb="FF000000"/>
        <rFont val="Arial Narrow"/>
        <family val="2"/>
      </rPr>
      <t xml:space="preserve">Se reporta el avance desde septiembre, donde se ha realizado la actualización periódica del micrositio del Sistema Distrital de Arte, Cultura y Patrimonio, con la respectiva información de integrantes, actas, reglamentos y agendas. Cabe destacar que a la fecha de este reporte (16 de diciembre de 2024) aún siguen pendientes algunos documentos por publicar, de acuerdo a que la fecha se siguen realizando sesiones de los consejos y las secretarías técnicas y coordinadores de los espacios deben proyectar, revisar y firmar las actas, por eso es posible que en el momento en que revisen este reporte aún haya información por cargar, sin embargo, se espera contar con toda la información al día para el 31 de diciembre de 2024. La información actualizada puede ser consultada directamente en la página web de la SCRD en el enlace permanente </t>
    </r>
    <r>
      <rPr>
        <u/>
        <sz val="12"/>
        <color rgb="FF1155CC"/>
        <rFont val="Arial Narrow"/>
        <family val="2"/>
      </rPr>
      <t>https://www.culturarecreacionydeporte.gov.co/es/sistema-distrital-arte/estructura</t>
    </r>
    <r>
      <rPr>
        <sz val="12"/>
        <color rgb="FF000000"/>
        <rFont val="Arial Narrow"/>
        <family val="2"/>
      </rPr>
      <t xml:space="preserve">  </t>
    </r>
  </si>
  <si>
    <r>
      <rPr>
        <sz val="12"/>
        <color theme="1"/>
        <rFont val="Arial Narrow"/>
        <family val="2"/>
      </rPr>
      <t xml:space="preserve">Enlace </t>
    </r>
    <r>
      <rPr>
        <u/>
        <sz val="12"/>
        <color rgb="FF1155CC"/>
        <rFont val="Arial Narrow"/>
        <family val="2"/>
      </rPr>
      <t>https://www.culturarecreacionydeporte.gov.co/es/sistema-distrital-arte/estructura</t>
    </r>
    <r>
      <rPr>
        <sz val="12"/>
        <color theme="1"/>
        <rFont val="Arial Narrow"/>
        <family val="2"/>
      </rPr>
      <t xml:space="preserve">
Adicionalmente en la matriz Informe cuantitaivo mensual del SDACP, podrán consultar por cada Consejo la informacion correspondiente: </t>
    </r>
    <r>
      <rPr>
        <u/>
        <sz val="12"/>
        <color rgb="FF1155CC"/>
        <rFont val="Arial Narrow"/>
        <family val="2"/>
      </rPr>
      <t>https://drive.google.com/drive/folders/1R0EEAQFiXBr9WB7l95_o1-WbsTchoxsa?usp=drive_link</t>
    </r>
  </si>
  <si>
    <r>
      <rPr>
        <u/>
        <sz val="12"/>
        <color rgb="FF000000"/>
        <rFont val="Arial Narrow"/>
        <family val="2"/>
      </rPr>
      <t xml:space="preserve">Al revisar el link </t>
    </r>
    <r>
      <rPr>
        <u/>
        <sz val="12"/>
        <color rgb="FF1155CC"/>
        <rFont val="Arial Narrow"/>
        <family val="2"/>
      </rPr>
      <t>https://www.culturarecreacionydeporte.gov.co/es/sistema-distrital-arte/estructura</t>
    </r>
    <r>
      <rPr>
        <u/>
        <sz val="12"/>
        <color rgb="FF000000"/>
        <rFont val="Arial Narrow"/>
        <family val="2"/>
      </rPr>
      <t>, se evidencian las siguientes publicaciones de los representantes y actas de los siguientes consejos:
1. Consejo Distrital de Arte, Cultura y Patrimonio: Acta No. 02 CDACP - 10 de octubre de 2024, Acta No. 03 CDACP - 6 de noviembre de 2024, Acta No. 04 CDACP - 12 de diciembre de 2024
2. Consejo de Cultura para Asuntos Locales: Acta No. 04 CCAL - 15 de octubre de 2024, 
3. Consejos Locales de Arte, Cultura y Patrimonio: Actas de los consejos locales de las 20 localidades del Distrito.
En el Drive de evidencias se validan los informes "BALANCE CUANTITATIVO DEL SISTEMA DISTRITAL DE ARTE CULTURA Y PATRIMONIO" de los meses de enero, febrero, marzo, abril, mayo, junio, julio, agosto, septiembre, octubre, noviembre de 2024.
Con lo reportado se da por cumplida la actividad y la meta de producto del tercer cuatrimestre.</t>
    </r>
  </si>
  <si>
    <t>Revisada la carpeta compartida para el seguimiento del PTEP y el reporte de la matriz de seguimiento, se evidenció:
La Dirección de Asuntos Locales y Participación reportó la publicación de los listados de representantes y actas de los espacios establecidos en el Decreto 336 de 2022. 
  Ahora bien, al consultar la página web de la SCRD y el link que reportó la dependencia, se verificó conforme a muestra aleatoria la publicación de los listados de los representantes y de las actas de los espacios establecidos en el Decreto 336 de 2022, así:
  1. Consejo Local de Arte Cultura y Patrimonio de Tunjuelito: https://www.culturarecreacionydeporte.gov.co/es/sistema-distrital-arte/estructura/ccal (Acta No. 9/ 04 de septiembre de 2024).
  2. Consejo Local de Arte Cultura y Patrimonio de Kennedy: https://www.culturarecreacionydeporte.gov.co/es/sistema-distrital-arte/estructura/cdm (Acta No. 02 - 30 de mayo de 2024; Acta No. 14/ 04 de octubre de 2024)
  3. Consejo Local de Arte Cultura y Patrimonio de Santa Fe: https://www.culturarecreacionydeporte.gov.co/es/sistema-distrital-arte/estructura/clacp/santa-fe (Acta No. 01 CDACP - (Acta No. 13/ 9 de noviembre de 2024)
Así mismo, reporto en el drive https://drive.google.com/drive/folders/1R0EEAQFiXBr9WB7l95_o1-WbsTchoxsa, el  "BALANCE CUANTITATIVO DEL SISTEMA DISTRITAL DE ARTE CULTURA Y PATRIMONIO" de los meses de septiembre, octubre y noviembre de 2024.</t>
  </si>
  <si>
    <t>1.17</t>
  </si>
  <si>
    <t>Generar reporte sobre las actualizaciones de información, visitas e interacciones de los usuarios con las publicaciones, y micrositios,realizadas en la página web de BibloRed</t>
  </si>
  <si>
    <t>12 reportes</t>
  </si>
  <si>
    <t>Número de Reportes con actualizaciones de información, visitas e interacciones de los usuarios con las publicaciones, y micrositios mensuales de la página Web de Biblored.(Mes Vencido)</t>
  </si>
  <si>
    <t xml:space="preserve">Reporte </t>
  </si>
  <si>
    <t>Dirección de Lectura y Bibliotecas</t>
  </si>
  <si>
    <t>No se recibió ningún reporte de avance por parte del área.</t>
  </si>
  <si>
    <t>Revisada la carpeta compartida para el seguimiento del PTEP y el reporte de la matriz de seguimiento, se evidenció:
  La Dirección de Lectura y Bibliotecas Arte Cultura y Patrimonio, no reporto ni soporto cumplimiento de la actividad.</t>
  </si>
  <si>
    <t>Observación
  *Debilidad en la planeación y formulación del PTEP: No hay coherencia en la formulación de la actividad en relación a la programación cuatrimestral, toda vez que la unidad de medida para el tercer cuatrimestre, no corresponde a la establecida en los dos primeros cuatrimestres. 
  *Debilidad en cumplimiento de las fechas de ejecución del PTEP:
  Se recomienda:
  * Se recomienda se revise la coherencia de la programación cuatrimestral y así determinar claramente la unidad de medida para el tercer cuatrimestre.
  * las actividades se ejecuten dentro de las fechas establecidas y garantizar el cumplimiento oportuno de la actividad.</t>
  </si>
  <si>
    <t>Se realizaron 8 reportes en lo corrido del año 2024, en donde se reflejan noticias, comportamiento de las visitas, publicación de orferta y temas de interés para la comunidad de Biblored y la ciudadanía en general</t>
  </si>
  <si>
    <r>
      <rPr>
        <u/>
        <sz val="12"/>
        <color rgb="FF000000"/>
        <rFont val="Arial Narrow"/>
        <family val="2"/>
      </rPr>
      <t>Informes Página Web de Biblored</t>
    </r>
    <r>
      <rPr>
        <b/>
        <u/>
        <sz val="12"/>
        <color rgb="FF0563C1"/>
        <rFont val="Arial Narrow"/>
        <family val="2"/>
      </rPr>
      <t xml:space="preserve">
</t>
    </r>
    <r>
      <rPr>
        <u/>
        <sz val="12"/>
        <color rgb="FF0563C1"/>
        <rFont val="Arial Narrow"/>
        <family val="2"/>
      </rPr>
      <t>https://drive.google.com/drive/u/1/folders/1xK0MLAdx3QxIY5BS2qEmMlmkVobLJIRZ</t>
    </r>
  </si>
  <si>
    <t>En el Drive de evidencias se encuentran 7 reportes mensuales en los que se relacionan actualizaciones de información, visitas e interacciones de los usuarios con las publicaciones, y micrositios de la página Web de Biblored. No obstante, al ser un reporte mes vencido se identifica la ausencia del reporte del mes de mayo.
Con lo reportado se da por cumplida la actividad y la meta de producto del primer cuatrimestre, reportes de enero, febrero, marzo y abril.
Con lo reportado se evidencia incumplimiento en la actividad y la meta de producto del segundo cuatrimestres, ya que solamente se encuentran 3 de los cuatro informes establecidos como meta: junio, julio y agosto.</t>
  </si>
  <si>
    <t>Revisada la carpeta compartida para el seguimiento del PTEP y el reporte de la matriz de seguimiento, se evidenció:
 La Dirección de Lectura y Bibliotecas reportó y soportó la generación de cuatro (4) reportes de las publicaciones realizadas desde el mes de mayo al mes de agosto de 2024 en el micrositio de Biblored. 
 Ahora bien, al revisar los soportes de cumplimiento de la actividad que adjuntó la dependencia ejecutora, se evidenció que se solo se generaron (3) reportes de manera mensualizada correspondientes a los meses de junio, julio y agosto de 2024, no cumpliendo la meta establecida para el cuatrimestre evaluado. 
 Así mismo, los documentos no registran quien elaboró, como tampoco flujo de revisión y aprobación y no se encuentran en formato institucional.</t>
  </si>
  <si>
    <r>
      <rPr>
        <b/>
        <sz val="12"/>
        <color theme="1"/>
        <rFont val="Arial Narrow"/>
        <family val="2"/>
      </rPr>
      <t>Observación</t>
    </r>
    <r>
      <rPr>
        <sz val="12"/>
        <color theme="1"/>
        <rFont val="Arial Narrow"/>
        <family val="2"/>
      </rPr>
      <t xml:space="preserve">
  * Debilidad en los soportes documentales, por cuanto no se encuentra en formato institucional y debería ser suscrito por las instancias de elaboración y aprobación del documento.
  *Debilidad en cumplimiento de las fechas de ejecución del PTEP:
</t>
    </r>
    <r>
      <rPr>
        <b/>
        <sz val="12"/>
        <color theme="1"/>
        <rFont val="Arial Narrow"/>
        <family val="2"/>
      </rPr>
      <t xml:space="preserve">  
Se recomienda:</t>
    </r>
    <r>
      <rPr>
        <sz val="12"/>
        <color theme="1"/>
        <rFont val="Arial Narrow"/>
        <family val="2"/>
      </rPr>
      <t xml:space="preserve">
 *Es indispensable que los reportes se encuentren debidamente formalizados y suscritos por los responsables de la dependencia y se garantice el uso de un formato institucional. 
  *Las actividades se ejecuten dentro de las fechas establecidas y garantizar el cumplimiento oportuno de la actividad.</t>
    </r>
  </si>
  <si>
    <t>Se realizaron 4 reportes en el cuatrimestre, en donde se reflejan noticias, comportamiento de las visitas, publicación de orferta y temas de interés para la comunidad de Biblored y la ciudadanía en general, adicionalmente se enviaron 2 informes por correo electrónico a la Directora con el estado de dichos reportes, que se tendrán en cuenta para mejoras que se realizarán en la próxima vigencia.</t>
  </si>
  <si>
    <r>
      <rPr>
        <sz val="12"/>
        <color theme="1"/>
        <rFont val="Arial Narrow"/>
        <family val="2"/>
      </rPr>
      <t xml:space="preserve">Enlace con los informes: </t>
    </r>
    <r>
      <rPr>
        <u/>
        <sz val="12"/>
        <color rgb="FF1155CC"/>
        <rFont val="Arial Narrow"/>
        <family val="2"/>
      </rPr>
      <t>https://drive.google.com/drive/u/1/folders/1O5pOf2bP7geRv_FgQgsxZ0VZRrOKwYtN</t>
    </r>
  </si>
  <si>
    <t>En el Drive de evidencias se encuentran 4 reportes mensuales en los que se relacionan actualizaciones de información, visitas e interacciones de los usuarios con las publicaciones, y micrositios de la página Web de Biblored. Adicionalmente, se incluye el reporte del mes de mayo el cual se encontraba pendiente.
Con lo reportado se da por cumplida la actividad y la meta de producto del tercer cuatrimestre, reportes de septiembre, octubre, noviembre y diciembre.</t>
  </si>
  <si>
    <t>Revisada la carpeta compartida para el seguimiento del PTEP y el reporte de la matriz de seguimiento, se evidenció:
La Dirección de Lectura y Bibliotecas reportó y soportó la generación de cuatro (4) reportes de las publicaciones realizadas en el micro sitio de BibloRed en el cuatrimestre. 
Ahora bien, al revisar los soportes de cumplimiento de la actividad que adjuntó la dependencia ejecutora, se evidenció que se solo se generaron (3) reportes de manera mensualizada correspondientes a los meses de septiembre, noviembre y diciembre de 2024, no cumpliendo la meta establecida para el cuatrimestre evaluado, debido a que el cuarto informe corresponde al mes de mayo.
Así mismo, los documentos no registran quien elaboró, como tampoco flujo de revisión y aprobación y no se encuentran en formato institucional.</t>
  </si>
  <si>
    <r>
      <rPr>
        <b/>
        <sz val="12"/>
        <color rgb="FF000000"/>
        <rFont val="&quot;Arial Narrow&quot;, sans-serif"/>
      </rPr>
      <t xml:space="preserve">Observación
</t>
    </r>
    <r>
      <rPr>
        <sz val="12"/>
        <color rgb="FF000000"/>
        <rFont val="&quot;Arial Narrow&quot;, sans-serif"/>
      </rPr>
      <t xml:space="preserve">* Debilidad en los soportes documentales, por cuanto no se encuentra en formato institucional y debería ser suscrito por las instancias de elaboración y aprobación del documento.
  *Debilidad en cumplimiento de las fechas de ejecución del PTEP.
</t>
    </r>
    <r>
      <rPr>
        <b/>
        <sz val="12"/>
        <color rgb="FF000000"/>
        <rFont val="&quot;Arial Narrow&quot;, sans-serif"/>
      </rPr>
      <t xml:space="preserve"> Se recomienda:</t>
    </r>
    <r>
      <rPr>
        <sz val="12"/>
        <color rgb="FF000000"/>
        <rFont val="&quot;Arial Narrow&quot;, sans-serif"/>
      </rPr>
      <t xml:space="preserve">
 *Es indispensable que los reportes se encuentren debidamente formalizados y suscritos por los responsables de la dependencia y se garantice el uso de un formato institucional. 
  *Las actividades se ejecuten dentro de las fechas establecidas y garantizar el cumplimiento oportuno de la actividad.</t>
    </r>
  </si>
  <si>
    <t>1.18</t>
  </si>
  <si>
    <t>Realizar publicaciones en el micrositio de la DEEP</t>
  </si>
  <si>
    <t>Publicaciones</t>
  </si>
  <si>
    <t>Publicaciones en el micrositio de la DEEP</t>
  </si>
  <si>
    <t>Link de publicaciones en el micrositio</t>
  </si>
  <si>
    <t>Dirección de Economía, Estudios y Política</t>
  </si>
  <si>
    <t>Se realizó la publicación de la información con respecto a:
 - ¿Cómo le fue a la economía del sector cultural y creativo de Bogotá?
 - Capital Creativo: una iniciativa de crédito financiero para la cultura y la creatividad
 - Sabor Bogotá: una apuesta para consolidar la oferta gastronómica de la ciudad</t>
  </si>
  <si>
    <t>https://www.culturarecreacionydeporte.gov.co/es/economia-estudios-y-politica/noticias</t>
  </si>
  <si>
    <t>Se dio cumplimiento a la publicación en micrositio de la DEEP.</t>
  </si>
  <si>
    <t>Revisado el reporte realizado en la herramienta de seguimiento del PTEP, se evidenció:
  La Dirección de Economía Estudios y Política, reportó el link de publicaciones en el micrositio de la página web de la DEEP.
  Ahora bien, al consultar el link https://www.culturarecreacionydeporte.gov.co/es/economia-estudios-y-politica/noticias, se verificó la publicación de tres (3) noticias, para efectos de cumplir con el producto establecido en la actividad.
  -Fecha de publicación 28 enero 2024 - ¿Cómo le fue a la economía del sector cultural y creativo de Bogotá?
  -Fecha de publicación 22 enero 2024 - Capital Creativo: una iniciativa de crédito financiero para la cultura y la creatividad
  -Fecha de publicación 28 febrero 2024 - Sabor Bogotá: una apuesta para consolidar la oferta gastronómica de la ciudad</t>
  </si>
  <si>
    <r>
      <rPr>
        <sz val="12"/>
        <color theme="1"/>
        <rFont val="Arial Narrow"/>
        <family val="2"/>
      </rPr>
      <t xml:space="preserve">Se evidencia incumplimiento en el reporte por parte del área responsable.
No obstante, al revisar el link </t>
    </r>
    <r>
      <rPr>
        <u/>
        <sz val="12"/>
        <color rgb="FF1155CC"/>
        <rFont val="Arial Narrow"/>
        <family val="2"/>
      </rPr>
      <t>https://www.culturarecreacionydeporte.gov.co/es/economia-estudios-y-politica/noticias</t>
    </r>
    <r>
      <rPr>
        <sz val="12"/>
        <color theme="1"/>
        <rFont val="Arial Narrow"/>
        <family val="2"/>
      </rPr>
      <t xml:space="preserve"> se evidencian las siguiente publicaciones en el micrositio de la DEEP:
1. Economic analysis of the cultural and creative sector 2014 - 2021 results, publicación del 07/05/2024
2. Caracterización de unidades productivas informales del sector cultural y creativo de Bogotá, publicación del 07/05/2024
3. La cultura está “Open” en San Felipe, publicación del 06/07/2024
4. ¡Ojo al Programa Distrital de Estímulos! Abiertas las Convocatorias para fortalecer los Distritos Creativos en Bogotá, publicación del 09/07/2024
5. “Zorongo por bulería”: un viaje sensorial al corazón del flamenco, publicación del 14/08/2024
6. Bogotá se prepara la Navidad 2024 con luces y arte digital, publicación del 15/08/2024
7. CreaColombia: oportunidades para emprendedores culturales, publicación del 20/08/2024
8. El arte oculto en las calles del Distrito Creativo La 85, publicación del 04/09/2024</t>
    </r>
  </si>
  <si>
    <t>Revisada la carpeta compartida para el seguimiento del PTEP y el reporte de la matriz de seguimiento, se evidenció:
  La Dirección de Economía, Estudios y Política no reportó ni soportó cumplimiento de la actividad.</t>
  </si>
  <si>
    <r>
      <rPr>
        <b/>
        <sz val="12"/>
        <color theme="1"/>
        <rFont val="Arial Narrow"/>
        <family val="2"/>
      </rPr>
      <t>Observación</t>
    </r>
    <r>
      <rPr>
        <sz val="12"/>
        <color theme="1"/>
        <rFont val="Arial Narrow"/>
        <family val="2"/>
      </rPr>
      <t xml:space="preserve">
 *Debilidad en el cumplimiento de las fechas de ejecución del PTEP.
 *Debilidad en el cumplimiento integral de la actividad del PTEP, por cuanto la dependencia no realizó el reporte en la matriz de seguimiento como tampoco adjuntó evidencias a la carpeta de evidencias. 
</t>
    </r>
    <r>
      <rPr>
        <b/>
        <sz val="12"/>
        <color theme="1"/>
        <rFont val="Arial Narrow"/>
        <family val="2"/>
      </rPr>
      <t>Se recomienda:</t>
    </r>
    <r>
      <rPr>
        <sz val="12"/>
        <color theme="1"/>
        <rFont val="Arial Narrow"/>
        <family val="2"/>
      </rPr>
      <t xml:space="preserve">
 *Que las actividades se ejecuten dentro de las fechas establecidas y garantizar así el cumplimiento oportuno de la actividad.
 *Se recomienda dar estricto cumplimiento a la presentación del reporte y soportes amplios y suficientes que demuestren el cumplimiento del Programa de Transparencia y Ética Pública en cumplimiento de la Ley 2195 de 2022, así como atender las solicitudes de información realizadas por la Oficina Asesora de Planeación, como insumos para realizar seguimientos cuatrimestrales a la ejecución del PETP por la tercera línea de defensa.</t>
    </r>
  </si>
  <si>
    <t>Se realizó la publicación de la información con respecto a:
 - El arte oculto en las calles del Distrito Creativo La 85
- Análisis de Mercado Laboral Sector Cultural y Creativo año 2023
- La Red de Distritos Creativos de Bogotá celebra cuatro años de crear, conectar y crecer
- Cápsulas Creativas: Impulso y sostenibilidad para los emprendedores culturales de Bogotá
- Así se vivió el cuarto aniversario de la Red de Distritos Creativos</t>
  </si>
  <si>
    <r>
      <rPr>
        <u/>
        <sz val="12"/>
        <color rgb="FF0563C1"/>
        <rFont val="Arial Narrow"/>
        <family val="2"/>
      </rPr>
      <t xml:space="preserve">https://www.culturarecreacionydeporte.gov.co/es/economia-estudios-y-politica/noticias
</t>
    </r>
    <r>
      <rPr>
        <u/>
        <sz val="12"/>
        <color rgb="FF1155CC"/>
        <rFont val="Arial Narrow"/>
        <family val="2"/>
      </rPr>
      <t>https://drive.google.com/drive/folders/18l20SNXIqX1AmhTVnWAxsQCwbMcGt3jQ</t>
    </r>
    <r>
      <rPr>
        <sz val="12"/>
        <color rgb="FF000000"/>
        <rFont val="Arial Narrow"/>
        <family val="2"/>
      </rPr>
      <t xml:space="preserve"> </t>
    </r>
  </si>
  <si>
    <r>
      <rPr>
        <u/>
        <sz val="12"/>
        <color rgb="FF000000"/>
        <rFont val="Arial Narrow"/>
        <family val="2"/>
      </rPr>
      <t xml:space="preserve">Al revisar el link </t>
    </r>
    <r>
      <rPr>
        <u/>
        <sz val="12"/>
        <color rgb="FF1155CC"/>
        <rFont val="Arial Narrow"/>
        <family val="2"/>
      </rPr>
      <t>https://www.culturarecreacionydeporte.gov.co/es/economia-estudios-y-politica/noticias</t>
    </r>
    <r>
      <rPr>
        <u/>
        <sz val="12"/>
        <color rgb="FF000000"/>
        <rFont val="Arial Narrow"/>
        <family val="2"/>
      </rPr>
      <t xml:space="preserve"> y en elace drive relacionado, se evidencian las siguientes publicaciones en el micrositio de la DEEP:
</t>
    </r>
    <r>
      <rPr>
        <sz val="12"/>
        <color theme="1"/>
        <rFont val="Arial Narrow"/>
        <family val="2"/>
      </rPr>
      <t>1. El arte oculto en las calles del Distrito Creativo La 85, publicación del 04/09/2024
2. Análisis de Mercado Laboral Sector Cultural y Creativo año 2023, pubicado el 24/10/2024
3. La Red de Distritos Creativos de Bogotá celebra cuatro años de crear, conectar y crecer, publicado el 07/11/2024
4. Cápsulas Creativas: Impulso y sostenibilidad para los emprendedores culturales de Bogotá, publicado el 11/11/2024
5. Así se vivió el cuarto aniversario de la Red de Distritos Creativos, publicado el 02/12/2024</t>
    </r>
  </si>
  <si>
    <t>Revisado el reporte realizado en la herramienta de seguimiento del PTEP, se evidenció:
La Dirección de Economía Estudios y Política, reportó el link de publicaciones en el micro sitio de la página web de la DEEP.
Ahora bien, al consultar el link https://www.culturarecreacionydeporte.gov.co/es/economia-estudios-y-politica/noticias, se verificó la publicación de cinco (5) noticias, para efectos de cumplir con el producto establecido en la actividad.
 - El arte oculto en las calles del Distrito Creativo La 85 - 4 Septiembre 2024
 - Análisis de Mercado Laboral Sector Cultural y Creativo año 2023 - 24 Octubre 2024
 - La Red de Distritos Creativos de Bogotá celebra cuatro años de crear, conectar y crecer - 7 Noviembre 2024
 - Cápsulas Creativas: Impulso y sostenibilidad para los emprendedores culturales de Bogotá - 11 Noviembre 2024
 - Así se vivió el cuarto aniversario de la Red de Distritos Creativos - 2 Diciembre 2024</t>
  </si>
  <si>
    <t>1.19</t>
  </si>
  <si>
    <t>Publicar en el micrositio de SICON el 100% de la información de las convocatorias ofertadas</t>
  </si>
  <si>
    <t>100% de la información de las convocatorias ofertadas</t>
  </si>
  <si>
    <t>Información de las convocatorias ofertadas</t>
  </si>
  <si>
    <t>Link de publicación</t>
  </si>
  <si>
    <t>Dirección de Fomento</t>
  </si>
  <si>
    <t>Se consulta el micrositio y se evidencia que se encuentran publicados las convocatorias de las ofertas para la vigencia 2024</t>
  </si>
  <si>
    <t>https://sicon.scrd.gov.co/convocatorias/pdec</t>
  </si>
  <si>
    <t>Se dio cumplimiento a la publicación de las convocatorias</t>
  </si>
  <si>
    <t>Revisado el reporte realizado en la herramienta de seguimiento del PTEP, se evidenció:
  La Dirección de Fomento, reportó que se publicaron todas las convocatorias ofertadas En el micrositio de convocatorias de la Entidad ( SICON). 
  Ahora bien, al revisar el link https://sicon.scrd.gov.co/convocatorias/pdec, se verificó la publicación de las convocatorias ofertadas para la vigencia 2024.</t>
  </si>
  <si>
    <t>Se realizó la publicación de las convocatorias ofertadas para la vigencia 2024</t>
  </si>
  <si>
    <r>
      <rPr>
        <sz val="12"/>
        <color theme="1"/>
        <rFont val="Arial Narrow"/>
        <family val="2"/>
      </rPr>
      <t xml:space="preserve">Al revisar el link </t>
    </r>
    <r>
      <rPr>
        <u/>
        <sz val="12"/>
        <color rgb="FF1155CC"/>
        <rFont val="Arial Narrow"/>
        <family val="2"/>
      </rPr>
      <t>https://sicon.scrd.gov.co/convocatorias/pdec</t>
    </r>
    <r>
      <rPr>
        <sz val="12"/>
        <color theme="1"/>
        <rFont val="Arial Narrow"/>
        <family val="2"/>
      </rPr>
      <t>, se evidencia la publicación de las siguientes convocatorias:
1. Convocatorias Programa Distrital de Apoyos Concertados
Con lo reportado se da por cumplida la actividad y la meta de producto del segundo cuatrimestre.</t>
    </r>
  </si>
  <si>
    <t>Revisada la carpeta compartida para el seguimiento del PTEP y el reporte de la matriz de seguimiento, se evidenció:
  La Dirección de Fomento reportó que se publicaron todas las convocatorias ofertadas en el micrositio de convocatorias de la Entidad ( SICON). 
  Ahora bien, al revisar el link https://sicon.scrd.gov.co/convocatorias/pdec, se verificó la publicación de las convocatorias ofertadas para la vigencia 2024.</t>
  </si>
  <si>
    <r>
      <rPr>
        <u/>
        <sz val="12"/>
        <color rgb="FF000000"/>
        <rFont val="Arial Narrow"/>
        <family val="2"/>
      </rPr>
      <t xml:space="preserve">Al revisar el link </t>
    </r>
    <r>
      <rPr>
        <u/>
        <sz val="12"/>
        <color rgb="FF1155CC"/>
        <rFont val="Arial Narrow"/>
        <family val="2"/>
      </rPr>
      <t>https://sicon.scrd.gov.co/convocatorias/pdec</t>
    </r>
    <r>
      <rPr>
        <u/>
        <sz val="12"/>
        <color rgb="FF000000"/>
        <rFont val="Arial Narrow"/>
        <family val="2"/>
      </rPr>
      <t>, se evidencia la publicación de las siguientes convocatorias:
1. EN BOGOTÁ NOS MUEVE EL RESPETO
2. PREMIO TRAYECTORIAS, APORTES O BUENAS PRÁCTICAS DE CONSEJEROS Y CONSEJERAS PARA EL FORTALECIMIENTO DEL SISTEMA DISTRITAL DE ARTE, CULTURA Y PATRIMONIO
3. PREMIO REDES VIVAS COMUNITARIAS
4. PREMIO A LAS ACCIONES COMUNITARIAS INNOVADORAS EN LOS TERRITORIOS
5. BECA ARTISTAS DE CLASE
6. ENRED: BECA PARA PROMOVER LA SOSTENIBILIDAD DEL ECOSISTEMA CULTURAL Y CREATIVO
7. BECA PARA PROMOVER EL POSICIONAMIENTO DEL ECOSISTEMA CULTURAL DE LOS DISTRITOS CREATIVOS DE BOGOTÁ
8. BECA PARA LA CIRCULACIÓN DE BIENES Y SERVICIOS ARTÍSTICOS Y CULTURALES EN LOS DISTRITOS CREATIVOS DE BOGOTÁ
9. BECA DE ACTIVACIONES ARTÍSTICAS Y CULTURALES PARA LA APROPIACIÓN DEL ESPACIO PÚBLICO DE LOS DISTRITOS CREATIVOS DE BOGOTÁ
10. BECA PARA LA CIRCULACIÓN BOGOTÁ VIVE LA NOCHE 2024
Con lo reportado se da por cumplida la actividad y la meta de producto del tercer cuatrimestre.</t>
    </r>
  </si>
  <si>
    <t>Revisada la carpeta compartida para el seguimiento del PTEP y el reporte de la matriz de seguimiento, se evidenció:
La Dirección de Fomento reportó que se publicaron todas las convocatorias ofertadas en el micro sitio de convocatorias de la Entidad ( SICON). 
Ahora bien, al revisar el link https://sicon.scrd.gov.co/convocatorias/pdec, se verificó la publicación de las convocatorias ofertadas para la vigencia 2024.</t>
  </si>
  <si>
    <t>1.20</t>
  </si>
  <si>
    <t xml:space="preserve">Publicar trimestralmente en la página web de la Entidad el informe de defensa judicial </t>
  </si>
  <si>
    <t>4 publicaciones del informe de defensa judicial</t>
  </si>
  <si>
    <t>Informe de Defensa Judicial</t>
  </si>
  <si>
    <t>Link de publicación y/o Pantallazos de publicación</t>
  </si>
  <si>
    <t>Oficina Jurídica</t>
  </si>
  <si>
    <t>Oficina  Jurídica</t>
  </si>
  <si>
    <t>Se publicó en la página web el primer Informe de defensa judicial de 2024</t>
  </si>
  <si>
    <t>https://www.culturarecreacionydeporte.gov.co/es/transparencia-acceso-informacion-publica/planeacion-presupuesto-informes/informes-defensa-publica-prevencion-dano-publico</t>
  </si>
  <si>
    <t>Revisado el reporte realizado en la herramienta de seguimiento del PTEP, se evidenció:
  La Oficina Asesora Jurídica, informó que publicó en el link de Transparencia, el informe trimestralmente de defensa judicial.
  Ahora bien, al consultar la página web de la SCRD, en el link https://www.culturarecreacionydeporte.gov.co/es/transparencia-acceso-informacion-publica/planeacion-presupuesto-informes/informes-defensa-publica-prevencion-dano-publico, se evidenció la publicación de los informes trimestrales de defensa judicial a enero a abril de 2023.
No obstante, no fue posible evidenciar la Publicación en el portal LegalBog de las propuestas regulatorias, en el link establecido por la dependencia.</t>
  </si>
  <si>
    <t>Observación.
  *Debilidad en la planeación y formulación del PTEP: 
  Debido a que no hay coherencia en la planeación de la actividad, meta y producto, toda vez que al establecer en la actividad "Publicar en el portal LegalBog las propuestas regulatorias que se pretenden expedirse en la actual vigencia para participación ciudadana y dar respuesta a sus sugerencias, opiniones o alternativas ", no es posible su evaluación según redacción de la meta y el producto.
  Se recomienda que para la formulación del PTEP 2024 revise la coherencia de la formulación de la actividad, producto, soporte y la evidencia de manera clara y concisa.</t>
  </si>
  <si>
    <r>
      <rPr>
        <sz val="12"/>
        <color theme="1"/>
        <rFont val="Arial Narrow"/>
        <family val="2"/>
      </rPr>
      <t>El 16 de julio de 2024 se realizó la publicación del informe de defensa Pública y Prevención del Daño Antijurídico, del segundo trimetres en el numeral dispuesto para ello.
El 31 de julio de 2024 se publicó la CIRCULAR No. 30 del 31 de julio de 2024 Sobre Plan de Acción Política de Prevención del Daño Antijurídico y Política Antifraude, Antisoborno y Anti piratería.
En cuanto a la observación formulada sobre la imposibibilidad de evidenciar la Publicación en el portal LegalBog de las propuestas regulatorias, en el link establecido por la dependencia, se sugiere revisar la</t>
    </r>
    <r>
      <rPr>
        <b/>
        <i/>
        <sz val="12"/>
        <color theme="1"/>
        <rFont val="Arial Narrow"/>
        <family val="2"/>
      </rPr>
      <t xml:space="preserve"> "Agenda Regulatoria 2024",</t>
    </r>
    <r>
      <rPr>
        <sz val="12"/>
        <color theme="1"/>
        <rFont val="Arial Narrow"/>
        <family val="2"/>
      </rPr>
      <t xml:space="preserve"> en donde podrán evidenciar que para el primer trimestre no se tenía previsto, publicar ninguna iniciativa; por lo que es imposible atender la observación. 
Por otra parte, es de la mayor importancia que se revise el Decreto 430 de 2018 mediante el cual se implementa el Modelo de Gestión Jurídica Pública, en donde dentro de los componentes de la Gestión Jurídica se encuentran entre otros el de defensa judicial, así como el de producción normativa, por lo que pretender evaluar de manera conjunta la publicación del informe de defensa y las propuestas de medidas regulatorias sectoriales, sometidas al ciclo de gobernanza regulatoria, no es posible.</t>
    </r>
  </si>
  <si>
    <r>
      <rPr>
        <sz val="12"/>
        <rFont val="Arial Narrow"/>
        <family val="2"/>
      </rPr>
      <t xml:space="preserve">Se puede evidenciar en el siguiente enlace:
</t>
    </r>
    <r>
      <rPr>
        <u/>
        <sz val="12"/>
        <color rgb="FF1155CC"/>
        <rFont val="Arial Narrow"/>
        <family val="2"/>
      </rPr>
      <t>https://culturarecreacionydeporte.gov.co/es/transparencia-acceso-informacion-publica/planeacion-presupuesto-informes/informes-defensa-publica-prevencion-dano-publico</t>
    </r>
  </si>
  <si>
    <r>
      <rPr>
        <sz val="12"/>
        <color theme="1"/>
        <rFont val="Arial Narrow"/>
        <family val="2"/>
      </rPr>
      <t xml:space="preserve">Al revisar el link </t>
    </r>
    <r>
      <rPr>
        <u/>
        <sz val="12"/>
        <color rgb="FF1155CC"/>
        <rFont val="Arial Narrow"/>
        <family val="2"/>
      </rPr>
      <t>https://culturarecreacionydeporte.gov.co/es/transparencia-acceso-informacion-publica/planeacion-presupuesto-informes/informes-defensa-publica-prevencion-dano-publico</t>
    </r>
    <r>
      <rPr>
        <sz val="12"/>
        <color theme="1"/>
        <rFont val="Arial Narrow"/>
        <family val="2"/>
      </rPr>
      <t>, se evidencian las siguientes publicaciones:
1. INFORME PROCESOS JUDICIALES -SEGUNDO TRIMESTRE 2024 del 26/07/2024
2. CIRCULAR No. 30 del 31 de julio de 2024 Sobre Plan de Acción Política de Prevención del Daño Antijurídico y Política Antifraude, Antisoborno y Anti piratería del 31/07/2024
Con lo reportado se da por cumplida la actividad y la meta de producto del segundo cuatrimestre.</t>
    </r>
  </si>
  <si>
    <t>Revisada la carpeta compartida para el seguimiento del PTEP y el reporte de la matriz de seguimiento, se evidenció:
 La Oficina Asesora Jurídica informó que publicó, en el link de Transparencia, el informe trimestralmente de defensa judicial.
  Ahora bien, al consultar la página web de la SCRD, en el link https://www.culturarecreacionydeporte.gov.co/es/transparencia-acceso-informacion-publica/planeacion-presupuesto-informes/informes-defensa-publica-prevencion-dano-publico, se evidenció la publicación de los informes trimestrales de defensa judicial del segundo trimestre de 2024 y de la Circular No. 30 del 31 de julio de 2024 "Sobre Plan de Acción Política de Prevención del Daño Antijurídico y Política Antifraude, Antisoborno y Anti piratería".</t>
  </si>
  <si>
    <t>Se publicó en la página web el tercer y cuarto Informe de defensa judicial de 2024</t>
  </si>
  <si>
    <r>
      <rPr>
        <u/>
        <sz val="12"/>
        <color rgb="FF0563C1"/>
        <rFont val="Arial Narrow"/>
        <family val="2"/>
      </rPr>
      <t xml:space="preserve">https://culturarecreacionydeporte.gov.co/es/transparencia-acceso-informacion-publica/planeacion-presupuesto-informes/informes-defensa-publica-prevencion-dano-publico
</t>
    </r>
    <r>
      <rPr>
        <u/>
        <sz val="12"/>
        <color rgb="FF1155CC"/>
        <rFont val="Arial Narrow"/>
        <family val="2"/>
      </rPr>
      <t>https://drive.google.com/drive/folders/180BauDdD2BX_BB4_K71AaSyU3LgPEHix</t>
    </r>
    <r>
      <rPr>
        <sz val="12"/>
        <color rgb="FF000000"/>
        <rFont val="Arial Narrow"/>
        <family val="2"/>
      </rPr>
      <t xml:space="preserve"> </t>
    </r>
  </si>
  <si>
    <r>
      <rPr>
        <u/>
        <sz val="12"/>
        <color rgb="FF000000"/>
        <rFont val="Arial Narrow"/>
        <family val="2"/>
      </rPr>
      <t xml:space="preserve">Al revisar el link </t>
    </r>
    <r>
      <rPr>
        <u/>
        <sz val="12"/>
        <color rgb="FF1155CC"/>
        <rFont val="Arial Narrow"/>
        <family val="2"/>
      </rPr>
      <t>https://culturarecreacionydeporte.gov.co/es/transparencia-acceso-informacion-publica/planeacion-presupuesto-informes/informes-defensa-publica-prevencion-dano-publico</t>
    </r>
    <r>
      <rPr>
        <u/>
        <sz val="12"/>
        <color rgb="FF000000"/>
        <rFont val="Arial Narrow"/>
        <family val="2"/>
      </rPr>
      <t>, y el enlace Drive https://drive.google.com/drive/folders/180BauDdD2BX_BB4_K71AaSyU3LgPEHix se evidencian las siguientes publicaciones:
1. Informe de defensa judicial del tercer trimestre del 2024 del 12/12/2024
2. ESTADO DE PROCESOS JUDICIALES CONTRA LA SCRD - INFORME CUARTO TRIMESTRE 2024 (octubre a diciembre 2024) del 20/12/2024
Con lo reportado se da por cumplida la actividad y la meta de producto del tercer cuatrimestre.</t>
    </r>
  </si>
  <si>
    <t>Revisada la carpeta compartida para el seguimiento del PTEP y el reporte de la matriz de seguimiento, se evidenció:
La Oficina Asesora Jurídica informó que publicó, en el link de Transparencia, dos informes trimestralmente de defensa judicial.
Ahora bien, al consultar la página web de la SCRD, en el link https://www.culturarecreacionydeporte.gov.co/es/transparencia-acceso-informacion-publica/planeacion-presupuesto-informes/informes-defensa-publica-prevencion-dano-publico, se evidenció la publicación de dos (2) informes trimestrales de defensa judicial del tercer y cuarto trimestre de 2024, en el periodo de ejecución reportado.</t>
  </si>
  <si>
    <t>Lineamientos de transparencia pasiva</t>
  </si>
  <si>
    <t>Elaborar y publicar el informe de solicitudes de acceso a información, quejas y reclamos atendidas por la Secretaría de Cultura de acuerdo con la información registrada en la matriz de registro y control de PQRS</t>
  </si>
  <si>
    <t>11 informes de solicitudes de acceso a información, quejas y reclamos publicados</t>
  </si>
  <si>
    <t>Informes de solicitudes de acceso a información, quejas y reclamos</t>
  </si>
  <si>
    <t>Link de publicación de los informes de solicitud de acceso a información, quejas y reclamos</t>
  </si>
  <si>
    <t xml:space="preserve">Dirección de Gestión Corporativa y Relación con el Ciudadano </t>
  </si>
  <si>
    <t>En la página Web institucional en la seccion de transparencia se puede evidenciar la publicacion de los informes relacionados con las PQRSD</t>
  </si>
  <si>
    <t>https://www.culturarecreacionydeporte.gov.co/es/transparencia-acceso-informacion-publica/planeacion-presupuesto-informes/informes-acceso-informacion-quejas-reclamos</t>
  </si>
  <si>
    <t>En la sección se encuentran publicados los informes sobre las PQRSD</t>
  </si>
  <si>
    <t>Revisado el reporte realizado en la herramienta de seguimiento del PTEP, se evidenció:
  La Dirección de Gestión Corporativa - Relación con la ciudadanía, realizó el informe de PQRS , atendidas por la SCRD . 
  Ahora bien, al consultar la página web de la SCRD https://www.culturarecreacionydeporte.gov.co/es/transparencia-acceso-informacion-publica/planeacion-presupuesto-informes/informes-acceso-informacion-quejas-reclamos, se evidenció la publicación de 3 "Informe gestión de peticiones" debidamente suscritos por el responsable de la dependencia, así :
  *Enero 2024: 20247000049723
  *Febrero 2024 : 20247000092503
  *marzo 2024: 20247000117623</t>
  </si>
  <si>
    <t>Observación:
  *Debilidad en la planeación y formulación del PTEP. Por cuanto se estableció como evidencia "Número de radicado de los informes mensuales de solicitudes de acceso a información, quejas y reclamos" y se soporta el cumplimiento de la actividad solamente con el link de la pagina web de la SCRD (redireccionando al numeral correspondiente que da cumplimiento de la actividad)
  Se recomienda :
  *Analizar la coherencia entre la actividad y meta, producto y evidencia formulada, para que los resultados se presenten como unidad de materia.</t>
  </si>
  <si>
    <t>Elaboramos y publicamos en el botón de transparencia de la página web, los cuatro informes correspondientes al segundo cuatrimestre del "informe de solicitudes de acceso a información, quejas y reclamos" atendidas por la Secretaría de Cultura de acuerdo con la información registrada en la matriz de registro y control de PQRS</t>
  </si>
  <si>
    <r>
      <rPr>
        <u/>
        <sz val="12"/>
        <color rgb="FF000000"/>
        <rFont val="Arial Narrow"/>
        <family val="2"/>
      </rPr>
      <t xml:space="preserve">Evidencia: Para el segundo cuatrimestre se tenía como compromiso la entrega de cuatro informes, los mismos corresponden a los meses de: Abril: 20247000173023; Mayo: 20247000226513; Junio: 20247000253503 y Julio: 20247000301783. Los mismos se encuentran alojados en el siguiente enlace de la página web: </t>
    </r>
    <r>
      <rPr>
        <u/>
        <sz val="12"/>
        <color rgb="FF1155CC"/>
        <rFont val="Arial Narrow"/>
        <family val="2"/>
      </rPr>
      <t>https://www.culturarecreacionydeporte.gov.co/es/transparencia-acceso-informacion-publica/planeacion-presupuesto-informes/informes-acceso-informacion-quejas-reclamos</t>
    </r>
  </si>
  <si>
    <r>
      <rPr>
        <sz val="12"/>
        <color theme="1"/>
        <rFont val="Arial Narrow"/>
        <family val="2"/>
      </rPr>
      <t xml:space="preserve">Al revisar el link </t>
    </r>
    <r>
      <rPr>
        <u/>
        <sz val="12"/>
        <color rgb="FF1155CC"/>
        <rFont val="Arial Narrow"/>
        <family val="2"/>
      </rPr>
      <t>https://www.culturarecreacionydeporte.gov.co/es/transparencia-acceso-informacion-publica/planeacion-presupuesto-informes/informes-acceso-informacion-quejas-reclamos</t>
    </r>
    <r>
      <rPr>
        <sz val="12"/>
        <color theme="1"/>
        <rFont val="Arial Narrow"/>
        <family val="2"/>
      </rPr>
      <t>, se evidencian las siguientes publicaciones:
1. Informes sobre acceso a información, quejas y reclamos abril 2024, del 17/05/2024
2. Informes sobre acceso a información, quejas y reclamos mayo 2024, del 11/06/2024
3. Informes sobre acceso a información, quejas y reclamos junio 2024, del 05/07/2024
4. Informes sobre acceso a información, quejas y reclamos 1er semestre 2024, del 31/07/2024
5. Informes sobre acceso a información, quejas y reclamos julio 2024, del 16/08/2024
Con lo reportado se da por cumplida la actividad y la meta de producto del segundo cuatrimestre.</t>
    </r>
  </si>
  <si>
    <t>Revisado el reporte realizado en la herramienta de seguimiento del PTEP, se evidenció:
  La Dirección de Gestión Corporativa - Relación con la ciudadanía, realizó el informe de PQRS , atendidas por la SCRD . 
  Ahora bien, al consultar la página web de la SCRD https://www.culturarecreacionydeporte.gov.co/es/transparencia-acceso-informacion-publica/planeacion-presupuesto-informes/informes-acceso-informacion-quejas-reclamos, se evidenció la publicación de 5 (uno es semestral) "Informe gestión de peticiones" debidamente suscritos por el responsable de la dependencia, así (período / radicado):
  *Abril 2024: 20247000173023
  *Mayo 2024 : 20247000226513
  *Junio 2024: 20247000253503
  *1er semestre 2024: 20247000279203
  *Julio 2024: 20247000301783</t>
  </si>
  <si>
    <r>
      <rPr>
        <b/>
        <sz val="12"/>
        <color theme="1"/>
        <rFont val="Arial Narrow"/>
        <family val="2"/>
      </rPr>
      <t>Observación:</t>
    </r>
    <r>
      <rPr>
        <sz val="12"/>
        <color theme="1"/>
        <rFont val="Arial Narrow"/>
        <family val="2"/>
      </rPr>
      <t xml:space="preserve">
  *Debilidad en la planeación y formulación del PTEP, por cuanto se estableció como evidencia "Número de radicado de los informes mensuales de solicitudes de acceso a información, quejas y reclamos" y se soporta el cumplimiento de la actividad solamente con el link de la pagina web de la SCRD (redireccionando al numeral correspondiente que da cumplimiento de la actividad)
</t>
    </r>
    <r>
      <rPr>
        <b/>
        <sz val="12"/>
        <color theme="1"/>
        <rFont val="Arial Narrow"/>
        <family val="2"/>
      </rPr>
      <t xml:space="preserve"> Se recomienda :</t>
    </r>
    <r>
      <rPr>
        <sz val="12"/>
        <color theme="1"/>
        <rFont val="Arial Narrow"/>
        <family val="2"/>
      </rPr>
      <t xml:space="preserve">
  *Analizar la coherencia entre la actividad y meta, producto y evidencia formulada, para que los resultados se presenten como unidad de materia.</t>
    </r>
  </si>
  <si>
    <t>Elaboramos y publicamos en el botón de transparencia de la página web, los cuatro informes correspondientes al tercer cuatrimestre del "informe de solicitudes de acceso a información, quejas y reclamos" atendidas por la Secretaría de Cultura de acuerdo con la información registrada en la matriz de registro y control de PQRS.</t>
  </si>
  <si>
    <r>
      <rPr>
        <sz val="12"/>
        <rFont val="Arial Narrow"/>
        <family val="2"/>
      </rPr>
      <t xml:space="preserve">Evidencia: Para el tercer cuatrimestre se tenía como compromiso la entrega de cuatro informes, los mismos corresponden a los meses de: 
Agosto 20247000344773;09/09/2024
Septiembre 20247000393913; 09/10/2024
Octubre; 20247000446103 ; 08/11/2024
Noviembre; 20247000505193; 05/12/2024 
Los mismos se encuentran alojados en el siguiente enlace de la página web: 
</t>
    </r>
    <r>
      <rPr>
        <u/>
        <sz val="12"/>
        <color rgb="FF1155CC"/>
        <rFont val="Arial Narrow"/>
        <family val="2"/>
      </rPr>
      <t>https://www.culturarecreacionydeporte.gov.co/es/transparencia-acceso-informacion-publica/planeacion-presupuesto-informes/informes-acceso-informacion-quejas-reclamos</t>
    </r>
    <r>
      <rPr>
        <sz val="12"/>
        <rFont val="Arial Narrow"/>
        <family val="2"/>
      </rPr>
      <t xml:space="preserve"> 
Se cargan los informes en el Drive de envidencias:
</t>
    </r>
    <r>
      <rPr>
        <u/>
        <sz val="12"/>
        <color rgb="FF1155CC"/>
        <rFont val="Arial Narrow"/>
        <family val="2"/>
      </rPr>
      <t>https://drive.google.com/drive/folders/1mfBcTqFW_t1bEOFIdDQMezNesOd8dCeb</t>
    </r>
    <r>
      <rPr>
        <sz val="12"/>
        <rFont val="Arial Narrow"/>
        <family val="2"/>
      </rPr>
      <t xml:space="preserve"> </t>
    </r>
  </si>
  <si>
    <r>
      <rPr>
        <sz val="12"/>
        <color theme="1"/>
        <rFont val="Arial Narrow"/>
        <family val="2"/>
      </rPr>
      <t>Al revisar el link</t>
    </r>
    <r>
      <rPr>
        <u/>
        <sz val="12"/>
        <color rgb="FF000000"/>
        <rFont val="Arial Narrow"/>
        <family val="2"/>
      </rPr>
      <t xml:space="preserve"> </t>
    </r>
    <r>
      <rPr>
        <u/>
        <sz val="12"/>
        <color rgb="FF1155CC"/>
        <rFont val="Arial Narrow"/>
        <family val="2"/>
      </rPr>
      <t>https://www.culturarecreacionydeporte.gov.co/es/transparencia-acceso-informacion-publica/planeacion-presupuesto-informes/informes-acceso-informacion-quejas-reclamos</t>
    </r>
    <r>
      <rPr>
        <sz val="12"/>
        <color theme="1"/>
        <rFont val="Arial Narrow"/>
        <family val="2"/>
      </rPr>
      <t xml:space="preserve"> y el enlace Drive </t>
    </r>
    <r>
      <rPr>
        <u/>
        <sz val="12"/>
        <color rgb="FF1155CC"/>
        <rFont val="Arial Narrow"/>
        <family val="2"/>
      </rPr>
      <t>https://drive.google.com/drive/folders/1mfBcTqFW_t1bEOFIdDQMezNesOd8dCeb</t>
    </r>
    <r>
      <rPr>
        <sz val="12"/>
        <color theme="1"/>
        <rFont val="Arial Narrow"/>
        <family val="2"/>
      </rPr>
      <t>, se evidencian las siguientes publicaciones:
1. Informes sobre acceso a información, quejas y reclamos agosto 2024, del 10/09/2024
2. Informes sobre acceso a información, quejas y reclamos septiembre 2024, del 16/10/2024
3. Informes sobre acceso a información, quejas y reclamos octubre 2024, del 14/11/2024
4. Informes sobre acceso a información, quejas y reclamos noviembre 2024, del 11/12/12024
Con lo reportado se da por cumplida la actividad y la meta de producto del tercer cuatrimestre.</t>
    </r>
  </si>
  <si>
    <t>Revisado el reporte realizado en la herramienta de seguimiento del PTEP, se evidenció:
La Dirección de Gestión Corporativa - Relación con la ciudadanía, realizó el informe de PQRS , atendidas por la SCRD . 
Ahora bien, al consultar la página web de la SCRD https://www.culturarecreacionydeporte.gov.co/es/transparencia-acceso-informacion-publica/planeacion-presupuesto-informes/informes-acceso-informacion-quejas-reclamos, se evidenció la publicación de 4 Informe gestión de peticiones" debidamente suscritos por el responsable de la dependencia, así (período / radicado): 
 *informes sobre acceso a información, quejas y reclamos agosto 2024 - 10 de Septiembre 2024
 *Informes sobre acceso a información, quejas y reclamos septiembre 2024 - 16 de Octubre 2024 
 *Informes sobre acceso a información, quejas y reclamos octubre 2024 - 14 de Noviembre 2024
 *informes sobre acceso a información, quejas y reclamos noviembre 2024 - 11 de Diciembre 2024</t>
  </si>
  <si>
    <t>Actualizar el formato digital de encuesta de percepción del servicio, producto de las mesas de trabajo adelantadas.</t>
  </si>
  <si>
    <t>1 Formato digital de encuesta de percepción del servicio actualizado</t>
  </si>
  <si>
    <t>Formato encuesta actualizado</t>
  </si>
  <si>
    <t>Formato de encuesta actualizado y publicado</t>
  </si>
  <si>
    <t>Dirección Obsevatorio y Gestión del Conocimiento Cultural</t>
  </si>
  <si>
    <t>Observación
  *Debilidad en la planeación y formulación del PTEP:
  No hay coherencia en la planeación de la actividad en relación a la fechas para ejecutar la actividad y la Programación Cuatrimestral de las actividades, toda vez que la fecha de inicio se estableció desde el 01 de febrero y se programó la actividad para el segundo cuatrimestre del año. 
  Se recomienda:
  * Se recomienda se revise la formulación de la evidencias, para garantizar claramente los productos a entregar.</t>
  </si>
  <si>
    <t>Se actualizó el formato digital de encuesta de percepción del servicio, producto de las mesas de trabajo adelantadas. El mismo se encuentra publicado en el mapa de procesos de la entidad "9. Formatos" RCC-GU-01-FR-02 V2 Medición de la Experiencia Ciudadana - SCRD. Actividad ejecutada al 100%</t>
  </si>
  <si>
    <r>
      <rPr>
        <sz val="12"/>
        <color theme="1"/>
        <rFont val="Arial Narrow"/>
        <family val="2"/>
      </rPr>
      <t xml:space="preserve">Evidencias:
1. Solicitud de acompañamiento a la Dirección del Observatorio: 20247000057603; 15/02/2024
2. Mesa de trabajo con todas las dependencias: 20247000235823; 24/06/2024
3. Mesa de trabajo observatorio 11-07  20247000257863 
4. Solicitud de modificación formato encuesta a la Oficina Asesora Planeación 20247000260233; 12/07/2024 
En el siguiente enlace se evidencia la publicación en el mapa de procesos:
</t>
    </r>
    <r>
      <rPr>
        <u/>
        <sz val="12"/>
        <color rgb="FF1155CC"/>
        <rFont val="Arial Narrow"/>
        <family val="2"/>
      </rPr>
      <t>https://www.culturarecreacionydeporte.gov.co/es/transparencia-acceso-informacion-publica/informacion-entidad/procesos-y-procedimientos/procesos-estrategicos/gestion-del-relacionamiento-con-la-ciudadania</t>
    </r>
  </si>
  <si>
    <r>
      <rPr>
        <sz val="12"/>
        <color theme="1"/>
        <rFont val="Arial Narrow"/>
        <family val="2"/>
      </rPr>
      <t xml:space="preserve">Al revisar el link </t>
    </r>
    <r>
      <rPr>
        <u/>
        <sz val="12"/>
        <color rgb="FF1155CC"/>
        <rFont val="Arial Narrow"/>
        <family val="2"/>
      </rPr>
      <t>https://www.culturarecreacionydeporte.gov.co/es/transparencia-acceso-informacion-publica/informacion-entidad/procesos-y-procedimientos/procesos-estrategicos/gestion-del-relacionamiento-con-la-ciudadania</t>
    </r>
    <r>
      <rPr>
        <sz val="12"/>
        <color theme="1"/>
        <rFont val="Arial Narrow"/>
        <family val="2"/>
      </rPr>
      <t>, se evidencia la publicación de la versión 2 del formato "RCC-GU-01-FR-02 Medición de la Experiencia Ciudadana - SCRD V2", con fecha del 23/07/2024. Así mismo, se validan los radicados de las gestiones resalizadas para la actualización del formato.
Con lo reportado se da por cumplida la actividad y la meta de producto del segundo cuatrimestre.</t>
    </r>
  </si>
  <si>
    <r>
      <rPr>
        <sz val="12"/>
        <color theme="1"/>
        <rFont val="Arial Narrow"/>
        <family val="2"/>
      </rPr>
      <t xml:space="preserve">Se observa que se realizó la actividad planteada, (Actualizar el formato digital de encuesta de percepción del servicio), teniendo en cuenta las mesas de trabajo. 
 El formato tiene la sección de "Identificación de la interacción realizada" (13 ítems) y la sección "Actualizar el formato digital de encuesta de percepción del servicio" (6 ítems). El formato se encuentra publicado con Código:RCC-GU-01-FR-02, Versión: 02, Fecha: 23/07/2024 </t>
    </r>
    <r>
      <rPr>
        <u/>
        <sz val="12"/>
        <color rgb="FF1155CC"/>
        <rFont val="Arial Narrow"/>
        <family val="2"/>
      </rPr>
      <t>https://www.culturarecreacionydeporte.gov.co/es/transparencia-acceso-informacion-publica/informacion-entidad/procesos-y-procedimientos/procesos-estrategicos/gestion-del-relacionamiento-con-la-ciudadania</t>
    </r>
  </si>
  <si>
    <r>
      <rPr>
        <b/>
        <sz val="12"/>
        <color theme="1"/>
        <rFont val="Arial Narrow"/>
        <family val="2"/>
      </rPr>
      <t>Observación</t>
    </r>
    <r>
      <rPr>
        <sz val="12"/>
        <color theme="1"/>
        <rFont val="Arial Narrow"/>
        <family val="2"/>
      </rPr>
      <t xml:space="preserve">
  Se observa el formato con 19 ítems y otra información que no está numerada. En las mesas de trabajo no se especifica para cada información qué tratamiento o toma de decisiones servirá.
</t>
    </r>
    <r>
      <rPr>
        <b/>
        <sz val="12"/>
        <color theme="1"/>
        <rFont val="Arial Narrow"/>
        <family val="2"/>
      </rPr>
      <t xml:space="preserve"> Se recomienda:</t>
    </r>
    <r>
      <rPr>
        <sz val="12"/>
        <color theme="1"/>
        <rFont val="Arial Narrow"/>
        <family val="2"/>
      </rPr>
      <t xml:space="preserve">
  * Se recomienda especificar los objetivos o metas perseguidas con cada dato recolectado en el formato.</t>
    </r>
  </si>
  <si>
    <t>Esta actividad no cuenta con actividades programadas para el tercer cuatrimestre.
No se evidencias acciones para dar cumplimiento a las observaciones emitidas por la OCI en el seguimiento realizado en el segundo cuatrimestre.</t>
  </si>
  <si>
    <t>Actividad evaluada en el segundo (ii) corte de evaluación 30/08/2024.</t>
  </si>
  <si>
    <r>
      <rPr>
        <b/>
        <sz val="12"/>
        <color rgb="FF000000"/>
        <rFont val="&quot;Arial Narrow&quot;, sans-serif"/>
      </rPr>
      <t>SEGUIMIENTO OBSERVACIONES Y RECOMENDACIONES OCI AL 31/12/2024:</t>
    </r>
    <r>
      <rPr>
        <sz val="12"/>
        <color rgb="FF000000"/>
        <rFont val="&quot;Arial Narrow&quot;, sans-serif"/>
      </rPr>
      <t xml:space="preserve">
 Las observaciones realizadas por la OCI al 30/08/2024 NO fueron acogidas por la dependencia.</t>
    </r>
  </si>
  <si>
    <t>Publicar resultados de FURAG 2023 y aspectos por mejorar</t>
  </si>
  <si>
    <t>1 publicación de resultados FURAG 2023 y aspectos por mejorar</t>
  </si>
  <si>
    <t>Presentación de resultados y aspectos por mejorar IDI 2023</t>
  </si>
  <si>
    <t>Enlace de publicación de la presentación de resultados y aspectos por mejorar IDI 2023</t>
  </si>
  <si>
    <t>Oficina Asesora de Planeación</t>
  </si>
  <si>
    <t>Se realizó presentación de resultados FURAG 2023 en el Comité Institucional de Gestión y Desempeño
Se publicó la presentación de resultados FURAG 2023 en la Cultunet para consulta de los servidores y contratistas de la SCRD. En la ppt se relaciona las políticas que aumentaron y disminuyeron frente al 2022, con el fin de verificar los aspectos por mejorar y la estrategia a seguir.</t>
  </si>
  <si>
    <t>https://intranet.culturarecreacionydeporte.gov.co/mipg/modelo-integrado-de-planeacion-y-gestion-mipg/documentos-de-apoyo-para-el-mipg-presentaciones</t>
  </si>
  <si>
    <r>
      <rPr>
        <sz val="12"/>
        <color theme="1"/>
        <rFont val="Arial Narrow"/>
        <family val="2"/>
      </rPr>
      <t xml:space="preserve">Al revisar el link </t>
    </r>
    <r>
      <rPr>
        <u/>
        <sz val="12"/>
        <color rgb="FF1155CC"/>
        <rFont val="Arial Narrow"/>
        <family val="2"/>
      </rPr>
      <t>https://intranet.culturarecreacionydeporte.gov.co/mipg/modelo-integrado-de-planeacion-y-gestion-mipg/documentos-de-apoyo-para-el-mipg-presentaciones</t>
    </r>
    <r>
      <rPr>
        <sz val="12"/>
        <color theme="1"/>
        <rFont val="Arial Narrow"/>
        <family val="2"/>
      </rPr>
      <t>, se evidencia la presentación interna de los resultados del FURAG 2023, en la misma se evidencia la comparación de resultados con respecto a la vigencia 2022, con el fin de identificar los aspectos a mejorar y así definir las estrategias a desarrollar a nivel institucional y por dependencias.
La meta de esta actividad se encuentra establecida para el tercer cuatrimestre; sin embargo, dado que la fecha de inicio de la actividad es el 01/08/2024 con lo reportado se da por cumplida la actividad y la meta de producto en el segundo cuatrimestre.</t>
    </r>
  </si>
  <si>
    <t>Se observa la publicación en el link https://intranet.culturarecreacionydeporte.gov.co/mipg/modelo-integrado-de-planeacion-y-gestion-mipg/documentos-de-apoyo-para-el-mipg-presentaciones, de una presentación en MS power point, publicando los resultados de FURAG 2023 de la SCRD.</t>
  </si>
  <si>
    <r>
      <rPr>
        <b/>
        <sz val="12"/>
        <color theme="1"/>
        <rFont val="Arial Narrow"/>
        <family val="2"/>
      </rPr>
      <t xml:space="preserve">Observación:
</t>
    </r>
    <r>
      <rPr>
        <sz val="12"/>
        <color theme="1"/>
        <rFont val="Arial Narrow"/>
        <family val="2"/>
      </rPr>
      <t xml:space="preserve">Aunque están publicados en un power point los resultados Furag 2023, no se considera cumplida al 100%, puesto que no se observa un análisis o explicación detallada de los aspectos por mejorar.
</t>
    </r>
    <r>
      <rPr>
        <b/>
        <sz val="12"/>
        <color theme="1"/>
        <rFont val="Arial Narrow"/>
        <family val="2"/>
      </rPr>
      <t xml:space="preserve">Recomendación: </t>
    </r>
    <r>
      <rPr>
        <sz val="12"/>
        <color theme="1"/>
        <rFont val="Arial Narrow"/>
        <family val="2"/>
      </rPr>
      <t xml:space="preserve">
Realizar documento de análisis detallado de los Aspectos por mejorar, con datos específicos como acciones, responsables, fechas, criterios de calidad, indicadores, impacto, entre otros. Los aspectos por mejorar es recomendable que se incorporen en la planeación formal de la Secretaría y se ejecuten en un plazo razonable.</t>
    </r>
  </si>
  <si>
    <t>En la presentación power point publicada sobre los resultados del FURAG 2023, se priorizaron las políticas que obtuvieron puntuación baja y se relaciono los aspectos por mejorar de las siguiente Políticas: Racionalización de Trámites, Gestión de la Información Estadística, Seguridad Digital, Gestión Documental, Gestión del Conocimiento y la Innovación y Gobierno Digital. Esta presentación se presentó en el Comité Institucional de Gestión y Desempeño enfatizando en estas políticas. Adicionalmente, estos aspectos por mejorar se remitieron a cada lider de política y su equipo para incluir las mismas en el PAID v2, de lo contrario se solicito que se tengan en cuenta para el PAID 2025 v1, por lo cual se relacionaron para revisión e incoroporación en el Plan.</t>
  </si>
  <si>
    <r>
      <rPr>
        <sz val="12"/>
        <color theme="1"/>
        <rFont val="Arial Narrow"/>
        <family val="2"/>
      </rPr>
      <t xml:space="preserve">Link Presentación: </t>
    </r>
    <r>
      <rPr>
        <u/>
        <sz val="12"/>
        <color rgb="FF1155CC"/>
        <rFont val="Arial Narrow"/>
        <family val="2"/>
      </rPr>
      <t xml:space="preserve">https://intranet.culturarecreacionydeporte.gov.co/mipg/modelo-integrado-de-planeacion-y-gestion-mipg
</t>
    </r>
    <r>
      <rPr>
        <sz val="12"/>
        <color theme="1"/>
        <rFont val="Arial Narrow"/>
        <family val="2"/>
      </rPr>
      <t xml:space="preserve">Acta comité radicado No. 20241700349313
Formulación del PAID v1 2025:
</t>
    </r>
    <r>
      <rPr>
        <u/>
        <sz val="12"/>
        <color rgb="FF1155CC"/>
        <rFont val="Arial Narrow"/>
        <family val="2"/>
      </rPr>
      <t>https://docs.google.com/spreadsheets/d/1B67LOFxXlkMVFmAo1VxBS2m6zUqCZ4G3/edit?rtpof=true</t>
    </r>
    <r>
      <rPr>
        <sz val="12"/>
        <color theme="1"/>
        <rFont val="Arial Narrow"/>
        <family val="2"/>
      </rPr>
      <t xml:space="preserve"> </t>
    </r>
  </si>
  <si>
    <t>Esta actividad no cuenta con actividades programadas para el tercer cuatrimestre.
Se reportan y evidencian acciones para dar cumplimiento a las observaciones emitidas por la OCI en el seguimiento realizado en el segundo cuatrimestre, con lo cual se confirma el cumplimiento de la actividad y la meta de producto programada para el segundo cuatrimestre.</t>
  </si>
  <si>
    <r>
      <rPr>
        <sz val="12"/>
        <color rgb="FF000000"/>
        <rFont val="&quot;Arial Narrow&quot;, sans-serif"/>
      </rPr>
      <t xml:space="preserve">Revisada la carpeta compartida para el seguimiento del PTEP y el reporte de la matriz de seguimiento, se evidenció:
La Oficina de Planeación, reportó publicación de resultados FURAG 2023 y aspectos por mejorar, así: 
  *Link Presentación: https://intranet.culturarecreacionydeporte.gov.co/mipg/modelo-integrado-de-planeacion-y-gestion-mipg
Adicionalmente, en el Comité Institucional de Gestión y Desempeño - Acta comité radicado No. 20241700349313 se enfatizaron las políticas que obtuvieron puntuación baja y se relaciono los aspectos por mejorar de las siguiente Políticas: Racionalización de Trámites, Gestión de la Información Estadística, Seguridad Digital, Gestión Documental, Gestión del Conocimiento y la Innovación y Gobierno Digital.
 Finalmente, reporta la dependencia que los aspectos por mejorar se remitieron a cada líder de política para incluir las mismas en el PAID 2024 v2, o en su defecto se incluyeran en el PAID 2025 v1, por lo cual se relacionaron para revisión e incorporación en el Plan. 
 </t>
    </r>
    <r>
      <rPr>
        <u/>
        <sz val="12"/>
        <color rgb="FF000000"/>
        <rFont val="&quot;Arial Narrow&quot;, sans-serif"/>
      </rPr>
      <t>https://docs.google.com/spreadsheets/d/1B67LOFxXlkMVFmAo1VxBS2m6zUqCZ4G3/edit?rtpof=true</t>
    </r>
  </si>
  <si>
    <t>Elaborar reportes con las actas para productos o servicios de la Dirección de Fomento - DF y Dirección de Arte, Cultura y Patrimonio - DACP</t>
  </si>
  <si>
    <t>08 reportes con los números de radicado de las actas de asesorías y orientaciones para productos o servicios
 (febrero se genera en marzo y así sucesivamente)</t>
  </si>
  <si>
    <t>Asesorías y orientaciones para productos o servicios de la Dirección de Fomento - DF y Dirección de Arte, Cultura y Patrimonio - DACP
06- DACP
02- DF (Avance IIy III)</t>
  </si>
  <si>
    <t>Número de radicado del reporte.</t>
  </si>
  <si>
    <t>Dirección de Fomento - DF
 Dirección de Arte, Cultura y Patrimonio - DACP</t>
  </si>
  <si>
    <t>2 (DACP)</t>
  </si>
  <si>
    <t>3  ( 2 DACP- 1DF)</t>
  </si>
  <si>
    <t>3  (2 DACP- 1 DF)</t>
  </si>
  <si>
    <t>La Dirección de Arte, Cultura y Patrimonio generó los dos (2) reportes programados en los siguientes términos:
 1- Arte en Espacio en Público: la relación de cuarenta y un (41) orientaciones de Arte Urbano Responsable y VIARTE realizadas durante el primer cuatrimestre de 2024.
 2- Beneficios Económicos Periódicos: la relación de asesorías, orientaciones y atenciones brindadas a la ciudadanía y realizadas por el equipo de trabajo.</t>
  </si>
  <si>
    <t>Ver radicados Orfeo:
 1 - Arte en Espacio en Público:
  20243100176623
 2 - Beneficios Económicos Periódicos:
 20243100176653</t>
  </si>
  <si>
    <t>Se realizaron los dos reportes programados.</t>
  </si>
  <si>
    <t>Revisada la carpeta compartida para el seguimiento del PTEP y el reporte de la matriz de seguimiento, se evidenció:
  La Dirección de Arte Cultura y Patrimonio, reportó para el cuatrimestre que se efectuaron 2 reportes con los números de radicado de las actas de asesorías y orientaciones para productos o servicios, así: 
  *Radicado 20243100176623 ORIENTACIONES ARTE URBANO RESPONSABLE Y VIARTE - REPORTE PRIMER CUATRIMESTRE DE 2024 
  *Radicado 20243100176653 ORIENTACIONES, ATENCIONES Y SOCIALIZACIONES BEPS - REPORTE PRIMER CUATRIMESTRE DE 2024
  No obstante, si bien el documento fue radicado en el sistema de gestión documental, no se encuentra en formato institucional y no registra flujo de revisión y aprobación por el responsable de la dependencia.</t>
  </si>
  <si>
    <t>Se realizó reporte de las asesorías y orientaciones realizadas en el marco del Programa Distrital de Estimulos durante la vigencia 2024
La Dirección de Arte, Cultura y Patrimonio generó los dos (2) reportes programados para el segundo cuatrienio en los siguientes términos:
1 -  Arte en Espacio en Público: la relación de cincuenta y un (51) orientaciones de Arte Urbano Responsable y VIARTE realizadas durante el segundo cuatrimestre de 2024.
2 - Desde el equipo BEPS: se reportan las socializaciones a entidades aliadas y sus públicos objetivos, al igual que, las atenciones de forma presencial y virtual realizadas a los ciudadanos interesados en recibir el beneficio económico periódico BEPS.</t>
  </si>
  <si>
    <t>Radicado Orfeo No. 20242200337373
Ver radicados Orfeo de la Dirección de Arte, Cultura y Patrimonio:
1 -  Arte en Espacio en Público: 20243100334863
2 - BEPS: 20243100335643</t>
  </si>
  <si>
    <t>Al revisar los radicados reportados como evidencia en el sistema ORFEO, se validan los siguientes reportes:
1. Radicado Orfeo No. 20242200337373, Reporte de asesorías y orientaciones Dirección de Fomento, de fecha 04/09/2024
2. Radicado Orfeo No. 20243100334863, Reporte de las orientaciones de Arte Urbano Responsable y VIARTE del II cuatrimestre
de 2024, de fecha 03/09/2024
3. Radicado Orfeo No. 20243100335643, Programa de Transparencia y Ética Pública - Programa BEPS -Aportes para los creadores y gestores culturales de Bogotá. Segundo Cuatrimestre, de. fecha 03/09/2024
Con lo reportado se da por cumplida la actividad y la meta de producto del segundo cuatrimestre; sin embargo, el reporte fue reallizado de forma extemporánea dado que la fecha de los 3 reportes es del mes de septiembre.</t>
  </si>
  <si>
    <t>Se observa los 3 documentos de evidencia Orfeos 1. 20242200337373, Reporte de asesorías y orientaciones Dirección de Fomento, de fecha 04/09/2024
 2. 20243100334863, Reporte de las orientaciones de Arte Urbano Responsable y VIARTE del II cuatrimestre
 de 2024, de fecha 03/09/2024
 3. 20243100335643, Programa de Transparencia y Ética Pública - Programa BEPS -Aportes para los creadores y gestores culturales de Bogotá. Segundo Cuatrimestre, de. fecha 03/09/2024</t>
  </si>
  <si>
    <t>Sin Observaciones, Sin Recomendaciones.</t>
  </si>
  <si>
    <t xml:space="preserve">Se realizó reporte de las asesorías y orientaciones realizadas en el marco del Programa Distrital de Estimulos durante la vigencia 2024
La Dirección de Arte, Cultura y Patrimonio generó los dos (2) reportes programados en los siguientes términos:
1 - Arte en Espacio en Público: la relación de treinta y siete (37) orientaciones de Arte Urbano Responsable y VIARTE realizadas durante el tercer cuatrimestre de 2024.
2 - Beneficios Económicos Periódicos: se reportan las socializaciones a entidades aliadas y sus públicos objetivos, al igual que, las atenciones de forma presencial y virtual realizadas a los ciudadanos interesados en recibir el beneficio económico periódico BEPS.
</t>
  </si>
  <si>
    <t>Dirección de Arte, Cultura y Patrimonio, ver radicados Orfeo:
1. Arte en Espacio en Público: 20243100516123
2. Beneficios Económicos Periódicos:  20243100536203
Dirección de Fomento, ver radicado Orfeo: 20252200007223 y 20242100382723</t>
  </si>
  <si>
    <t>Al revisar los radicados reportados como evidencia en el sistema ORFEO, se validan los siguientes reportes:
1. Radicado Orfeo No. 20252200007223, Reporte de asesorías y orientaciones Dirección de Fomento, de fecha 13/01/2024, en el que se relaciona el radicado Orfeo No. 20242100382723 con la "Socialización de convocatoria Premio Redes Vivas Comunitarias del Programa Distrital de Estímulos 2024" realizado el 02/10/2024.
2. Radicado Orfeo No. 20243100516123, Reporte de las orientaciones de Arte Urbano Responsable y VIARTE del III
cuatrimestre de 2024, de fecha 10/12/2024.
3. Radicado Orfeo No. 20243100536203, Programa de Transparencia y Ética Pública - Programa BEPS - Aportes paraloscreadores y gestores culturales de Bogotá. Tercer Cuatrimestre, de. fecha 17/12/2024.
Con lo reportado se da por cumplida la actividad y la meta de producto del tercer cuatrimestre.</t>
  </si>
  <si>
    <t>Revisada la carpeta compartida para el seguimiento del PTEP y el reporte de la matriz de seguimiento, se evidenció:
La Dirección de Arte Cultura y Patrimonio, reportó para el cuatrimestre que se efectuó 1 reporte con el número de radicado de las actas de asesorías y orientaciones para productos o servicios, así: 
 1 - Arte en Espacio en Público: la relación de treinta y siete (37) orientaciones de Arte Urbano Responsable y VIARTE realizadas durante el tercer cuatrimestre de 2024. Radicado 20243100516123
 2 - Beneficios Económicos Periódicos: se reportan las socializaciones a entidades aliadas y sus públicos objetivos, al igual que, las atenciones de forma presencial y virtual realizadas a los ciudadanos interesados en recibir el beneficio económico periódico BEPS. Radicado 20243100536203
 La Dirección de Fomento reporta los siguientes Orfeos:
 *20252200007223
 *20242100382723  
 Ahora bien,  se verificó que los citados documentos  se encuentran en formato institucional y registran flujo de revisiónes y aprobación por el responsable del proceso.</t>
  </si>
  <si>
    <t>Elaboración de instrumentos de gestión de información</t>
  </si>
  <si>
    <t>Actualizar y publicar en el portal web el Instrumento de Registro de activos de Información e Índice de Información Clasificada y Reservada de la SCRD 2024</t>
  </si>
  <si>
    <t>1 Instrumento de Registro de activos de Información e Índice de Información Clasificada y Reservada de la SCRD 2024</t>
  </si>
  <si>
    <t>Registro de activos de Información e Índice de Información Clasificada y Reservada de la SCRD 2024</t>
  </si>
  <si>
    <t>Pantallazos de publicación y/o radicado del Instrumento de Registro de activos de Información e Índice de Información Clasificada y Reservada de la SCRD 2024</t>
  </si>
  <si>
    <t>Oficina de Tecnologías de la Información
 Dirección de Gestión Corporativa - Gestión Documental</t>
  </si>
  <si>
    <t>En la página web de la Entidad se realizó la publicación de:
 1. Registro de Activos de Información 2023
 2. Índice de Información Clasificada y Reservada 2023
 *Nota: La publicación de lo anterior se realiza anualmente, por lo cual lo correspondiente a la vigencia 2024 será publicado en el año 2025.</t>
  </si>
  <si>
    <r>
      <rPr>
        <sz val="12"/>
        <color theme="1"/>
        <rFont val="Arial Narrow"/>
        <family val="2"/>
      </rPr>
      <t xml:space="preserve">1. Registro de Activos de Información 2023: </t>
    </r>
    <r>
      <rPr>
        <u/>
        <sz val="12"/>
        <color rgb="FF1155CC"/>
        <rFont val="Arial Narrow"/>
        <family val="2"/>
      </rPr>
      <t>https://www.culturarecreacionydeporte.gov.co/es/transparencia-acceso-informacion-publica/datos-abiertos/registros-de-activos-de-informacion</t>
    </r>
    <r>
      <rPr>
        <sz val="12"/>
        <color theme="1"/>
        <rFont val="Arial Narrow"/>
        <family val="2"/>
      </rPr>
      <t xml:space="preserve"> 
 2. Índice de Información Clasificada y Reservada 2023: </t>
    </r>
    <r>
      <rPr>
        <u/>
        <sz val="12"/>
        <color rgb="FF1155CC"/>
        <rFont val="Arial Narrow"/>
        <family val="2"/>
      </rPr>
      <t>https://www.culturarecreacionydeporte.gov.co/es/transparencia-acceso-informacion-publica/datos-abiertos/indice-de-informacion-clasificada-y-reservada</t>
    </r>
    <r>
      <rPr>
        <sz val="12"/>
        <color theme="1"/>
        <rFont val="Arial Narrow"/>
        <family val="2"/>
      </rPr>
      <t xml:space="preserve"> </t>
    </r>
  </si>
  <si>
    <t>Se realizó la publicación del Instrumento de Registro de activos de Información e Índice de Información Clasificada y Reservada de la SCRD 2024</t>
  </si>
  <si>
    <t>DPRV: Se puede evidenciar que en el botón de transparencia el día 16 de febrero de 2024 fueron publicados en los numerales 7.1.1 y 7.1.2 el registro de activos de Información y el Índice de Información Clasificada y Reservada de la SCRD de la vigencia 2023</t>
  </si>
  <si>
    <t>Actividad Cumplida.</t>
  </si>
  <si>
    <t>N/A - Actividda Cumplida</t>
  </si>
  <si>
    <t>Esta actividad se encuentra cumplida y no cuenta con actividades programadas para el segundo cuatrimestre.</t>
  </si>
  <si>
    <t>No aplica, Actividad cumplida.</t>
  </si>
  <si>
    <t>N/A - Actividad Cumplida</t>
  </si>
  <si>
    <t>Esta actividad se encuentra cumplida y no cuenta con actividades programadas para el tercer cuatrimestre.</t>
  </si>
  <si>
    <t>Actualizar y publicar la Resolución e instrumento de Esquema de Publicación de la Información de la SCRD 2024.</t>
  </si>
  <si>
    <t>1 Resolución e instrumento de Esquema de Publicación de la Información de la SCRD 2024 actualizada y publicada</t>
  </si>
  <si>
    <t>Resolución e instrumento de Esquema de Publicación de la Información de la SCRD 2024</t>
  </si>
  <si>
    <t>Radicado de la Resolución e instrumento de Esquema de Publicación de la Información de la SCRD 2024</t>
  </si>
  <si>
    <t>Oficina Asesora de Comunicaciones
 Oficina Asesora de Planeación</t>
  </si>
  <si>
    <t>En la página web se mantiene los actos administrativos vigentes en materia de Esquema de Publicación de la Información. Resolución 978 del 31 de diciembre de 2020 y la Resolución No. 676 de 07 de septiembre de 2023 "Por medio de la cual se modifica la resolución 491".</t>
  </si>
  <si>
    <t>https://www.culturarecreacionydeporte.gov.co/es/transparencia-acceso-informacion-publica/datos-abiertos/esquema-de-publicacion-de-la-informacion</t>
  </si>
  <si>
    <t>Se realizó la publicación del Esquema de Publicación de la Información en la página web.</t>
  </si>
  <si>
    <t>DPRV: Verificado el numeral 7.1.3 del botón de transparencia se evidencia que para la vigencia 2024 no se ha actualizado y publicado la Resolución de Registro de Activos de Información y del Índice de Información clasificada y reservada, como se propuso en la actividad.</t>
  </si>
  <si>
    <t>Es importante que se diligecien las casillas M,N y O dónde se indiqué si se desarrollarán o no actividades para el cuatrimestre evaluado.
  Teniendo en cuenta que la fecha de finalización de la actividad era el 28/02/2024 la acción se califica como incumplida al no actualizarse la Resolución para la vigencia 2024.</t>
  </si>
  <si>
    <t>Esta actividad no se encuentra programada para el periodo de reporte</t>
  </si>
  <si>
    <t>Esta actividad el tercer cuatrimestre.En el seguimiento del segundo cuatrimestre no aplica.</t>
  </si>
  <si>
    <t>En la pagina web se encuentra publicado y actualizado el Esquema de Publicación de la Información de la SCRD 2024, el cual fue publicado en el primer cuatrimestre el 16/02/2024. Como parte de esta actualización y teniendo en cuenta los 3 seguimientos realizados a las publicaciones del Esquema de Publicación de Información en la vigencia 2024, realizados el 05/04/2024, el 18/09/2024 y el 10/11/2024, se realiza la revisión de los actos administrativos vigentes: Resolución No. 491 de 07 de julio de 2023 y Resolución No. 676 de 07 de septiembre de 2023, sobre los cuales se determina que se encuentran vigentes y acordes con lo requerido, por ende no es necesario realizar actualizaciones adicionales.</t>
  </si>
  <si>
    <t>Parcialmente</t>
  </si>
  <si>
    <t>Se presenta cumplimiento parcial, considerando que el Esquema de Publicaciones de la Información de la SCRD para la vigencia 2024 fue actualizado y publicado oportunamente en el Link de Transparencia y Acceso a la Información. Sin embargo, no se realizó la actualización normativa propuesta como meta de producto.
La normatividad fue evaluada y se confirmo su conformidad, pero al no ser necesaria su acrtualización se genera el parcial incumplimiento.</t>
  </si>
  <si>
    <t>Revisada la carpeta compartida para el seguimiento del PTEP y el reporte en la matriz de seguimiento, se evidenció:
Las dependencias reportan haber publicado y actualizado el Esquema de Publicación de la Información de la SCRD 2024, en la pagina web de la SCRD. 
Una vez revisado el link https://www.culturarecreacionydeporte.gov.co/es/transparencia-acceso-informacion-publica/datos-abiertos/esquema-de-publicacion-de-la-informacion, se evidencio que en el numeral 7.1.3 del botón de transparencia se evidencia que para la vigencia 2024, solo reposa el "Esquema de publicación de la información SCRD 2024". 
 No obstante, la Resolución de Registro de Activos de Información y del Índice de Información clasificada y reservada, no se encuentra actualizada como se propuso en la actividad.</t>
  </si>
  <si>
    <r>
      <rPr>
        <b/>
        <sz val="12"/>
        <color rgb="FF000000"/>
        <rFont val="&quot;Arial Narrow&quot;, sans-serif"/>
      </rPr>
      <t>Observación.</t>
    </r>
    <r>
      <rPr>
        <sz val="12"/>
        <color rgb="FF000000"/>
        <rFont val="&quot;Arial Narrow&quot;, sans-serif"/>
      </rPr>
      <t xml:space="preserve">
  * Debilidad en los soportes documentales, por cuanto la fecha de actualización del "Esquema de Publicación de la Información de la SCRD 2024" es el 16 de febrero de 2024, registrando extemporaneidad. 
</t>
    </r>
    <r>
      <rPr>
        <b/>
        <sz val="12"/>
        <color rgb="FF000000"/>
        <rFont val="&quot;Arial Narrow&quot;, sans-serif"/>
      </rPr>
      <t xml:space="preserve">  
Se recomienda.</t>
    </r>
    <r>
      <rPr>
        <sz val="12"/>
        <color rgb="FF000000"/>
        <rFont val="&quot;Arial Narrow&quot;, sans-serif"/>
      </rPr>
      <t xml:space="preserve">
  *Es indispensable que los reportes se encuentren dentro de los términos del cuatrimestre evaluado.</t>
    </r>
  </si>
  <si>
    <t>Elaborar y publicar en el portal web, en el instrumento establecido, los seguimientos al Esquema de Publicación de la Información de la SCRD 2024.</t>
  </si>
  <si>
    <t>3 seguimientos al Esquema de Publicación de la Información de la SCRD 2024 en el instrumento establecido.</t>
  </si>
  <si>
    <t>Seguimientos al Esquema de Publicación de la Información de la SCRD 2024</t>
  </si>
  <si>
    <t>Pantallazos de publicación y/o radicados de los seguimientos al Esquema de Publicación de la Información de la SCRD 2024 en el instrumento establecido.</t>
  </si>
  <si>
    <t>DPRV: No se reporta información para el primer cuatrimestre de 2024.</t>
  </si>
  <si>
    <t>Es importante que se diligecien las casillas M,N y O dónde se indiqué si se desarrollarán o no actividades para el cuatrimestre evaluado.
  Teniendo en cuenta que se programaron 3 seguimientos durante la vigencia y no se reportó información para el primer cuatrimestre, la acción se califica sin inciar. La OAC debe realizar los 3 seguimientos al esquema de publicación de información en el periodo de mayo a diciembre de 2024.</t>
  </si>
  <si>
    <t>Mediante comunicación interna con radicado 20241700120823 se remite a todas las dependencias el "Informe I Trimestre de seguimiento de Transparencia y Acceso a la Inforamción Pública".
El 24/07/2024 se envío correo electrónico masivo a todas las dependencias con el seguimiento al Link de Transparencia y Acceso a la Información Pública - Esquema de Publicación de la Información de la SCRD de acuerdo con las directrices establecidas por MinTIC. Se solicitó a las dependencias revisar, subsanar y dar respuesta a las observaciones emitidas por la OAP, con plazo a 30/08/2024. Con base en este seguimiento se realizará la publicación del informe de seguimiento.</t>
  </si>
  <si>
    <r>
      <rPr>
        <sz val="12"/>
        <rFont val="Arial Narrow"/>
        <family val="2"/>
      </rPr>
      <t xml:space="preserve">Ver radicado Orfeo:
20241700120823
</t>
    </r>
    <r>
      <rPr>
        <sz val="12"/>
        <color rgb="FF0563C1"/>
        <rFont val="Arial Narrow"/>
        <family val="2"/>
      </rPr>
      <t xml:space="preserve">https://docs.google.com/spreadsheets/d/1j9oCsBABXKMxKDCpuO9OWAB4kCU338Oe/edit?gid=53244283#gid=53244283
</t>
    </r>
    <r>
      <rPr>
        <sz val="12"/>
        <rFont val="Arial Narrow"/>
        <family val="2"/>
      </rPr>
      <t>3.3. Segundo seguimiento al Link de Transparencia y Acceso a la Información Pública 240724.pdf</t>
    </r>
  </si>
  <si>
    <t>Al revisar la evidencia reportada en el sistema ORFEO, se valida la emisión del "Informe I Trimestre de seguimiento de Transparencia y Acceso de la Información Pública" de fecha 05/04/2024. Así mismo, se valida el segundo seguimiento realizado con corte a julio de 2024.
Con lo reportado se da cumplimiento a la actividad y meta de producto del segundo cuatrimestre.</t>
  </si>
  <si>
    <t xml:space="preserve">
Se observa radicado Orfeo 20241700120823-05/04/2024 "Informe I Trimestre de seguimiento de Transparencia y Acceso de la Información Pública", y el link que muestra el "INFORME DE SEGUIMIENTO ESQUEMA DE PUBLICACIÓN DE LA INFORMACIÓN SCRD 2024". El radicado no corresponde con el cuatrimestre evaluado.</t>
  </si>
  <si>
    <r>
      <rPr>
        <b/>
        <sz val="12"/>
        <color theme="1"/>
        <rFont val="Arial Narrow"/>
        <family val="2"/>
      </rPr>
      <t>Observación:</t>
    </r>
    <r>
      <rPr>
        <sz val="12"/>
        <color theme="1"/>
        <rFont val="Arial Narrow"/>
        <family val="2"/>
      </rPr>
      <t xml:space="preserve">
 La información reportada por el área no corresponde con lo programado para el cuatrimestre, toda vez que el radicado maportado es anterior a la fecha de inciio de la actividad programada.
</t>
    </r>
    <r>
      <rPr>
        <b/>
        <sz val="12"/>
        <color theme="1"/>
        <rFont val="Arial Narrow"/>
        <family val="2"/>
      </rPr>
      <t xml:space="preserve">Recomendación:
</t>
    </r>
    <r>
      <rPr>
        <sz val="12"/>
        <color theme="1"/>
        <rFont val="Arial Narrow"/>
        <family val="2"/>
      </rPr>
      <t>Es necesario que la evidencia que se aporte dé razón de lo programado.</t>
    </r>
  </si>
  <si>
    <t>El día 18/09/2024 se realiza el segundo seguimiento al Esquema de Publicación de Información, el cual es socializado a las dependencias mediante el radicado ORFEO No. 20241700357443.
El día 10/11/2024 se realiza el tercer seguimiento al Esquema de Publicación de Información, el cual es socializado a las dependencias mediante el radicado ORFEO No. 20241700447513.</t>
  </si>
  <si>
    <r>
      <rPr>
        <u/>
        <sz val="12"/>
        <color rgb="FF1155CC"/>
        <rFont val="Arial Narrow"/>
        <family val="2"/>
      </rPr>
      <t>https://drive.google.com/drive/folders/12guc_K9oLTVSe8MXJ2BLrLeC8HCAHutu</t>
    </r>
    <r>
      <rPr>
        <sz val="12"/>
        <color theme="1"/>
        <rFont val="Arial Narrow"/>
        <family val="2"/>
      </rPr>
      <t xml:space="preserve"> </t>
    </r>
  </si>
  <si>
    <t>Al revisar la evidencia reportada en el sistema ORFEO y en Google Drive, se valida la emisión del "Informe II Trimestre de seguimiento de Transparencia y Acceso de la Información Pública" de fecha 18/09/2024. Así mismo, se valida la emisión del "Informe III Trimestre de seguimiento de Transparencia y Acceso de la Información Pública" de fecha 10/11/2024.
Con lo reportado se da cumplimiento a la actividad y meta de producto del tercer cuatrimestre.</t>
  </si>
  <si>
    <t>Revisada la carpeta compartida para el seguimiento del PTEP y el reporte en la matriz de seguimiento, se evidenció:
 La Oficina Asesora de Comunicaciones adjuntó los soportes correspondientes a la realización de dos (2) seguimientos al Esquema de Publicación de la Información de la SCRD 2024, así:
 *Segundo seguimiento al Esquema de Publicación de Información - Link de Transparencia y Acceso a la Información Pública. Radicado: 20241700357443. Fecha: 18-09-2024
 *Tercer seguimiento al Esquema de Publicación de Información - Link de Transparencia-y Acceso a la Información Pública. Radicado: 20241700447513. Fecha: 10-11-2024
 Una vez revisado el link https://www.culturarecreacionydeporte.gov.co/es/transparencia-acceso-informacion-publica/datos-abiertos/esquema-de-publicacion-de-la-informacion,no fue posible evidenciar la publicación de los informes de conformidad con la meta, indicador y evidencia.</t>
  </si>
  <si>
    <r>
      <rPr>
        <b/>
        <sz val="12"/>
        <color rgb="FF000000"/>
        <rFont val="&quot;Arial Narrow&quot;, sans-serif"/>
      </rPr>
      <t>Observación.</t>
    </r>
    <r>
      <rPr>
        <sz val="12"/>
        <color rgb="FF000000"/>
        <rFont val="&quot;Arial Narrow&quot;, sans-serif"/>
      </rPr>
      <t xml:space="preserve">
 *Debilidad en la planeación y formulación del PTEP: 
 No hay coherencia en la planeación de la actividad, meta y producto, toda vez que en la actividad se estableció "Elaborar y publicar en el portal web, en el instrumento establecido, los seguimientos al Esquema de Publicación de la Información de la SCRD 2024 " y en el indicador y la meta solo requieren Seguimientos al Esquema  y no publicación 
  </t>
    </r>
    <r>
      <rPr>
        <b/>
        <sz val="12"/>
        <color rgb="FF000000"/>
        <rFont val="&quot;Arial Narrow&quot;, sans-serif"/>
      </rPr>
      <t xml:space="preserve">
Se recomienda que para la formulación del PTEP :</t>
    </r>
    <r>
      <rPr>
        <sz val="12"/>
        <color rgb="FF000000"/>
        <rFont val="&quot;Arial Narrow&quot;, sans-serif"/>
      </rPr>
      <t xml:space="preserve">
 *Se recomienda se revise la coherencia de la formulación de la actividad y el producto, soporte y la evidencia de manera clara y concisa.</t>
    </r>
  </si>
  <si>
    <t>Realizar seguimiento al programa de Gestión Documental de la Entidad vigente de acuerdo al cronograma de trabajo establecido</t>
  </si>
  <si>
    <t>3 informes de seguimiento a la implementación del Programa de Gestión Documental de la Entidad vigente de acuerdo al cronograma de trabajo establecido</t>
  </si>
  <si>
    <t>Seguimientos a la implementación del Programa de Gestión Documental de la Entidad vigente de acuerdo al cronograma de trabajo establecido</t>
  </si>
  <si>
    <t>Radicado de los informes de avance al Programa de Gestión Documental de la Entidad vigente de acuerdo al cronograma de trabajo establecido
Pantallazos de publicación del consolidado anual del informe de avance al Programa de Gestión Documental de la Entidad vigente de acuerdo al cronograma de trabajo establecido</t>
  </si>
  <si>
    <t>Dirección de Gestión Corporativa  y Relación con el Ciudadano - Grupo Interno de Trabajo de Gestión de Servicios Administrativos - Gestión Documental</t>
  </si>
  <si>
    <t>Dirección de Gestión Corporativa y Relación con el Ciudadano  - Grupo Interno de Trabajo de Gestión de Servicios Administrativos                                - Gestión Documental</t>
  </si>
  <si>
    <t>De manera previa se había solciitado el ajuste de esta actividad, ya que actualmente el PGD esta en proceso de aprobacion. El reporte al que hace referencia este seguimiento tiene origen en en PGD 2020-2023 que finalizó la vigencia pasada. Es importante resaltar que el PGD es un programas que se desarrolla por el cuatrenio de la admistracion y que esta actualmente implicitó en el PINAR.</t>
  </si>
  <si>
    <t>No se dio cumplimiento a la actividad programada en el cuatrenio.</t>
  </si>
  <si>
    <t>Actividad incumplida. De conformidad con el reporte cualitativo realizado por el GIT de Gestión Documental se solicitó modificación de esta acción a la OAP, sin embargo, no se remite un radicado de Orfeo o correo electróncio que se soporte lo indicado. Se recomienda a la OAP revisar lo enuenciado por el proceso y ajustar la actividad en caso de aprobarse su modificación..</t>
  </si>
  <si>
    <t>Se cuenta con la versión final del PGD de acuerdo con los cambios realizados en el PINAR para su correcta armonización, el cual se envió una comunicación oficial a la Oficina Asesora de Planeación, con el fin de solicitar un espacio ante el Comité Institucional de Gestión y Desempeño para la aprobación de Instrumentos Archivísticos Radicado Orfeo 2024710029276.
Posterior se recibieron observaciones por parte de la OAP en cuanto a la comunicación oficial 2024710029276, a la cual se proyectó respuesta y se actualizó lo referente al PGD, enviada en el mes de septiembre.</t>
  </si>
  <si>
    <t>RAD. ORFEO: 2024710029276.</t>
  </si>
  <si>
    <t>Al revisar la evidencia reportada en el sistema ORFEO, se valida la información entregada en el reporte del cuatrimestre; sin embargo, las evidencias no corresponden con la actividad, meta de producto, evidencias, metas programadas para el cuatrimestre.
Teniendo en cuenta lo reportado en el primer y segundo cuatrimestre, se debe validar la reprogramación de la actividad.</t>
  </si>
  <si>
    <t>Revisada la evidencia RAD. ORFEO: 2024710029276, se observa que no corresponde a la meta: "informes de seguimiento a la implementación del Programa de Gestión Documental de la Entidad vigente de acuerdo al cronograma de trabajo establecido"</t>
  </si>
  <si>
    <r>
      <rPr>
        <b/>
        <sz val="12"/>
        <color theme="1"/>
        <rFont val="Arial Narrow"/>
        <family val="2"/>
      </rPr>
      <t xml:space="preserve">Observación:
</t>
    </r>
    <r>
      <rPr>
        <sz val="12"/>
        <color theme="1"/>
        <rFont val="Arial Narrow"/>
        <family val="2"/>
      </rPr>
      <t xml:space="preserve">Se observa que la Dependencia ejecutora (Dirección de Gestión Corporativa y Relación con el Ciudadano - Grupo Interno de Trabajo de Gestión de Servicios Administrativos - Gestión Documental) ha requerido reprogramar la actividad.
</t>
    </r>
    <r>
      <rPr>
        <b/>
        <sz val="12"/>
        <color theme="1"/>
        <rFont val="Arial Narrow"/>
        <family val="2"/>
      </rPr>
      <t xml:space="preserve">Recomendación:
</t>
    </r>
    <r>
      <rPr>
        <sz val="12"/>
        <color theme="1"/>
        <rFont val="Arial Narrow"/>
        <family val="2"/>
      </rPr>
      <t>Reprogramar la actividad</t>
    </r>
  </si>
  <si>
    <t xml:space="preserve">1.⁠ ⁠Programación de Presentación del Programa Gestión Documental ante el Comité Institucional de Gestión y Desempeño- Radicado: 20241700350043 Fecha: 12-09-2024
2.⁠ ⁠Respuesta a observaciones de la Oficina Asesora de Planeación - Solicitud de Espacio ante el Comité para aprobación de Instrumentos Archivísticos. Radicado: 20247100337073 Fecha: 04-09-2024
3.⁠ ⁠Presentación del Programa de Gestion Documental al Comité Institucional de Gestión y Desempeño- Radicado: 20247100358343 Fecha: 19-09-2024.
4. Aprobacion del PGD con Acta de comité No. 25 de 2024." del 24/09/2024
5. Envio por correo electronico 5/11/2024  Resolucion de Adopcion del PGD a la Oficina Juridica para su revision y aprobacion.
6. El 28/11/2024 por parte de la Oficina Jurica se envió Resolucion con observaciones.
7. El 4/12/2024 se remito resolución con los ajustes solicitados, estamos a la espera de la aprobacion por parte Oficina Juridica.
Nota: Es importante dar claridad que de acuerdo a lo dispuesto por el decreto 1080 de 2015, los intrumentos archivistiscos para este caso el PGD, no se podrán implementar hasta no ser adoptado por acto administrativo, unas vez suceda esto se iniciara con la implementacion del mismo. </t>
  </si>
  <si>
    <r>
      <rPr>
        <sz val="12"/>
        <color rgb="FF000000"/>
        <rFont val="Arial Narrow"/>
        <family val="2"/>
      </rPr>
      <t xml:space="preserve">RAD ORFEO 20241700350043
RAD ORFEO20247100358343
RAD ORFEO20241700400803 acta de comite
</t>
    </r>
    <r>
      <rPr>
        <u/>
        <sz val="12"/>
        <color rgb="FF1155CC"/>
        <rFont val="Arial Narrow"/>
        <family val="2"/>
      </rPr>
      <t>https://drive.google.com/drive/folders/1h7ky6qHpArwYRaZkSdUvZYgu8N8K_sJI</t>
    </r>
  </si>
  <si>
    <t>Al revisar la evidencia reportada en el sistema ORFEO y en Google Drive, se valida la información entregada en el reporte del cuatrimestre; sin embargo, las evidencias no corresponden con la actividad, meta de producto, evidencias, metas programadas para el cuatrimestre.
Teniendo en cuenta lo reportado en el primer, segundo y tercer cuatrimestre, se valida el incumplimiento en la actividad.</t>
  </si>
  <si>
    <t>Revisada la carpeta compartida para el seguimiento del PTEP y el reporte en la matriz de seguimiento, se evidenció:
La Dirección de Gestión Corporativa y Relación con el Ciudadano - Grupo Interno de Trabajo de Gestión de Servicios Administrativos - Gestión Documental, adjuntó soportes del proceso de adopción del programa de Gestión Documental .
De la información reportada no fue posible evidenciar el cumplimiento de la actividad de conformidad con la meta, indicador y evidencia.</t>
  </si>
  <si>
    <r>
      <rPr>
        <b/>
        <sz val="12"/>
        <color rgb="FF000000"/>
        <rFont val="&quot;Arial Narrow&quot;, sans-serif"/>
      </rPr>
      <t>Observación</t>
    </r>
    <r>
      <rPr>
        <sz val="12"/>
        <color rgb="FF000000"/>
        <rFont val="&quot;Arial Narrow&quot;, sans-serif"/>
      </rPr>
      <t xml:space="preserve">
 * Debilidad en los soportes documentales:
 No se adjuntó evidencia de haber realizado 1 informes de seguimiento a la implementación del programa de Gestión Documental, por cuanto no hay correspondencia entre el soporte de cumplimiento referido por la dependencia y la evidencia requerida en la actividad, el cual no da cumplimiento a la actividad. 
</t>
    </r>
    <r>
      <rPr>
        <b/>
        <sz val="12"/>
        <color rgb="FF000000"/>
        <rFont val="&quot;Arial Narrow&quot;, sans-serif"/>
      </rPr>
      <t xml:space="preserve">  Se recomienda:</t>
    </r>
    <r>
      <rPr>
        <sz val="12"/>
        <color rgb="FF000000"/>
        <rFont val="&quot;Arial Narrow&quot;, sans-serif"/>
      </rPr>
      <t xml:space="preserve">
 * Es indispensable que el soporte de cumplimiento de la actividad corresponda a lo planificado como evidencia, para ser valorado de manera objetiva por la tercera línea de defensa.</t>
    </r>
  </si>
  <si>
    <t>Revisar Inventario Bogotá y del Registro de Publicaciones Técnicas de la SCRD y actualizar si se requiere.</t>
  </si>
  <si>
    <t>Reporte de revisión y seguimiento Inventario Bogotá y del Registro de Publicaciones Técnicas de la SCRD</t>
  </si>
  <si>
    <t>Inventario Bogotá y del Registro de Publicaciones Técnicas de la SCRD</t>
  </si>
  <si>
    <t>Número de radicado en Orfeo de envío de información a la SDP</t>
  </si>
  <si>
    <t>Dirección de Observatorio y Gestión de Conocimiento</t>
  </si>
  <si>
    <t>Es importante que se diligecien las casillas M,N y O dónde se indiqué sí se desarrollarán o no actividades para el cuatrimestre evaluado. la acción se califica sin inciar.</t>
  </si>
  <si>
    <t>No se programaron avances para el II Cuadrimestre.</t>
  </si>
  <si>
    <t>No aplica, actividad programada para siguiente cuatrimestre.</t>
  </si>
  <si>
    <t>No se presenta reporte por parte de la dependencia responsable, por ende, se valida el incumplimiento de la actividad.</t>
  </si>
  <si>
    <t>Revisada la carpeta compartida para el seguimiento del PTEP y el reporte de la matriz de seguimiento, se evidenció:
La Dirección de Observatorio y Gestión de Conocimiento no reportó ni soporto cumplimiento de la actividad.</t>
  </si>
  <si>
    <r>
      <rPr>
        <b/>
        <sz val="12"/>
        <color rgb="FF000000"/>
        <rFont val="&quot;Arial Narrow&quot;, sans-serif"/>
      </rPr>
      <t>Observación:</t>
    </r>
    <r>
      <rPr>
        <sz val="12"/>
        <color rgb="FF000000"/>
        <rFont val="&quot;Arial Narrow&quot;, sans-serif"/>
      </rPr>
      <t xml:space="preserve">
 *Debilidad en el cumplimiento integral de la actividad del PTEP, por cuanto la dependencia no realizó el reporte en la matriz de seguimiento como tampoco adjunto evidencias a la carpeta de evidencias. 
</t>
    </r>
    <r>
      <rPr>
        <b/>
        <sz val="12"/>
        <color rgb="FF000000"/>
        <rFont val="&quot;Arial Narrow&quot;, sans-serif"/>
      </rPr>
      <t>Se recomienda :</t>
    </r>
    <r>
      <rPr>
        <sz val="12"/>
        <color rgb="FF000000"/>
        <rFont val="&quot;Arial Narrow&quot;, sans-serif"/>
      </rPr>
      <t xml:space="preserve">
 *Se recomienda dar estricto cumplimiento a la presentación del reporte y soportes amplios y suficientes que demuestren el cumplimiento del Programa de Transparencia y Ética Pública en cumplimiento de la Ley 2195 de 2022, así como atender las solicitudes de información realizadas por la Oficina Asesora de Planeación, como insumos para realizar seguimientos cuatrimestrales a la ejecución del PETP por la tercera línea de defensa.</t>
    </r>
  </si>
  <si>
    <t>Criterio diferencial de accesibilidad</t>
  </si>
  <si>
    <t>Realizar seguimiento al cumplimiento de los términos legales para resolver peticiones a través del sistema de alertas por correo electrónico.</t>
  </si>
  <si>
    <t>Alertas a los responsables de las unidades de gestión</t>
  </si>
  <si>
    <t>Pantallazos con alerta</t>
  </si>
  <si>
    <t>Acta cuatrimestral con las alertas del periodo</t>
  </si>
  <si>
    <t>Durante el primer cuatrimestre se realizaron alertas preventivas a las diferentes unidades de gestión a través de correo electrónico con el propósito de evitar el vencimiento de las peticiones pendientes de trámite. El soporte de las alertas enviadas, se radicaron a través de Orfeo.</t>
  </si>
  <si>
    <t>Ver radicado Orfeo:
 20247000175243</t>
  </si>
  <si>
    <t>Se dio cumplimiento a la actividad programada.</t>
  </si>
  <si>
    <t>DPRV: Se puede evidenciar a traves del radicado 20247000175243 que los reponsables realizaron alertas mensuales a diferentes áreas de la SCRD a través del correo electrónico, con el objetivo de alertar el vencimiento de las peticiones pendientes de trámite.</t>
  </si>
  <si>
    <t>Durante el segundo cuatrimestre se realizaron alertas preventivas a las diferentes unidades de gestión a través de correo electrónico con el propósito de evitar el vencimiento de las peticiones pendientes de trámite. El soporte de las alertas enviadas, se radicaron a través de Orfeo.</t>
  </si>
  <si>
    <t>Ver radicado Orfeo:
  20247000333793</t>
  </si>
  <si>
    <t>Al revisar la evidencia reportada en el sistema ORFEO, se valida el ACTA DE CUMPLIMIENTO DE ACTIVIDAD 4.1 PROGRAMA DE TRANSPARENCIA Y ÉTICA PUBLICA – SEGUIMIENTO A LOS TÉRMINOS DE RESPUESTA, en la cual se encuentran 4 radicados de las actas de reunión realizadas para "Revisar y radicar las alertas preventivas realizadas para evitar el vencimiento de los derechos de petición en la Entidad" de los meses de mayo, junio, julio y agosto. 
Con lo reportado se da por cumplida la actividad y meta de producto del segundo cuatrimestre.</t>
  </si>
  <si>
    <t>Al realizar seguimiento a la evidencia Orfeo:
  20247000333793, l ACTA DE CUMPLIMIENTO DE ACTIVIDAD 4.1 PROGRAMA DE TRANSPARENCIA Y ÉTICA PUBLICA – SEGUIMIENTO A LOS TÉRMINOS DE RESPUESTA, se observa que se enviaron las alertas preventivas a las unidades de gestión.</t>
  </si>
  <si>
    <r>
      <rPr>
        <b/>
        <sz val="12"/>
        <color theme="1"/>
        <rFont val="Arial Narrow"/>
        <family val="2"/>
      </rPr>
      <t xml:space="preserve">Observación:
</t>
    </r>
    <r>
      <rPr>
        <sz val="12"/>
        <color theme="1"/>
        <rFont val="Arial Narrow"/>
        <family val="2"/>
      </rPr>
      <t xml:space="preserve">El acta es elaborada por contratistas, pero no se observa el aval de la Dirección.
</t>
    </r>
    <r>
      <rPr>
        <b/>
        <sz val="12"/>
        <color theme="1"/>
        <rFont val="Arial Narrow"/>
        <family val="2"/>
      </rPr>
      <t xml:space="preserve">Recomendación:
</t>
    </r>
    <r>
      <rPr>
        <sz val="12"/>
        <color theme="1"/>
        <rFont val="Arial Narrow"/>
        <family val="2"/>
      </rPr>
      <t>Es importante que la Dirección de Gestión Corporativa evidencie su visto bueno y participación en el histórico del documento.</t>
    </r>
  </si>
  <si>
    <t>Durante el tercer cuatrimestre se realizaron alertas preventivas a las diferentes unidades de gestión a través de correo electrónico con el propósito de evitar el vencimiento de las peticiones pendientes de trámite. El soporte de las alertas enviadas, se radicaron a través de Orfeo. Así mismo se informó a través de Orfeo de la labor realizada a la Directora Corporativa y al Profesional especializado del equipo.</t>
  </si>
  <si>
    <r>
      <rPr>
        <sz val="12"/>
        <color theme="1"/>
        <rFont val="Arial Narrow"/>
        <family val="2"/>
      </rPr>
      <t xml:space="preserve">Ver radicado Orfeo:
  20247000458873
</t>
    </r>
    <r>
      <rPr>
        <u/>
        <sz val="12"/>
        <color rgb="FF1155CC"/>
        <rFont val="Arial Narrow"/>
        <family val="2"/>
      </rPr>
      <t>https://drive.google.com/drive/folders/13JqfbMR1ypQvagR6XoKh_TNhcjZSCYIz</t>
    </r>
    <r>
      <rPr>
        <sz val="12"/>
        <color theme="1"/>
        <rFont val="Arial Narrow"/>
        <family val="2"/>
      </rPr>
      <t xml:space="preserve"> </t>
    </r>
  </si>
  <si>
    <t>Al revisar la evidencia reportada en el sistema ORFEO, se valida el ACTA DE CUMPLIMIENTO DE ACTIVIDAD 4.1 PROGRAMA DE TRANSPARENCIA Y ÉTICA PUBLICA – SEGUIMIENTO A LOS TÉRMINOS DE RESPUESTA, en la cual se encuentran 3 radicados de las actas de reunión realizadas para "Revisar y radicar las alertas preventivas realizadas para evitar el vencimiento de los derechos de petición en la Entidad" de los meses de septiembre, octubre y noviembre. 
Con lo reportado se da por cumplida la actividad y meta de producto del tercer cuatrimestre.</t>
  </si>
  <si>
    <t>Revisada la carpeta compartida para el seguimiento del PTEP y el reporte en la matriz de seguimiento, se evidenció:
La Dirección de Gestión Corporativa y Relación con el Ciudadano adjuntó los soportes correspondientes a la realización de un (1) seguimiento al Plan de Tratamiento de Riesgos de Seguridad y Privacidad de la Información 2024, así:
  * 20247000384513_Alertas preventivas septiembre 2024.pdf
  *20247000441713_Alertas preventivas octubre 2024
 *20247000494393_Alertas preventivas noviembre 2024.pdf
 *20247000458873_Acta de cumplimiento actividad 4.1
De lo anterior, se puede evidenciar a través del referidos radicados que los responsables realizaron alertas mensuales a diferentes áreas de la SCRD a través del correo electrónico, con el objetivo de alertar el vencimiento de las peticiones pendientes de trámite. Sin embargo, no es posible verificar el flujo de revisión, aprobación o remisión para información, debido a falla en los servicios de internet en la SCRD, que impiden consultar el sistema de información Orfeo y por ende se adelanta el monitoreo conforme a lo manifestado por la segunda línea de defensa.</t>
  </si>
  <si>
    <t>Publicar en página web información en formato accesible para personas con discapacidad y población étnica identificada en sus Grupos de Valor</t>
  </si>
  <si>
    <t>1 publicación del Menú Principal de la SCRD</t>
  </si>
  <si>
    <t>Información para personas con discapacidad y población étnica identificada en sus Grupos de Valor</t>
  </si>
  <si>
    <t>Pantallazos de publicación de la información</t>
  </si>
  <si>
    <t>Es importante que se diligecien las casillas M,N y O dónde se indiqué sí se desarrollarán o no actividades para el cuatrimestre evaluado. La acción se califica sin inciar.</t>
  </si>
  <si>
    <t>Los contenidos accesibles se publican de forma constante en la página, la cual también incluye herramientas de accesibilidad para personas con discapacidad visual, además se adjuntan capturas de pantalla.</t>
  </si>
  <si>
    <t xml:space="preserve">Se ajuntan pantallazos  y enlaces de contenidos </t>
  </si>
  <si>
    <t>Al revisar las evidencia se encuentra que están indebidamente publicadas en el Componente 4, dado que esta actividad se encuentra formulada en el Componente 1 del PTEP. Sin embargo, al revisar el contenido se encuentra:
1. Reporte segundo trimestre de la Política de Discapacidad, contiene el contenido dispuesto para personas con discapacidad
2. Tres pantallazos con evidencias de vídeos y publicaciones con herramientas para personas discapacitadas
La meta de esta actividad se encuentra establecida para el tercer cuatrimestre; sin embargo, con lo reportado se da por cumplida la actividad y la meta de producto en el segundo cuatrimestre.</t>
  </si>
  <si>
    <t>La evidencia no muestra ni orfeo ni link pafra hacer el seguimiento, por lo tanto, no se puede realizar la evaluación.</t>
  </si>
  <si>
    <r>
      <rPr>
        <b/>
        <sz val="12"/>
        <color theme="1"/>
        <rFont val="Arial Narrow"/>
        <family val="2"/>
      </rPr>
      <t xml:space="preserve">Observación:
</t>
    </r>
    <r>
      <rPr>
        <sz val="12"/>
        <color theme="1"/>
        <rFont val="Arial Narrow"/>
        <family val="2"/>
      </rPr>
      <t xml:space="preserve">La actividad está programada para el 3er cuatrimestre.
</t>
    </r>
    <r>
      <rPr>
        <b/>
        <sz val="12"/>
        <color theme="1"/>
        <rFont val="Arial Narrow"/>
        <family val="2"/>
      </rPr>
      <t xml:space="preserve">Recomendación:
</t>
    </r>
    <r>
      <rPr>
        <sz val="12"/>
        <color theme="1"/>
        <rFont val="Arial Narrow"/>
        <family val="2"/>
      </rPr>
      <t>Colocar Orfeo o link de la evidencia del avance.</t>
    </r>
  </si>
  <si>
    <t>Todos los contenidos en texto de la pagina web contienen herramientas de accesibilidad que permiten la autolectuta. Los contenidos accesibles en video se publican de forma constante en la página, la cual también incluye herramientas de accesibilidad para personas con discapacidad visual, además se adjuntan capturas de pantalla.</t>
  </si>
  <si>
    <t>https://drive.google.com/drive/folders/13NnHY41CWo6t-22370_Ykpwh4ulIPTvk?usp=drive_link</t>
  </si>
  <si>
    <t>Al revisar los contenidos publicados en la página web institucional y las evidencias reportadas se puede evidenciar que se han utlizado herramientas de accesibilidad.
Con lo reportado se da cumplimiento a la actividad y meta de producto del tercer cuatrimestre.</t>
  </si>
  <si>
    <t>Revisada la carpeta compartida para el seguimiento del PTEP y el reporte en la matriz de seguimiento, se evidenció:
La Oficina Asesora de Comunicaciones, reporta las siguiente imágenes que dan cuenta del cumplimiento de la actividad , así: 
 *Tutorial con subtítulos para realizar tramite.PNG
 * Una (1) pieza publicitaria contenido accesible subtítulos
 *Contenido accesible subtítulos
 *Contenido con herramientas accesibles para baja visión
Ahora bien, una vez revisada la página web de la SCRD, se evidenció que los contenidos en texto de la página web contienen herramientas de accesibilidad que permiten la autolectura y que los contenidos accesibles en video se publican de forma constante en la página, la cual también incluye herramientas de accesibilidad para personas con discapacidad visual.</t>
  </si>
  <si>
    <t>Monitoreo de Acceso a la Información Pública</t>
  </si>
  <si>
    <t>Realizar informes de seguimiento a las publicaciones de información del Link de Transparencia de la SCRD (Ley 1712 de 2014 - Resolución 1519 de 2020)</t>
  </si>
  <si>
    <t>2 informes de seguimiento</t>
  </si>
  <si>
    <t>Informes de seguimiento a las publicaciones del Link de Transparencia de la SCRD 
 (Ley 1712 de 2014 - Resolución 1519 de 2020)</t>
  </si>
  <si>
    <t>Número de radicado de los Informes de Seguimiento a las publicaciones del Link de Transparencia de la SCRD</t>
  </si>
  <si>
    <t>No se programaron actividades para ejecutar durante el primer cuatrimestre.</t>
  </si>
  <si>
    <t>Mediante comunicación interna con radicado 20241700120823 se remite a todas las dependencias el "Informe I Trimestre de seguimiento de Transparencia y Acceso a la Inforamción Pública".
Así mismo, el 24/07/2024 se envío correo electrónico masivo a todas las dependencias con el seguimiento al Link de Transparencia y Acceso a la Información Pública de acuerdo con las directrices establecidas por MinTIC. Se solicitó a las dependencias revisar, subsanar y dar respuesta a las observaciones emitidas por la OAP, con plazo a 30/08/2024. Con base en este seguimiento se emitirá el segundo informe de seguimiento.</t>
  </si>
  <si>
    <r>
      <rPr>
        <u/>
        <sz val="12"/>
        <color rgb="FF000000"/>
        <rFont val="Arial Narrow"/>
        <family val="2"/>
      </rPr>
      <t xml:space="preserve">Ver radicado Orfeo:
20241700120823
Drive segundo seguimiento:
</t>
    </r>
    <r>
      <rPr>
        <u/>
        <sz val="12"/>
        <color rgb="FF1155CC"/>
        <rFont val="Arial Narrow"/>
        <family val="2"/>
      </rPr>
      <t>https://docs.google.com/spreadsheets/d/1j9oCsBABXKMxKDCpuO9OWAB4kCU338Oe/edit?gid=53244283#gid=53244283</t>
    </r>
  </si>
  <si>
    <r>
      <rPr>
        <b/>
        <sz val="12"/>
        <color theme="1"/>
        <rFont val="Arial Narrow"/>
        <family val="2"/>
      </rPr>
      <t>Observación:</t>
    </r>
    <r>
      <rPr>
        <sz val="12"/>
        <color theme="1"/>
        <rFont val="Arial Narrow"/>
        <family val="2"/>
      </rPr>
      <t xml:space="preserve">
 La información reportada por el área no corresponde con lo programado para el cuatrimestre, toda vez que el radicado maportado es anterior a la fecha de inciio de la actividad programada.
</t>
    </r>
    <r>
      <rPr>
        <b/>
        <sz val="12"/>
        <color theme="1"/>
        <rFont val="Arial Narrow"/>
        <family val="2"/>
      </rPr>
      <t xml:space="preserve">Recomendación:
</t>
    </r>
    <r>
      <rPr>
        <sz val="12"/>
        <color theme="1"/>
        <rFont val="Arial Narrow"/>
        <family val="2"/>
      </rPr>
      <t>Es necesario que la evidencia que se aporte dé razón de lo programado.</t>
    </r>
  </si>
  <si>
    <t>El día 18/09/2024 se realiza el segundo seguimiento al Esquema de Publicación de Información - Link de Transparencia y Acceso a la Información Pública, el cual es socializado a las dependencias mediante el radicado ORFEO No. 20241700357443.
El día 10/11/2024 se realiza el tercer seguimiento al Esquepa de Publicación de Información - Link de Transparencia y Acceso a la Información Pública, el cual es socializado a las dependencias mediante el radicado ORFEO No. 20241700447513.</t>
  </si>
  <si>
    <r>
      <rPr>
        <u/>
        <sz val="12"/>
        <color rgb="FF1155CC"/>
        <rFont val="Arial Narrow"/>
        <family val="2"/>
      </rPr>
      <t>https://drive.google.com/drive/folders/12guc_K9oLTVSe8MXJ2BLrLeC8HCAHutu</t>
    </r>
    <r>
      <rPr>
        <sz val="12"/>
        <color theme="1"/>
        <rFont val="Arial Narrow"/>
        <family val="2"/>
      </rPr>
      <t xml:space="preserve"> </t>
    </r>
  </si>
  <si>
    <t>Revisada la carpeta compartida para el seguimiento del PTEP y el reporte en la matriz de seguimiento, se evidenció:
La Oficina Asesora de Planeación adjuntó los soportes correspondientes a la realización de Informes de seguimiento a las publicaciones del Link de Transparencia de la SCRD 
  (Ley 1712 de 2014 - Resolución 1519 de 2020), así:
 *Segundo seguimiento al Esquema de Publicación de Información - Link de Transparencia y Acceso a la Información Pública. Radicado: 20241700357443. Fecha: 18-09-2024
 *Tercer seguimiento al Esquema de Publicación de Información - Link de Transparencia-y Acceso a la Información Pública. Radicado: 20241700447513. Fecha: 10-11-2024
 *Seguimiento Link Transparencia Noviembre 2024
 De lo anterior, se puede evidenciar a través del referidos radicados que se realizo el seguimiento a las publicaciones del Link de Transparencia de la SCRD, registrando flujo de revisión y aprobación del responsable.</t>
  </si>
  <si>
    <t>Componente 2: RENDICIÓN DE CUENTAS
La rendición de cuentas es un proceso mediante el cual las entidades de la administración pública del nivel nacional y territorial y los servidores públicos, informan, explican y dan a conocer los resultados de su gestión a los ciudadanos, la sociedad civil, otras entidades públicas y a los organismos de control.</t>
  </si>
  <si>
    <t>Información de calidad y en lenguaje comprensible</t>
  </si>
  <si>
    <t xml:space="preserve">Actualizar y publicar la Estrategia de rendición de cuentas de la SCRD 2024  </t>
  </si>
  <si>
    <t xml:space="preserve">1 Estrategia de rendición de cuentas de la SCRD 2024 actualizada y publicada </t>
  </si>
  <si>
    <t xml:space="preserve">Estrategia de rendición de cuentas de la SCRD 2024 actualizada y publicada   </t>
  </si>
  <si>
    <t xml:space="preserve">Link de publicación del documento en la página web </t>
  </si>
  <si>
    <t>Todas las áreas</t>
  </si>
  <si>
    <t>Teniendo en cuenta que la Estrategia de rendición de cuentas se realiza anualmente, a la fecha se encuentra publicado la estrategía del año 2023, el cual fue publicado el 7 de Noviembre 2023.</t>
  </si>
  <si>
    <t>https://www.culturarecreacionydeporte.gov.co/es/transparencia-acceso-informacion-publica/planeacion-presupuesto-informes/informe-de-rendicion-de-cuentas-a-la-ciudadania</t>
  </si>
  <si>
    <t>No se dio cumplimiento a la actividad programada.</t>
  </si>
  <si>
    <t>No se evidencia el cumplimiento de la actividad programada.</t>
  </si>
  <si>
    <t>Priorizar la construcción de la estrategia señalada o adelantar la modificación de la acción con el fin de analizar en que momento de la vigencia se puede dar cumplimiento a la acción señalada.</t>
  </si>
  <si>
    <t>Esta actividad no se encuentra programada para el periodo de reporte.</t>
  </si>
  <si>
    <t>Esta actividad no cuenta con actividades programadas para el segundo cuatrimestre</t>
  </si>
  <si>
    <r>
      <rPr>
        <b/>
        <sz val="12"/>
        <color theme="1"/>
        <rFont val="Arial Narrow"/>
        <family val="2"/>
      </rPr>
      <t xml:space="preserve">Recomendación:
</t>
    </r>
    <r>
      <rPr>
        <sz val="12"/>
        <color theme="1"/>
        <rFont val="Arial Narrow"/>
        <family val="2"/>
      </rPr>
      <t>De acuerdo a lo manifestado por la OAP, esta actividad no cuenta con actividades programadas para el segundo cuatrimestre. Sin embargo, no se evidencia que se haya tenido en cuenta la recomendación del cuatrimestre anterior en cuando a determinar en qué momento de la vigencia se dará cumplimiento a esta actividad. Se recomienda tener una fecha establecida dentro de la vigencia para tal dar cumplimiento a dicha acción.</t>
    </r>
  </si>
  <si>
    <t>El día 31/10/2024 se realiza la aprobación de la Estrategia de Rendición de Cuentas de la vigencia 2024 por parte del Comité Institucional de Gestión y Desempeño, y se realiza la publicación de la estrategia en el numeral 4.7.3 del Link de Transparencia y Acceso a la Información Pública</t>
  </si>
  <si>
    <r>
      <rPr>
        <u/>
        <sz val="12"/>
        <color rgb="FF0563C1"/>
        <rFont val="Arial Narrow"/>
        <family val="2"/>
      </rPr>
      <t xml:space="preserve">https://culturarecreacionydeporte.gov.co/es/transparencia-acceso-informacion-publica/planeacion-presupuesto-informes/informe-de-rendicion-de-cuentas-a-la-ciudadania
</t>
    </r>
    <r>
      <rPr>
        <u/>
        <sz val="12"/>
        <color rgb="FF1155CC"/>
        <rFont val="Arial Narrow"/>
        <family val="2"/>
      </rPr>
      <t>https://drive.google.com/drive/folders/1FeXiWISae8nT6cEJWz84LKv8p-iM0fc1</t>
    </r>
    <r>
      <rPr>
        <u/>
        <sz val="12"/>
        <color rgb="FF000000"/>
        <rFont val="Arial Narrow"/>
        <family val="2"/>
      </rPr>
      <t xml:space="preserve"> </t>
    </r>
  </si>
  <si>
    <t>Al revisar la evidencia reportada en el Link de Transparencia y Acceso a la Información Pública y en el Google Drive, se da cumplimiento a la actividad y meta de producto del tercer cuatrimestre.</t>
  </si>
  <si>
    <t>Se evidencia Estrategia de Rendición  de Cuentas actualizada y publicada en la página web de la Secretaría desde el 31 de octubre de 2024.</t>
  </si>
  <si>
    <t>Sin observaciones.</t>
  </si>
  <si>
    <t xml:space="preserve">Socializar la la Estrategia de rendición de cuentas de la SCRD 2024  </t>
  </si>
  <si>
    <t>1 Estrategia de rendición de cuentas de la SCRD 2024 socializada</t>
  </si>
  <si>
    <t xml:space="preserve">Estrategia de rendición de cuentas de la SCRD 2024 socializada   </t>
  </si>
  <si>
    <t>Acta de reunión de socialización</t>
  </si>
  <si>
    <t>Actividad no programada para el primer cuatrimestre</t>
  </si>
  <si>
    <t>Actividad que no está programada para su realización en el período evaluado.</t>
  </si>
  <si>
    <t>Sin observaciones</t>
  </si>
  <si>
    <t>No se tienen Observaciones para el cuatrimestre.</t>
  </si>
  <si>
    <t>En el mes de octubre se elabora y realiza la presentación de la Estrategia de Rendición de Cuentas, la cual fue aprobada por el Comité Institucional de Gestión y Desempeño el día 30/10/2024.
En concordacia con su aprobación se programó la primera socialización a la comunidad institucional el día 13/11/2024.</t>
  </si>
  <si>
    <t>https://drive.google.com/drive/folders/18dH060Dbu-yI2uI8RaK3i7QCnSHqyVzq</t>
  </si>
  <si>
    <t>Al revisar la evidencia reportada en Google Drive, se da cumplimiento a la actividad y meta de producto del tercer cuatrimestre.</t>
  </si>
  <si>
    <t>Se evidencia Acta No 30 del Comité de Gestión y Desempeño de la Secretaría en el cual se aprueban los cambios a la Estrategia de Rendición de Cuentas y evento virtual de socialización a la Comunidad Institucional del día 13 de noviembre de 2024.</t>
  </si>
  <si>
    <t>Elaborar y divulgar el Informe de logros y resultados en el marco de la estrategia de rendición de cuentas de la Entidad 2024</t>
  </si>
  <si>
    <t>1 Informe de logros y resultados en el marco de la estrategia de rendición de cuentas de la Entidad 2024 elaborado y divulgado</t>
  </si>
  <si>
    <t>Informe de logros y resultados en el marco de la estrategia de rendición de cuentas de la Entidad 2024</t>
  </si>
  <si>
    <t xml:space="preserve">Link de publicación del informe </t>
  </si>
  <si>
    <t>De acuerdo con lo establecido en la Estrategia de Rendición de Cuentas de la vigencia 2024, en el tercer cuatrimestre se realizaron 7 espacios de diálogo de rendición de cuentas, de los cuales se realizó el proceso de elaboración y publicación de los informes de gestión y resultados de cada una de los eventos de rendición de cuentas.</t>
  </si>
  <si>
    <r>
      <rPr>
        <u/>
        <sz val="12"/>
        <color rgb="FF0563C1"/>
        <rFont val="Arial Narrow"/>
        <family val="2"/>
      </rPr>
      <t xml:space="preserve">https://dialogoscrd.my.canva.site/ 
</t>
    </r>
    <r>
      <rPr>
        <u/>
        <sz val="12"/>
        <color rgb="FF1155CC"/>
        <rFont val="Arial Narrow"/>
        <family val="2"/>
      </rPr>
      <t>https://drive.google.com/drive/folders/117W61b5WRVqHAxm30WstxEdvnSWs84Zn</t>
    </r>
    <r>
      <rPr>
        <sz val="12"/>
        <color rgb="FF000000"/>
        <rFont val="Arial Narrow"/>
        <family val="2"/>
      </rPr>
      <t xml:space="preserve"> </t>
    </r>
  </si>
  <si>
    <t>Se evidencia el cumplimiento de lo programado en la Estrategia de Rendición de Cuentas de la vigencia 2024 y la publicación de los informes de gestión de rendición de cuentas de la vigencia 2024, por lo cual se considera el cumplimiento de la actividad y de la meta de producto.</t>
  </si>
  <si>
    <t>Se observan evidencias suficientes de los siete espacios de diálogo y rendición de cuentas en el tercer cuatrimestre de 2024.</t>
  </si>
  <si>
    <t>Elaborar las actas de las Instancias de Participación del Sistema Distrital de Arte Cultura y Patrimonio y publicarlas en el micrositio. Teniendo en cuenta lo establecido en e Decreto 336 de 2022, mínimo 1 sesion cada dos meses)</t>
  </si>
  <si>
    <t>100%
(Total de actas elaboradas /total de sesiones realizadas)*100</t>
  </si>
  <si>
    <t>Actas de las Instancias de Participación del Sistema Distrital de Arte Cultura y Patrimonio</t>
  </si>
  <si>
    <t>Número de radicado en Orfeo de las Actas de las Instancias de Participación del Sistema Distrital de Arte Cultura y Patrimonio con su respectivo link de publicacion</t>
  </si>
  <si>
    <t>Debido al control de cambios realizado el 1/8/2024 version 2 de esta matriz , reportamos el avance de enero a agosto. Se realizó la actualización periódica del micrositio del Sistema Distrital de Arte, Cultura y Patrimonio, con la respectiva información de actas.</t>
  </si>
  <si>
    <r>
      <rPr>
        <b/>
        <u/>
        <sz val="12"/>
        <color rgb="FF0563C1"/>
        <rFont val="Arial Narrow"/>
        <family val="2"/>
      </rPr>
      <t xml:space="preserve">
Estructura del SDACP - Link de publicacion:
</t>
    </r>
    <r>
      <rPr>
        <u/>
        <sz val="12"/>
        <color rgb="FF1155CC"/>
        <rFont val="Arial Narrow"/>
        <family val="2"/>
      </rPr>
      <t>https://culturarecreacionydeporte.gov.co/es/sistema-distrital-arte/estructura</t>
    </r>
    <r>
      <rPr>
        <u/>
        <sz val="12"/>
        <color rgb="FF0563C1"/>
        <rFont val="Arial Narrow"/>
        <family val="2"/>
      </rPr>
      <t xml:space="preserve">
Al clicar en cada una de las instancias de participación podrá consultar la información de las actas.
</t>
    </r>
    <r>
      <rPr>
        <b/>
        <u/>
        <sz val="12"/>
        <color rgb="FF0563C1"/>
        <rFont val="Arial Narrow"/>
        <family val="2"/>
      </rPr>
      <t>En el enlace de Drive podrán consultar los expedientes de las actas de los consejos que la secretaría técnica  está a cargo de la DALP:</t>
    </r>
    <r>
      <rPr>
        <u/>
        <sz val="12"/>
        <color rgb="FF0563C1"/>
        <rFont val="Arial Narrow"/>
        <family val="2"/>
      </rPr>
      <t xml:space="preserve">
</t>
    </r>
    <r>
      <rPr>
        <u/>
        <sz val="12"/>
        <color rgb="FF1155CC"/>
        <rFont val="Arial Narrow"/>
        <family val="2"/>
      </rPr>
      <t>https://drive.google.com/drive/folders/1TM4wdvdFwztYtqiOCd600JUVkgrjVGSQ</t>
    </r>
  </si>
  <si>
    <r>
      <rPr>
        <u/>
        <sz val="12"/>
        <color rgb="FF000000"/>
        <rFont val="Arial Narrow"/>
        <family val="2"/>
      </rPr>
      <t xml:space="preserve">Al revisar el link </t>
    </r>
    <r>
      <rPr>
        <u/>
        <sz val="12"/>
        <color rgb="FF1155CC"/>
        <rFont val="Arial Narrow"/>
        <family val="2"/>
      </rPr>
      <t>https://www.culturarecreacionydeporte.gov.co/es/sistema-distrital-arte/estructura</t>
    </r>
    <r>
      <rPr>
        <u/>
        <sz val="12"/>
        <color rgb="FF000000"/>
        <rFont val="Arial Narrow"/>
        <family val="2"/>
      </rPr>
      <t>, se evidencian las siguientes publicaciones de las actas de los siguientes consejos:
1. Consejo Distrital de Arte, Cultura y Patrimonio: Acta No. 01 CDACP - 07 de junio de 2024
2. Consejo de Cultura para Asuntos Locales: Acta No. 01 CCAL - 08 de mayo de 2024, Acta No. 02 CCAL - 04 de junio de 2024, Acta No. 03 CCAL - 15 de agosto de 2024, Reglamento Interno del Consejo de Cultura para Asuntos Locales 2024 del 04 de junio, 
3. Consejos Locales de Arte, Cultura y Patrimonio: Actas de los consejos locales de las 20 localidades del Distrito.
En el Drive de evidencias se encuentra reporte "Expedientes Actas SDACP 2024".
Con lo reportado se da por cumplida la actividad y la meta de producto del segundo cuatrimestre.</t>
    </r>
  </si>
  <si>
    <t>Se verificó el enlace link https://www.culturarecreacionydeporte.gov.co/es/sistema-distrital-arte/estructura, se puedo establecer que se encuentran publicadas 3 actas del consejo de cultura para asuntos correspondeintes a los meses de mayo, Junio y Agosto de 2024 y un acta del consejo distrital de arte, cultura y patrimonio del mes de Junio del 2024.</t>
  </si>
  <si>
    <r>
      <rPr>
        <b/>
        <sz val="12"/>
        <color theme="1"/>
        <rFont val="Arial Narrow"/>
        <family val="2"/>
      </rPr>
      <t>Recomendación:</t>
    </r>
    <r>
      <rPr>
        <sz val="12"/>
        <color theme="1"/>
        <rFont val="Arial Narrow"/>
        <family val="2"/>
      </rPr>
      <t xml:space="preserve">
Se pudo establecesr que al corte de la evaluación se cumple con las actividades propuestas. Sin embargo, se recomienda que se realice programación de las reuniones como lo especifica la acción, es decir, cada dos meses.</t>
    </r>
  </si>
  <si>
    <r>
      <rPr>
        <u/>
        <sz val="12"/>
        <color rgb="FF000000"/>
        <rFont val="Arial Narrow"/>
        <family val="2"/>
      </rPr>
      <t xml:space="preserve">Se reporta el avance desde septiembre, donde se ha realizado la publicación de actas en el micrositio del Sistema Distrital de Arte, Cultura y Patrimonio. Cabe destacar que a la fecha de este reporte (16 de diciembre de 2024) aún siguen pendientes algunas actas por publicar, de acuerdo a que la fecha se siguen realizando sesiones de los consejos. Se espera contar con toda la información al día para el 31 de diciembre de 2024. La información actualizada puede ser consultada directamente en la página web de la SCRD en el enlace permanente </t>
    </r>
    <r>
      <rPr>
        <u/>
        <sz val="12"/>
        <color rgb="FF1155CC"/>
        <rFont val="Arial Narrow"/>
        <family val="2"/>
      </rPr>
      <t>https://www.culturarecreacionydeporte.gov.co/es/sistema-distrital-arte/estructura</t>
    </r>
    <r>
      <rPr>
        <u/>
        <sz val="12"/>
        <color rgb="FF000000"/>
        <rFont val="Arial Narrow"/>
        <family val="2"/>
      </rPr>
      <t xml:space="preserve"> y los expedientes donde reposan las actas se adjuntan en la casilla de evidencias.</t>
    </r>
  </si>
  <si>
    <r>
      <rPr>
        <sz val="12"/>
        <color theme="1"/>
        <rFont val="Arial Narrow"/>
        <family val="2"/>
      </rPr>
      <t xml:space="preserve">
 La información actualizada tambien puede ser consultada directamente en la página web de la SCRD en el enlace permanente </t>
    </r>
    <r>
      <rPr>
        <u/>
        <sz val="12"/>
        <color rgb="FF1155CC"/>
        <rFont val="Arial Narrow"/>
        <family val="2"/>
      </rPr>
      <t>https://www.culturarecreacionydeporte.gov.co/es/sistema-distrital-arte/estructura</t>
    </r>
    <r>
      <rPr>
        <sz val="12"/>
        <color theme="1"/>
        <rFont val="Arial Narrow"/>
        <family val="2"/>
      </rPr>
      <t xml:space="preserve"> y los expedientes donde reposan las actas se relacionan a continuación:
ACTAS DE SESIONES DE CONSEJO DE CULTURA PARA ASUNTOS LOCALES
202421000104800002E
ACTAS DE SESIONES DE CONSEJO DISTRITAL DE ARTE CULTURA Y PATRIMONIO
202421000104800001E
ACTAS DE SESIONES DEL CONSEJO LOCAL DE ARTE CULTURA Y PATRIMONIO de Los Mártires 2024
202421000105600020E
ACTAS DE SESIONES DEL CONSEJO LOCAL DE ARTE CULTURA Y PATRIMONIO de Kennedy 2024
202421000105600019E
ACTAS DE SESIONES DEL CONSEJO LOCAL DE ARTE CULTURA Y PATRIMONIO de Tunjuelito 2024
202421000105600017E
ACTAS DE SESIONES DEL CONSEJO LOCAL DE ARTE CULTURA Y PATRIMONIO de Engativá 2024
202421000105600018E
ACTAS DE SESIONES DEL CONSEJO LOCAL DE ARTE CULTURA Y PATRIMONIO de Usme 2024
202421000105600016E
ACTAS DE SESIONES DEL CONSEJO LOCAL DE ARTE CULTURA Y PATRIMONIO de Sumapaz 2024
202421000105600015E
ACTAS DE SESIONES DEL CONSEJO LOCAL DE ARTE CULTURA Y PATRIMONIO de Suba 2024
202421000105600014E
ACTAS DE SESIONES DEL CONSEJO LOCAL DE ARTE CULTURA Y PATRIMONIO de Usaquén 2024
202421000105600013E
ACTAS DE SESIONES DEL CONSEJO LOCAL DE ARTE CULTURA Y PATRIMONIO de Teusaquillo 2024
202421000105600012E
ACTAS DE SESIONES DEL CONSEJO LOCAL DE ARTE CULTURA Y PATRIMONIO de Santa Fe 2024
202421000105600011E
ACTAS DE SESIONES DEL CONSEJO LOCAL DE ARTE CULTURA Y PATRIMONIO de Puente Aranda 2024
202421000105600009E
ACTAS DE SESIONES DEL CONSEJO LOCAL DE ARTE CULTURA Y PATRIMONIO de Fontibón 2024
202421000105600010E
ACTAS DE SESIONES DEL CONSEJO LOCAL DE ARTE CULTURA Y PATRIMONIO de Ciudad Bolívar 2024
202421000105600008E
ACTAS DE SESIONES DEL CONSEJO LOCAL DE ARTE CULTURA Y PATRIMONIO de San Cristóbal 2024
202421000105600007E
ACTAS DE SESIONES DEL CONSEJO LOCAL DE ARTE CULTURA Y PATRIMONIO de Rafael Uribe Uribe 2024
202421000105600006E
ACTAS DE SESIONES DEL CONSEJO LOCAL DE ARTE CULTURA Y PATRIMONIO de La Candelaria 2024
202421000105600005E
ACTAS DE SESIONES DEL CONSEJO LOCAL DE ARTE CULTURA Y PATRIMONIO de Chapinero 2024
202421000105600004E
ACTAS DE SESIONES DEL CONSEJO LOCAL DE ARTE CULTURA Y PATRIMONIO de Barrios Unidos 2024
202421000105600003E
ACTAS DE SESIONES DEL CONSEJO LOCAL DE ARTE CULTURA Y PATRIMONIO de Antonio Nariño 2024
202421000105600002E
ACTAS DE SESIONES DEL CONSEJO LOCAL DE ARTE CULTURA Y PATRIMONIO de Bosa 2024
202421000105600001E
Procesos Casas de la Cultura espacios y sedes culturales 2024
202421000400100001E
Consejo de Cultura de Grupos étnicos DALP - 2024
202421005900100018E
Consejo de Cultura de Grupos Etarios DALP - 2024
202421005900100010E
Consejo de Cultura Poblacional DALP - 2024
202421005900100004E
Consejo de Cultura de Sectores Sociales DALP - 2024
202421005900100002E</t>
    </r>
  </si>
  <si>
    <r>
      <rPr>
        <u/>
        <sz val="12"/>
        <color rgb="FF000000"/>
        <rFont val="Arial Narrow"/>
        <family val="2"/>
      </rPr>
      <t xml:space="preserve">Al revisar el link </t>
    </r>
    <r>
      <rPr>
        <u/>
        <sz val="12"/>
        <color rgb="FF1155CC"/>
        <rFont val="Arial Narrow"/>
        <family val="2"/>
      </rPr>
      <t>https://www.culturarecreacionydeporte.gov.co/es/sistema-distrital-arte/estructura</t>
    </r>
    <r>
      <rPr>
        <u/>
        <sz val="12"/>
        <color rgb="FF000000"/>
        <rFont val="Arial Narrow"/>
        <family val="2"/>
      </rPr>
      <t>, se evidencian las siguientes publicaciones de los representantes y actas de los siguientes consejos:
1. Consejo Distrital de Arte, Cultura y Patrimonio: Acta No. 02 CDACP - 10 de octubre de 2024, Acta No. 03 CDACP - 6 de noviembre de 2024, Acta No. 04 CDACP - 12 de diciembre de 2024
2. Consejo de Cultura para Asuntos Locales: Acta No. 04 CCAL - 15 de octubre de 2024, 
3. Consejos Locales de Arte, Cultura y Patrimonio: Actas de los consejos locales de las 20 localidades del Distrito.
En el Drive de evidencias se validan los informes "BALANCE CUANTITATIVO DEL SISTEMA DISTRITAL DE ARTE CULTURA Y PATRIMONIO" de los meses de enero, febrero, marzo, abril, mayo, junio, julio, agosto, septiembre, octubre, noviembre de 2024.
Con lo reportado se da por cumplida la actividad y la meta de producto del tercer cuatrimestre.</t>
    </r>
  </si>
  <si>
    <r>
      <rPr>
        <b/>
        <sz val="12"/>
        <color theme="1"/>
        <rFont val="Arial Narrow"/>
        <family val="2"/>
      </rPr>
      <t xml:space="preserve">
</t>
    </r>
    <r>
      <rPr>
        <sz val="12"/>
        <color theme="1"/>
        <rFont val="Arial Narrow"/>
        <family val="2"/>
      </rPr>
      <t xml:space="preserve">Se evidencian las actas publicadas en el link: https://www.culturarecreacionydeporte.gov.co/es/sistema-distrital-arte/estructura </t>
    </r>
  </si>
  <si>
    <r>
      <rPr>
        <b/>
        <sz val="12"/>
        <color theme="1"/>
        <rFont val="Arial Narrow"/>
        <family val="2"/>
      </rPr>
      <t>Observación:</t>
    </r>
    <r>
      <rPr>
        <sz val="12"/>
        <color theme="1"/>
        <rFont val="Arial Narrow"/>
        <family val="2"/>
      </rPr>
      <t xml:space="preserve">
Se verificó en el link: https://www.culturarecreacionydeporte.gov.co/es/sistema-distrital-arte/estructura que efectivamente se encuentran publicadas las actas de las sesiones del Sistema Distrital de Estímulos. No obstante, por las limitaciones de tiempo y recursos de la Tercera Línea de Defensa, no fue posible revisar en detalle el contenido de la totalidad de Actas allí publicadas. 
</t>
    </r>
    <r>
      <rPr>
        <b/>
        <sz val="12"/>
        <color theme="1"/>
        <rFont val="Arial Narrow"/>
        <family val="2"/>
      </rPr>
      <t xml:space="preserve">
Recomendación: </t>
    </r>
    <r>
      <rPr>
        <sz val="12"/>
        <color theme="1"/>
        <rFont val="Arial Narrow"/>
        <family val="2"/>
      </rPr>
      <t xml:space="preserve">Se recomienda a la Dirección de Asuntos Locales y Participación que verifique que efectivamente todas las actas se encuentran debidamente firmadas, completas y disponibles para la comunidad en el link de la Estructura del Sistema Distrital de Artes, Cultura y Patrimonio. La misma recomendación aplica para todos los demás documentos que allí reposan y soportan las acciones del sistema.
</t>
    </r>
  </si>
  <si>
    <t>Publicar el seguimiento al Plan Estratégico Sectorial (PES) y al Plan Estratégico Institucional (PEI)</t>
  </si>
  <si>
    <t xml:space="preserve">2 Documentos con los resultados del seguimiento al Plan Estratégico Sectorial y al Plan Estratégico Institucional publicados. </t>
  </si>
  <si>
    <t>Documento publicado</t>
  </si>
  <si>
    <t>Link de publicación de los documentos</t>
  </si>
  <si>
    <t>Se realizó la publicación del Informe de balance Plan Estratégico Institucional vigencia 2023. 
 Se publicó en la página web un análisis del cumplimiento al Plan Estrátegico Sectorial PES 2023.</t>
  </si>
  <si>
    <r>
      <rPr>
        <u/>
        <sz val="12"/>
        <color rgb="FF1155CC"/>
        <rFont val="Arial Narrow"/>
        <family val="2"/>
      </rPr>
      <t>https://www.culturarecreacionydeporte.gov.co/es/transparencia-acceso-informacion-publica/planeacion-presupuesto-informes/plan-estrategico-institucional-PEI</t>
    </r>
    <r>
      <rPr>
        <u/>
        <sz val="12"/>
        <color rgb="FF0563C1"/>
        <rFont val="Arial Narrow"/>
        <family val="2"/>
      </rPr>
      <t xml:space="preserve"> 
  </t>
    </r>
    <r>
      <rPr>
        <u/>
        <sz val="12"/>
        <color rgb="FF1155CC"/>
        <rFont val="Arial Narrow"/>
        <family val="2"/>
      </rPr>
      <t>https://www.culturarecreacionydeporte.gov.co/es/transparencia-acceso-informacion-publica/planeacion-presupuesto-informes/plan-estrategico-sectorial-PES</t>
    </r>
  </si>
  <si>
    <t>Se evidencia en la página web de la SCRD en el numeral 4.3.1. Plan Estratégico Institucional - PEI, con fecha 15/03/2024, la publicación del Informe de balance Plan Estratégico Institucional vigencia 2023
Se evidencia en la página web de la SCRD, en el numeral 4.3.6. Plan Estratégico Sectorial - PES, con fecha 27 de febrero de 2024, documento de " ANÁLISIS DEL CUMPLIMIENTO AL PLAN ESTRATÉGICO SECTORIAL 2023"
Dando cumplimiento a la actividad propuesta.</t>
  </si>
  <si>
    <t>Se recomienda aclarar:
  1, El número de documentos a publicar, pues sería 2, PEI y PES
  2, La periodicidad de los informes de seguimiento a publicar.</t>
  </si>
  <si>
    <t>Considerando que no hay una meta establecida para el segundo cuatrimestre, no se presentan avances en la actividad propuesta</t>
  </si>
  <si>
    <t>No aplica para el periodo</t>
  </si>
  <si>
    <t>El seguimiento PES y PEI 2023 se encuentran publicados en el Link de Transparencia y Acceso a la Información Pública desde el primer cuatrimestre del año. 
La elaboración y publicación del seguimiento PES y PEI a 2024 se realizará en el primer cuatrimestre del 2025, una vez se consolide la información institucional y los resultados de las entidades que conforman el Sector Cultura, Recreación y Deporte, teniendo en cuenta el cambio de PDD.</t>
  </si>
  <si>
    <r>
      <rPr>
        <u/>
        <sz val="12"/>
        <color rgb="FF1155CC"/>
        <rFont val="Arial Narrow"/>
        <family val="2"/>
      </rPr>
      <t>https://www.culturarecreacionydeporte.gov.co/es/transparencia-acceso-informacion-publica/planeacion-presupuesto-informes/plan-estrategico-institucional-PEI</t>
    </r>
    <r>
      <rPr>
        <u/>
        <sz val="12"/>
        <color rgb="FF0563C1"/>
        <rFont val="Arial Narrow"/>
        <family val="2"/>
      </rPr>
      <t xml:space="preserve"> 
  </t>
    </r>
    <r>
      <rPr>
        <u/>
        <sz val="12"/>
        <color rgb="FF1155CC"/>
        <rFont val="Arial Narrow"/>
        <family val="2"/>
      </rPr>
      <t>https://www.culturarecreacionydeporte.gov.co/es/transparencia-acceso-informacion-publica/planeacion-presupuesto-informes/plan-estrategico-sectorial-PES</t>
    </r>
  </si>
  <si>
    <t>Al revisar el reporte y las evidencias publicadas se evidencia que no se dio cumplimiento a la actividad y meta de producto programada para el tercer cuatrimestre. Es muy importante tener en cuenta este incumplimiento para la formulación de actividades del PTEP de la vigencia 2025, considerando los insumos requeridos y los tiempos establecidos normativamente para la elaboración y publicación de este tipo de informes.</t>
  </si>
  <si>
    <t>Al revisar el link de Transparencia y Acceso a la Información Pública de la Secretaría, no se evidencia publicación en el último cuatrimestre de los seguimientos actualizados al Plan Estratégico Sectorial (PES) y al Plan Estratégico Institucional (PEI)</t>
  </si>
  <si>
    <r>
      <rPr>
        <b/>
        <sz val="12"/>
        <color theme="1"/>
        <rFont val="Arial Narrow"/>
        <family val="2"/>
      </rPr>
      <t>Observación:</t>
    </r>
    <r>
      <rPr>
        <sz val="12"/>
        <color theme="1"/>
        <rFont val="Arial Narrow"/>
        <family val="2"/>
      </rPr>
      <t xml:space="preserve">
Actividad no cumplida para el tercer cuatrimestre de 2024.
</t>
    </r>
    <r>
      <rPr>
        <b/>
        <sz val="12"/>
        <color theme="1"/>
        <rFont val="Arial Narrow"/>
        <family val="2"/>
      </rPr>
      <t xml:space="preserve">
Recomendación:</t>
    </r>
    <r>
      <rPr>
        <sz val="12"/>
        <color theme="1"/>
        <rFont val="Arial Narrow"/>
        <family val="2"/>
      </rPr>
      <t xml:space="preserve">
Incluir estas publicaciones en el Programa de Transparencia del 2025 y realizarlas al comienzo de la vigencia, una vez se tengan las versiones finales de los seguimientos a estos importantes planes. </t>
    </r>
  </si>
  <si>
    <t>Elaborar y publicar los boletines mensuales de la ejecución presupuestal de la Entidad (mes vencido)</t>
  </si>
  <si>
    <t>12 boletines 
(1 de cierre de vigencia 2023 y 11 de seguimiento de ejecución presupuestal 2024) publicados</t>
  </si>
  <si>
    <t>Boletines de ejecución presupuestal de la Entidad publicados</t>
  </si>
  <si>
    <t>Pantallazos de la publicación y/o presentaciones mensuales con la ejecución presupuestal de la Entidad</t>
  </si>
  <si>
    <t xml:space="preserve">Áreas responsables de Proyectos de Inversión </t>
  </si>
  <si>
    <t>Se han publicado en la página web los boletines de ejecución presupuestal correspondientes a corte de 30 de abril de 2024.</t>
  </si>
  <si>
    <t>https://www.culturarecreacionydeporte.gov.co/es/transparencia-acceso-informacion-publica/planeacion-presupuesto-informes/ejecucion-presupuestal-de-inversion</t>
  </si>
  <si>
    <t>Se evidencia en la página web de la SCRD en el numeral 4,2,1. Ejecución presupuestal de la SCRD, la publicación de los Informes mensuales de ejecución presupuestal de la entidad por los primeros cuatro meses de la vigencia. 
  Dando cumplimiento a la actividad propuesta.</t>
  </si>
  <si>
    <t>La evidencia aportada como soporte a la actividad desarrollada no es coherente con la actividad propuesta, toda vez que se aporta como evidencia la 4.2.2. Ejecución Presupuestal de Inversión del Sector
  La meta producto se refiere a los informes finales del 2022 y los mensuales de 2023, documentos que no corresponden al período evaluado que es 2024,</t>
  </si>
  <si>
    <t xml:space="preserve">Se han publicado de manera mensual los boletines de ejecución presupuestal del sector, dentro del cual se encuentra la ejecución de la entidad. La última publicación está con corte al 31 de julio de 2024. </t>
  </si>
  <si>
    <t>https://culturarecreacionydeporte.gov.co/transparencia-acceso-informacion-publica/planeacion-presupuesto-informes/ejecucion-presupuestal-de-inversion</t>
  </si>
  <si>
    <r>
      <rPr>
        <sz val="12"/>
        <color theme="1"/>
        <rFont val="Arial Narrow"/>
        <family val="2"/>
      </rPr>
      <t xml:space="preserve">Al revisar el link </t>
    </r>
    <r>
      <rPr>
        <u/>
        <sz val="12"/>
        <color rgb="FF1155CC"/>
        <rFont val="Arial Narrow"/>
        <family val="2"/>
      </rPr>
      <t>https://culturarecreacionydeporte.gov.co/transparencia-acceso-informacion-publica/planeacion-presupuesto-informes/ejecucion-presupuestal-de-inversion</t>
    </r>
    <r>
      <rPr>
        <sz val="12"/>
        <color theme="1"/>
        <rFont val="Arial Narrow"/>
        <family val="2"/>
      </rPr>
      <t>, se evidencian las siguientes publicaciones de boletínes de ejecución presupuestal del sector y de la Entidad:
1. Boletín Ejecución Presupuestal de Inversión del Sector corte a 30 de abril de 2024 - 14/05/2024
2. Boletín Ejecución Presupuestal de Inversión del Sector corte a 31 de mayo de 2024 - 15/06/12024 
3. Boletín Ejecución Presupuestal de Inversión del Sector corte a 30 de junio de 2024 - 15/07/2024
4. Boletín Ejecución Presupuestal de Inversión del Sector corte a 31 de julio de 2024 - 08/08/2024
Con lo reportado se da por cumplida la actividad y la meta de producto del segundo cuatrimestre.</t>
    </r>
  </si>
  <si>
    <t>Los boletines de ejecución presupuestal se encuentran publicados en la página web de la entidad en el micrositio de transparencia, numeral 4.2.1 Ejecución presupuestal de la SCRD - Se evidencia reporte de mayo, junio. Julio de 2024.</t>
  </si>
  <si>
    <r>
      <rPr>
        <b/>
        <sz val="12"/>
        <color theme="1"/>
        <rFont val="Arial Narrow"/>
        <family val="2"/>
      </rPr>
      <t xml:space="preserve">Observación:
</t>
    </r>
    <r>
      <rPr>
        <sz val="12"/>
        <color theme="1"/>
        <rFont val="Arial Narrow"/>
        <family val="2"/>
      </rPr>
      <t xml:space="preserve">Verificando el micrositio se pudo evidenciar que al corte del cuatrimestre debería estar publicada la ejecución presupuestal de los meses de Mayo, Junio, Julio y Agosto de la Vigencia 2024, sin embargo, la del mes de agosto aún no se publica.
</t>
    </r>
    <r>
      <rPr>
        <b/>
        <sz val="12"/>
        <color theme="1"/>
        <rFont val="Arial Narrow"/>
        <family val="2"/>
      </rPr>
      <t>Recomendación:</t>
    </r>
    <r>
      <rPr>
        <sz val="12"/>
        <color theme="1"/>
        <rFont val="Arial Narrow"/>
        <family val="2"/>
      </rPr>
      <t xml:space="preserve">
Publicar la información correspondiente al mes de agosto de 2024.</t>
    </r>
  </si>
  <si>
    <t xml:space="preserve">Se han publicado de manera mensual los boletines de ejecución presupuestal del sector, dentro del cual se encuentra la ejecución de la entidad. La última publicación está con corte al 30 de noviembre de 2024. </t>
  </si>
  <si>
    <r>
      <rPr>
        <u/>
        <sz val="12"/>
        <color rgb="FF000000"/>
        <rFont val="Arial Narrow"/>
        <family val="2"/>
      </rPr>
      <t xml:space="preserve">Al revisar el link </t>
    </r>
    <r>
      <rPr>
        <u/>
        <sz val="12"/>
        <color rgb="FF1155CC"/>
        <rFont val="Arial Narrow"/>
        <family val="2"/>
      </rPr>
      <t>https://culturarecreacionydeporte.gov.co/transparencia-acceso-informacion-publica/planeacion-presupuesto-informes/ejecucion-presupuestal-de-inversion</t>
    </r>
    <r>
      <rPr>
        <u/>
        <sz val="12"/>
        <color rgb="FF000000"/>
        <rFont val="Arial Narrow"/>
        <family val="2"/>
      </rPr>
      <t>, se evidencian las siguientes publicaciones de boletínes de ejecución presupuestal del sector y de la Entidad: 
1. Boletín Ejecución Presupuestal de Inversión del Sector corte a 31 de agosto de 2024 - 09/09/2024
2. Boletín Ejecución Presupuestal de Inversión del Sector corte a 30 de septiembre de 2024 - 15/10/12024 
3. Boletín Ejecución Presupuestal de Inversión del Sector corte a 31 de octubre de 2024 - 15/11/2024
4. Boletín Ejecución Presupuestal de Inversión del Sector corte a 30 de noviembre de 2024 - 16/12/2024
Con lo reportado se da por cumplida la actividad y la meta de producto del tercer cuatrimestre.</t>
    </r>
  </si>
  <si>
    <t>Se evidencian los boletines de ejecución presupuestal publicados hasta el 30 de noviembre de 2024 en el link deTransparencia y Acceso a la Información de la Secretaría.</t>
  </si>
  <si>
    <r>
      <rPr>
        <b/>
        <sz val="12"/>
        <color theme="1"/>
        <rFont val="Arial Narrow"/>
        <family val="2"/>
      </rPr>
      <t>Recomendación:</t>
    </r>
    <r>
      <rPr>
        <sz val="12"/>
        <color theme="1"/>
        <rFont val="Arial Narrow"/>
        <family val="2"/>
      </rPr>
      <t xml:space="preserve">
Es importante tener en cuenta que está pendiente publicar el boletín con corte a diciembre 31 de 2024.</t>
    </r>
  </si>
  <si>
    <t>Elaborar y publicar el Informe de Gestión de la SCRD vigencia 2023</t>
  </si>
  <si>
    <t>1 Informe publicado</t>
  </si>
  <si>
    <t>Informe de Gestión de la SCRD vigencia 2023 publicado</t>
  </si>
  <si>
    <t>Pantallazos de la publicación y/o Informe de Gestión de la SCRD vigencia 2023 publicado</t>
  </si>
  <si>
    <t>Áreas responsables de Proyectos de Inversión</t>
  </si>
  <si>
    <t>El informe de Gestión de la vigencia 2023 se encuentra publicado en la página web de la entidad.</t>
  </si>
  <si>
    <t>https://www.culturarecreacionydeporte.gov.co/es/transparencia-acceso-informacion-publica/planeacion-presupuesto-informes/informes-de-gestion</t>
  </si>
  <si>
    <t>Se evidencia en la página web de la SCRD en el numeral 4.7.1 Informes de gestión, el informe de la vigencia 2023.
  Dando cumplimiento a la actividad propuesta.</t>
  </si>
  <si>
    <t>Esta actividad ya se encuentra cumplida</t>
  </si>
  <si>
    <t>Actividad cumplida desde el primer cuatrimestre de la vigencia 2024.</t>
  </si>
  <si>
    <t>Diálogo de doble vía con la ciudadanía y sus organizaciones</t>
  </si>
  <si>
    <t>Elaborar y publicar los informes cualitativos trimestrales de avance a la gestión de los proyectos de inversión</t>
  </si>
  <si>
    <t>4 informes cualitativos publicados
(el de diciembre de 2024 se publica a más tardar el 20 del mes siguiente al corte del trimestre)</t>
  </si>
  <si>
    <t>Informes cualitativos trimestrales de avance a la gestión de los proyectos de inversión</t>
  </si>
  <si>
    <t>Pantallazos de la publicación y/o Informes de Gestión cualitativos</t>
  </si>
  <si>
    <t>Los informes cualitativos del seguimiento a los proyectos de inversión se encuentra publicado en la página Web institucional con la consolidación de los 4 trimestres de la vigencia 2023.
Para el primer trimestre del 2024 se encuentra el proceso de migración a cultured, no obstante, el informe se encuentra consolidado y estructurado.</t>
  </si>
  <si>
    <t>https://www.culturarecreacionydeporte.gov.co/es/transparencia-acceso-informacion-publica/planeacion-presupuesto-informes/seguimiento-a-los-proyectos-de-inversion?field_fecha_de_emision_value=All&amp;term_node_tid_depth=540</t>
  </si>
  <si>
    <t>Se dió cumplimiento a la estructuración del informe</t>
  </si>
  <si>
    <t>Se evidencia el la página web de la SCRD en el numeral 4.4.2. Seguimiento a los proyectos de inversión de la SCRD, el informe de Gestión cualitativo SCRD-2023
  Dando cumplimiento a la actividad propuesta.</t>
  </si>
  <si>
    <t>La meta producto se refiere al informe final del 2022 y los trimestrales de 2023, documentos que no corresponden al período evaluado que es 2024,</t>
  </si>
  <si>
    <t xml:space="preserve">Se publicó en la página web el informe cualitativo trimestral con corte al 31 de mayo de 2024, lo anterior teniendo en cuenta el cierre del Plan de Desarrollo Un Nuevo Contrato Social y Ambiental para la Bogotá del Siglo XXI. Los proyectos nuevos iniciaron su ejecución en el mes de julio de 2024, sin embargo, por ajustes técnicos en el aplicativo Cultured solo hasta septiembre se podrá realizar seguimiento con corte al 31 de agosto. </t>
  </si>
  <si>
    <t>https://culturarecreacionydeporte.gov.co/es/transparencia-acceso-informacion-publica/planeacion-presupuesto-informes/seguimiento-a-los-proyectos-de-inversion</t>
  </si>
  <si>
    <r>
      <rPr>
        <u/>
        <sz val="12"/>
        <color rgb="FF000000"/>
        <rFont val="Arial Narrow"/>
        <family val="2"/>
      </rPr>
      <t xml:space="preserve">Al revisar el link </t>
    </r>
    <r>
      <rPr>
        <u/>
        <sz val="12"/>
        <color rgb="FF1155CC"/>
        <rFont val="Arial Narrow"/>
        <family val="2"/>
      </rPr>
      <t>https://culturarecreacionydeporte.gov.co/es/transparencia-acceso-informacion-publica/planeacion-presupuesto-informes/seguimiento-a-los-proyectos-de-inversion</t>
    </r>
    <r>
      <rPr>
        <u/>
        <sz val="12"/>
        <color rgb="FF000000"/>
        <rFont val="Arial Narrow"/>
        <family val="2"/>
      </rPr>
      <t>, se evidencian las siguientes publicaciones de informes cualitativos de seguimientos a los proyectos de inversión:
1. Informe de Seguimiento al Plan de Acción del PDD corte 31 marzo 2024 - 12/04/2024
2. Informe de Seguimiento al Plan de Acción del PDD corte 31 mayo 2024 - 25/06/12024 
Con lo reportado se da por cumplida la actividad y la meta de producto del segundo cuatrimestre.</t>
    </r>
  </si>
  <si>
    <t>Se verificó la consolidación y publicación del informe de gestión cualitativo Final del PDD Un nuevo contrato Social y Ambiental para la Bogotá del Siglo XXI.</t>
  </si>
  <si>
    <r>
      <rPr>
        <b/>
        <sz val="12"/>
        <color theme="1"/>
        <rFont val="Arial Narrow"/>
        <family val="2"/>
      </rPr>
      <t xml:space="preserve">Observación:
</t>
    </r>
    <r>
      <rPr>
        <sz val="12"/>
        <color theme="1"/>
        <rFont val="Arial Narrow"/>
        <family val="2"/>
      </rPr>
      <t>No se evidencia la publicación de informe cualitativo de seguimiento a los proyectos de inversión de los mesdes de junio, julio y agosto. Como lo indica la OAP, los proyectos nuevos iniciaron su ejecución en el mes de julio de 2024. Sin embargo, por ajustes técnicos en el aplicativo Cultured solo hasta septiembre se podrá realizar seguimiento con corte al 31 de agosto. Se da como cumplimiento de la acción ya que con ocasión al cambio de gobierno y cierre de plan de desarrollo se realizó la publicación del informe de Gestión Final del Sector Cultura, Recreación y Deporte en el mes de mayo.</t>
    </r>
  </si>
  <si>
    <t xml:space="preserve">Se publicó en la página web de la entidad el informe consolidado de seguimiento a los proyectos de inversión de la entidad con corte al 30 de septiembre. Esta información corresponde a los nuevos proyectos de inversión los cuales iniciaron su ejecución en el mes de julio. </t>
  </si>
  <si>
    <t>https://www.culturarecreacionydeporte.gov.co/es/transparencia-acceso-informacion-publica/planeacion-presupuesto-informes/seguimiento-a-los-proyectos-de-inversion</t>
  </si>
  <si>
    <r>
      <rPr>
        <u/>
        <sz val="12"/>
        <color rgb="FF000000"/>
        <rFont val="Arial Narrow"/>
        <family val="2"/>
      </rPr>
      <t xml:space="preserve">Al revisar el link </t>
    </r>
    <r>
      <rPr>
        <u/>
        <sz val="12"/>
        <color rgb="FF1155CC"/>
        <rFont val="Arial Narrow"/>
        <family val="2"/>
      </rPr>
      <t>https://culturarecreacionydeporte.gov.co/es/transparencia-acceso-informacion-publica/planeacion-presupuesto-informes/seguimiento-a-los-proyectos-de-inversion</t>
    </r>
    <r>
      <rPr>
        <u/>
        <sz val="12"/>
        <color rgb="FF000000"/>
        <rFont val="Arial Narrow"/>
        <family val="2"/>
      </rPr>
      <t>, se evidencian las siguientes publicaciones de informes cualitativos de seguimientos a los proyectos de inversión:
1. Informe de Seguimiento al Plan de Acción del PDD corte 30 septiembre 2024 - 28/10/2024
2. Informe de Seguimiento al Plan de Acción del PDD corte 31 mayo 2024 - 25/06/12024 
Con lo reportado se da por cumplida la actividad y la meta de producto del tercer cuatrimestre.</t>
    </r>
  </si>
  <si>
    <t>Se evidencian los informes cualitativos a la ejecución de los proyectos de inversión publicados en el link https://www.culturarecreacionydeporte.gov.co/es/transparencia-acceso-informacion-publica/planeacion-presupuesto-informes/seguimiento-a-los-proyectos-de-inversion hasta el 30 de septiembre de 2024.</t>
  </si>
  <si>
    <r>
      <rPr>
        <b/>
        <sz val="12"/>
        <color theme="1"/>
        <rFont val="Arial Narrow"/>
        <family val="2"/>
      </rPr>
      <t>Recomendación:</t>
    </r>
    <r>
      <rPr>
        <sz val="12"/>
        <color theme="1"/>
        <rFont val="Arial Narrow"/>
        <family val="2"/>
      </rPr>
      <t xml:space="preserve">
Es importante tener en cuenta que está pendiente publicar el informe ejecutivo con corte a diciembre 31 de 2024.
Es importante para la programación de 2025 programar las publicaciones que efectivamente se realizarán en la respectiva vigencia.</t>
    </r>
  </si>
  <si>
    <t>Desarrollar espacios de diálogo con los ciudadanos por cada área misional de la Entidad que permita fortalecer los lazos ciudadanos - entidad</t>
  </si>
  <si>
    <t xml:space="preserve">530 espacios de diálogo ciudadano desarrollados según los reqerimientos establecidos para ellos </t>
  </si>
  <si>
    <t xml:space="preserve"> Espacios de diálogo ciudadano realizados
1 - DOGCC
11 -DTC
3 - DRAC
401 - DALP
20 -DEEP
90 - DLB
4 - DACP</t>
  </si>
  <si>
    <t>Registro de los espacios de diálogo ciudadano en donde se encuentren las actas de cada espacio 20249300158833</t>
  </si>
  <si>
    <t>Áreas misionales</t>
  </si>
  <si>
    <t>La Dirección de Arte, Cultura y Patrimonio a través de la Subdirección de Infraestructura y Patrimonio Cultural, durante el primer cuatrimestre de 2024, desarrolló dos (2) espacios con la ciudadanía de la siguiente manera:
 1- Encuentro Ciudadano “Dos verdades y una mentira”, en el marco del proyecto de Cerros Orientales, donde se contó con un total de treinta y cinco (35) participantes.
 2- Recorrido por el entorno y la génesis del Centro Felicidad (CEFE) Chapinero, “Camino al Parque Vertical”, donde se contó con un total de veinticinco (25) participantes.</t>
  </si>
  <si>
    <t>Ver radicados Orfeo:
 1- 20243300111683
 2- 20243300111133</t>
  </si>
  <si>
    <t>Se dió cumplimiento a los espacios de dialogo programados.</t>
  </si>
  <si>
    <t>Se revisó el Orfeo No. 20243300111683, evidenciando el desarrollo de un espacio de dialogo con el IED Divino maestro el 19/03/2024
Se revisó el Orfeo No. 20243300111683, evidenciando el desarrollo de espacio de dialogo ciudadano "Camino al Parque Vertical. Recorrido por el entorno y la génesis del Centro Felicidad (CEFE) Chapinero." con fecha 19/03/2024
 Cumpliendo con las actividades propuestas</t>
  </si>
  <si>
    <r>
      <rPr>
        <b/>
        <sz val="14"/>
        <color theme="1"/>
        <rFont val="Arial Narrow"/>
        <family val="2"/>
      </rPr>
      <t xml:space="preserve">DIRECCION DE ASUNTOS LOCALES Y PARTICIPACIÓN DALP: </t>
    </r>
    <r>
      <rPr>
        <sz val="14"/>
        <color theme="1"/>
        <rFont val="Arial Narrow"/>
        <family val="2"/>
      </rPr>
      <t>Debido al control de cambios realizado el 1/8/2024 versión 2 de esta matriz , reportamos el avance de enero a agosto.</t>
    </r>
    <r>
      <rPr>
        <b/>
        <sz val="14"/>
        <color theme="1"/>
        <rFont val="Arial Narrow"/>
        <family val="2"/>
      </rPr>
      <t xml:space="preserve"> 
El equipo de Participación</t>
    </r>
    <r>
      <rPr>
        <sz val="14"/>
        <color theme="1"/>
        <rFont val="Arial Narrow"/>
        <family val="2"/>
      </rPr>
      <t xml:space="preserve"> en relación a los espacios de diálogos enmarcados en la implementación del Sistema Distrital de Arte, Cultura y Patrimonio, realizó el reporte de </t>
    </r>
    <r>
      <rPr>
        <b/>
        <sz val="14"/>
        <color theme="1"/>
        <rFont val="Arial Narrow"/>
        <family val="2"/>
      </rPr>
      <t>158</t>
    </r>
    <r>
      <rPr>
        <sz val="14"/>
        <color theme="1"/>
        <rFont val="Arial Narrow"/>
        <family val="2"/>
      </rPr>
      <t xml:space="preserve"> espacios, de los 147 fueron locales y 11 distritales.
</t>
    </r>
    <r>
      <rPr>
        <b/>
        <sz val="14"/>
        <color theme="1"/>
        <rFont val="Arial Narrow"/>
        <family val="2"/>
      </rPr>
      <t xml:space="preserve">El equipo de Gestión Territorial </t>
    </r>
    <r>
      <rPr>
        <sz val="14"/>
        <color theme="1"/>
        <rFont val="Arial Narrow"/>
        <family val="2"/>
      </rPr>
      <t xml:space="preserve">desde las líneas estratégicas; Fortalecimiento de la gobernanza territorial y la gestión estratégica del sector; desarrollo de capacidades locales en el sector; activación e interconexión de infraestructuras y espacios culturales; y creación de laboratorios de oportunidades, reportamos el cumplimiento de los siguientes compromisos:
</t>
    </r>
    <r>
      <rPr>
        <b/>
        <sz val="14"/>
        <color theme="1"/>
        <rFont val="Arial Narrow"/>
        <family val="2"/>
      </rPr>
      <t>Ruralidad:</t>
    </r>
    <r>
      <rPr>
        <sz val="14"/>
        <color theme="1"/>
        <rFont val="Arial Narrow"/>
        <family val="2"/>
      </rPr>
      <t xml:space="preserve"> </t>
    </r>
    <r>
      <rPr>
        <b/>
        <sz val="14"/>
        <color theme="1"/>
        <rFont val="Arial Narrow"/>
        <family val="2"/>
      </rPr>
      <t xml:space="preserve">7 </t>
    </r>
    <r>
      <rPr>
        <sz val="14"/>
        <color theme="1"/>
        <rFont val="Arial Narrow"/>
        <family val="2"/>
      </rPr>
      <t xml:space="preserve">Convites Rurales, </t>
    </r>
    <r>
      <rPr>
        <b/>
        <sz val="14"/>
        <color theme="1"/>
        <rFont val="Arial Narrow"/>
        <family val="2"/>
      </rPr>
      <t>5</t>
    </r>
    <r>
      <rPr>
        <sz val="14"/>
        <color theme="1"/>
        <rFont val="Arial Narrow"/>
        <family val="2"/>
      </rPr>
      <t xml:space="preserve"> Seguimiento a propuestas ganadoras.
</t>
    </r>
    <r>
      <rPr>
        <b/>
        <sz val="14"/>
        <color theme="1"/>
        <rFont val="Arial Narrow"/>
        <family val="2"/>
      </rPr>
      <t>Casas de la Cultural</t>
    </r>
    <r>
      <rPr>
        <sz val="14"/>
        <color theme="1"/>
        <rFont val="Arial Narrow"/>
        <family val="2"/>
      </rPr>
      <t xml:space="preserve">: </t>
    </r>
    <r>
      <rPr>
        <b/>
        <sz val="14"/>
        <color theme="1"/>
        <rFont val="Arial Narrow"/>
        <family val="2"/>
      </rPr>
      <t>1</t>
    </r>
    <r>
      <rPr>
        <sz val="14"/>
        <color theme="1"/>
        <rFont val="Arial Narrow"/>
        <family val="2"/>
      </rPr>
      <t xml:space="preserve"> Encuentros de articulación e intercambio de experiencias de las casas de la cultura por tipología
</t>
    </r>
    <r>
      <rPr>
        <b/>
        <sz val="14"/>
        <color theme="1"/>
        <rFont val="Arial Narrow"/>
        <family val="2"/>
      </rPr>
      <t>Red Intersectorial:</t>
    </r>
    <r>
      <rPr>
        <sz val="14"/>
        <color theme="1"/>
        <rFont val="Arial Narrow"/>
        <family val="2"/>
      </rPr>
      <t xml:space="preserve"> </t>
    </r>
    <r>
      <rPr>
        <b/>
        <sz val="14"/>
        <color theme="1"/>
        <rFont val="Arial Narrow"/>
        <family val="2"/>
      </rPr>
      <t>12</t>
    </r>
    <r>
      <rPr>
        <sz val="14"/>
        <color theme="1"/>
        <rFont val="Arial Narrow"/>
        <family val="2"/>
      </rPr>
      <t xml:space="preserve"> Charla Barrial, </t>
    </r>
    <r>
      <rPr>
        <b/>
        <sz val="14"/>
        <color theme="1"/>
        <rFont val="Arial Narrow"/>
        <family val="2"/>
      </rPr>
      <t>72</t>
    </r>
    <r>
      <rPr>
        <sz val="14"/>
        <color theme="1"/>
        <rFont val="Arial Narrow"/>
        <family val="2"/>
      </rPr>
      <t xml:space="preserve"> Encuentros Ciudadanos (Urbano y Rural), </t>
    </r>
    <r>
      <rPr>
        <b/>
        <sz val="14"/>
        <color theme="1"/>
        <rFont val="Arial Narrow"/>
        <family val="2"/>
      </rPr>
      <t>13</t>
    </r>
    <r>
      <rPr>
        <sz val="14"/>
        <color theme="1"/>
        <rFont val="Arial Narrow"/>
        <family val="2"/>
      </rPr>
      <t xml:space="preserve"> Jornadas de Priorización Presupuestal, </t>
    </r>
    <r>
      <rPr>
        <b/>
        <sz val="14"/>
        <color theme="1"/>
        <rFont val="Arial Narrow"/>
        <family val="2"/>
      </rPr>
      <t>15</t>
    </r>
    <r>
      <rPr>
        <sz val="14"/>
        <color theme="1"/>
        <rFont val="Arial Narrow"/>
        <family val="2"/>
      </rPr>
      <t xml:space="preserve"> Mesas de Concertación.
</t>
    </r>
    <r>
      <rPr>
        <b/>
        <sz val="14"/>
        <color theme="1"/>
        <rFont val="Arial Narrow"/>
        <family val="2"/>
      </rPr>
      <t>Barrios Vivos:</t>
    </r>
    <r>
      <rPr>
        <sz val="14"/>
        <color theme="1"/>
        <rFont val="Arial Narrow"/>
        <family val="2"/>
      </rPr>
      <t xml:space="preserve"> Se inició con 5 laboratorios de oportunidades de la estrategia de Barrios Vivos, ejecutando </t>
    </r>
    <r>
      <rPr>
        <b/>
        <sz val="14"/>
        <color theme="1"/>
        <rFont val="Arial Narrow"/>
        <family val="2"/>
      </rPr>
      <t>8</t>
    </r>
    <r>
      <rPr>
        <sz val="14"/>
        <color theme="1"/>
        <rFont val="Arial Narrow"/>
        <family val="2"/>
      </rPr>
      <t xml:space="preserve"> sesiones.
Total equipo terrirorial: </t>
    </r>
    <r>
      <rPr>
        <b/>
        <sz val="14"/>
        <color theme="1"/>
        <rFont val="Arial Narrow"/>
        <family val="2"/>
      </rPr>
      <t>133</t>
    </r>
    <r>
      <rPr>
        <sz val="14"/>
        <color theme="1"/>
        <rFont val="Arial Narrow"/>
        <family val="2"/>
      </rPr>
      <t xml:space="preserve">
</t>
    </r>
    <r>
      <rPr>
        <sz val="13"/>
        <color theme="1"/>
        <rFont val="Arial Narrow"/>
        <family val="2"/>
      </rPr>
      <t xml:space="preserve">Total reportado a la fecha entre el equipo de Participacion y Territorial: </t>
    </r>
    <r>
      <rPr>
        <b/>
        <sz val="13"/>
        <color theme="1"/>
        <rFont val="Arial Narrow"/>
        <family val="2"/>
      </rPr>
      <t xml:space="preserve">291
DIRECCIÓN DE REDES Y ACCIÓN COLECTIVA 
DRAC: </t>
    </r>
    <r>
      <rPr>
        <sz val="13"/>
        <color theme="1"/>
        <rFont val="Arial Narrow"/>
        <family val="2"/>
      </rPr>
      <t>desde el equipo DRAC se adelantaron</t>
    </r>
    <r>
      <rPr>
        <b/>
        <sz val="13"/>
        <color theme="1"/>
        <rFont val="Arial Narrow"/>
        <family val="2"/>
      </rPr>
      <t xml:space="preserve"> 2 </t>
    </r>
    <r>
      <rPr>
        <sz val="13"/>
        <color theme="1"/>
        <rFont val="Arial Narrow"/>
        <family val="2"/>
      </rPr>
      <t xml:space="preserve">de los 3 espacios programados para 2024. El primero definido como  Implementación metodológica  "Hito Cultural", realizado con ciudadania en general y en donde se abordo el tema "San pedrito" propuesto por el gremio lechonero en la localidad de Rafael Uribe.  El segundo espacio de dialogo ciudadano fue el "evento de lanzamiento "sabor Bogotá" realizado el 15 de agosto en la plaza de la concordia con el Alcalde Mayor. 
</t>
    </r>
    <r>
      <rPr>
        <b/>
        <sz val="13"/>
        <color theme="1"/>
        <rFont val="Arial Narrow"/>
        <family val="2"/>
      </rPr>
      <t xml:space="preserve">DIRECCIÓN DE TRASNFORMACIONES CULTURALES
</t>
    </r>
    <r>
      <rPr>
        <sz val="13"/>
        <color theme="1"/>
        <rFont val="Arial Narrow"/>
        <family val="2"/>
      </rPr>
      <t>De acuerdo con las indicaciones impartidas por la OAP en correo del 10 de julio para la actualización de los espacios de información y los espacios de dialogo ciudadano, actualización realizada el 15 de julio para DRAC y DTC, se actualizo lo pertinente a esta ultima dirección. Sin embargo dicha actualización no se refleja en el indicador producto de esta matriz. Para el periodo de mayo- agosto desde DTC se realizaron</t>
    </r>
    <r>
      <rPr>
        <b/>
        <sz val="13"/>
        <color theme="1"/>
        <rFont val="Arial Narrow"/>
        <family val="2"/>
      </rPr>
      <t xml:space="preserve"> 29</t>
    </r>
    <r>
      <rPr>
        <sz val="13"/>
        <color theme="1"/>
        <rFont val="Arial Narrow"/>
        <family val="2"/>
      </rPr>
      <t xml:space="preserve"> espacios de dialogo ciudadano.  
</t>
    </r>
    <r>
      <rPr>
        <b/>
        <sz val="13"/>
        <color theme="1"/>
        <rFont val="Arial Narrow"/>
        <family val="2"/>
      </rPr>
      <t xml:space="preserve">DIRECCIÓN DE ARTE, CULTURA Y PATRIMONIO
</t>
    </r>
    <r>
      <rPr>
        <sz val="13"/>
        <color theme="1"/>
        <rFont val="Arial Narrow"/>
        <family val="2"/>
      </rPr>
      <t xml:space="preserve">La Dirección de Arte, Cultura y Patrimonio a través de la Subdirección de Gestión Cultural y Artística, durante el segundo cuatrimestre de 2024, desarrolló </t>
    </r>
    <r>
      <rPr>
        <b/>
        <sz val="13"/>
        <color theme="1"/>
        <rFont val="Arial Narrow"/>
        <family val="2"/>
      </rPr>
      <t>cuatro (4)</t>
    </r>
    <r>
      <rPr>
        <sz val="13"/>
        <color theme="1"/>
        <rFont val="Arial Narrow"/>
        <family val="2"/>
      </rPr>
      <t xml:space="preserve"> espacios de  diálogos ciudadanos relacionados con la Socialización Festival Escolar de las Artes 2024-2027 con equipos pedagógicos y territoriales de los programa de formación artística y cultural.
</t>
    </r>
    <r>
      <rPr>
        <b/>
        <sz val="13"/>
        <color theme="1"/>
        <rFont val="Arial Narrow"/>
        <family val="2"/>
      </rPr>
      <t xml:space="preserve">DIRECCIÓN DE LECTURA Y BIBLIOTECAS
</t>
    </r>
    <r>
      <rPr>
        <sz val="13"/>
        <color theme="1"/>
        <rFont val="Arial Narrow"/>
        <family val="2"/>
      </rPr>
      <t xml:space="preserve">La Dirección  de Lectura y Bibliotecas en lo corriedo del 2024 ha realizado </t>
    </r>
    <r>
      <rPr>
        <b/>
        <sz val="13"/>
        <color theme="1"/>
        <rFont val="Arial Narrow"/>
        <family val="2"/>
      </rPr>
      <t>37</t>
    </r>
    <r>
      <rPr>
        <sz val="13"/>
        <color theme="1"/>
        <rFont val="Arial Narrow"/>
        <family val="2"/>
      </rPr>
      <t xml:space="preserve"> espacios de diálogo en los diferentes espacios de lectura, escritura y oralidad, los cuales se enfocaron en ideaciones, seguimiento planeación de estrategias con la comunidad para desarrollar en dichos espacios y en diversos temas como de índole ambiental, salud mental, proyectos biblliotecarios comunes entre otros
</t>
    </r>
    <r>
      <rPr>
        <b/>
        <sz val="13"/>
        <color theme="1"/>
        <rFont val="Arial Narrow"/>
        <family val="2"/>
      </rPr>
      <t xml:space="preserve">DIRECCIÓN OBSERVATORIO Y GESTIÓN DEL CONOCIMIENTO CULTURAL
</t>
    </r>
    <r>
      <rPr>
        <sz val="13"/>
        <color theme="1"/>
        <rFont val="Arial Narrow"/>
        <family val="2"/>
      </rPr>
      <t>La Dirección Observatorio y Gestión del Conocimiento Cultural realizó Espaciós de Dialógo con la ciudadanía en un tema trascendetal como es el relacionamiento con el agua a través del dialogo realizado en diferentes partes de la ciudad denominado "Hablemos del Agua" mediante le cual se conocieron las nuevas formas de relacionamiento con el agua debido a las medidas de racionamiento producidas por el calentamiento global.</t>
    </r>
  </si>
  <si>
    <r>
      <rPr>
        <u/>
        <sz val="12"/>
        <color rgb="FF000000"/>
        <rFont val="Arial Narrow"/>
        <family val="2"/>
      </rPr>
      <t xml:space="preserve">DALP : Registro de los espacios de diálogo ciudadano: </t>
    </r>
    <r>
      <rPr>
        <u/>
        <sz val="12"/>
        <color rgb="FF1155CC"/>
        <rFont val="Arial Narrow"/>
        <family val="2"/>
      </rPr>
      <t>https://docs.google.com/spreadsheets/d/1_UMrJqdZ9XCkhoSqlxG2ztnN0hePwD1t/edit?usp=sharing&amp;ouid=116657887422874080192&amp;rtpof=true&amp;sd=true</t>
    </r>
    <r>
      <rPr>
        <u/>
        <sz val="12"/>
        <color rgb="FF000000"/>
        <rFont val="Arial Narrow"/>
        <family val="2"/>
      </rPr>
      <t xml:space="preserve"> 
DIRECCIÓN OBSERVATORIO Y GESTIÓN DEL CONOCIMIENTO CULTURAL. </t>
    </r>
    <r>
      <rPr>
        <u/>
        <sz val="12"/>
        <color rgb="FF1155CC"/>
        <rFont val="Arial Narrow"/>
        <family val="2"/>
      </rPr>
      <t>https://drive.google.com/file/d/1ZJMlaa7FEK-pO_8yVSOzvZdZTzutBxSZ/view?usp=drive_link</t>
    </r>
    <r>
      <rPr>
        <u/>
        <sz val="12"/>
        <color rgb="FF000000"/>
        <rFont val="Arial Narrow"/>
        <family val="2"/>
      </rPr>
      <t xml:space="preserve"> 
DRAC: Dialogo 1 Evidencia: Orfeo 20249200156173.
Dialogo 2: Evidencia: Orfeo: 20249200337473
DTC Radicados ORFEO: 20249300244743; 20249300247623; 20249300274703; 20249300278273; 20249300264633; 20249300264653; 20249300264643; 20249300266463; 20249300264673; 20249300283523; 20249300275983; 20249300277193; 20249300283343; 20249300283393; 20249300276103; 20249300276483; 20249300274583; 20249300276813; 20249300276113; 20249300276493; 20249300279553; 20249300277223; 20249300276513; 20249300288123; 20249300288153; 20249300283493; 20249300286423; 20249300286523; 20249300264683
DIRECCIÓN DE ARTE, CULTURA Y PATRIMONIO
Actividades soportadas con los soguientes radicados Orfeo:
05/07/2024: 20243100259713
30/07/2024: 20243100334193
03/09/2024: 20243100334183
12-07-2024:  20243100260183 
DIRECCIÓN DE LECTURA Y BIBLIOTECAS
Se anexa matriz de seguiimiento en donde se relacionan el registro de cada encuentro realizado 
</t>
    </r>
    <r>
      <rPr>
        <u/>
        <sz val="12"/>
        <color rgb="FF1155CC"/>
        <rFont val="Arial Narrow"/>
        <family val="2"/>
      </rPr>
      <t>https://drive.google.com/drive/u/1/folders/1mbDGcu6cXeMY4nGMG7wgxMy811GFrG7c</t>
    </r>
  </si>
  <si>
    <t>DALP: Al revisar las evidencias dispuestas en el Drive, se encuentra una matriz donde se da cuenta de los 291 espacios de diálogo realizados, con sus respectivos radicados ORFEO y/o expedientes. Al validar aleatoreamente los radicados de ORFEO se encuentran las actas de los espacios de diálogo. Con lo reportado se da cumplimiento a la actividad y meta de producto del segundo cuatrimestre.
DOGCC: Al revisar las evidencias dispuesta en el Drive, se encuentra soporte de realización del diálogo ciudadano "Hablemos del agua" 
DRAC: El Orfeo 20249200156173, es correcto. El Orfeo: 20249200337473 no cumple con lo requerido dado que al consultar el radicado en Orfeo se encuentran un registro de asistencia en blanco y una hoja en blanco.
DTC: Al revisar la evidencia reportada en el sistema ORFEO, se validan los soportes que dan cuenta de la ejecución de 29 diálogos ciudadanos. Con lo reportado se da cumplimiento a la actividad y meta de producto del segundo cuatrimestre.
DACP: Al revisar la evidencia reportada en el sistema ORFEO, se validan los soportes que dan cuenta de la ejecución de 4 diálogos ciudadanos; no obstante, la actividad 20243100334193 fue realizada de forma extemporánea el 03/09/2024. Con lo reportado se da cumplimiento a la actividad y meta de producto del segundo cuatrimestre.
DLB: Al revisar las evidencias dispuestas en el Drive se encuentra una matriz donde se da cuenta de 28 espacios de diálogo realizados, no obstante, no es posible ingresar a las evidencias reportadas con direccionamiento a carpetas electrónicas y esto impide realizar correctamente el seguimiento a cargo de la OAP, por favor autorizar la consulta para el usuario mipg@scrd.gov.co. Así mismo, se solicita que en la matriz de reporte solamente se encuentran documentados los espacios de diálogo efectivamente realizados y para los no realizados completar la totalidad de la tabla, ya que la información adicional y/o incompleta dificulta la validación de las evidencias.
Con lo reportado se da cuenta de 354 espacios de diálogo realizados en el primer y segundo cuatrimestre, con lo cual, se da cumplimiento a la actividad y meta de producto del primer y segundo cuatrimestre.</t>
  </si>
  <si>
    <t>Se verificaron enlaces anexados y se verificaron aleatoriamente Radicados de Orfeo relacionados.DRAC- Orfeo: 20249200337473-Evento Lanzamiento Sabor Bogotá - Plaza la Concordia - 15.08.2024 - De acuerdo a las verificaciones se cumple con las actividades y metas del producto para el segundo cuatrimestre
 DTC- 20249300264683- Reunión Articulación Manzana San Cristobal - CEFE 
  20249300286523- 11.7.2024. Presentación de la estrategia Escuela Hombres al Cuidado a Érika Ramos, contratista del Centro de Memoria, Paz y Reconciliación.
 20249300286423- 10.7.2024. Proyección e implementación de la articulación entre BPM y la Escuela Hombres al Cuidado, para el inicio de la Escuela presencial en la empresa 
 20249300283493- Realización taller “Socio hablemos de cuidado y emociones”
 20249300288153- 25-07-2024 Reunión de articulación con IED Agustín Fernández de la Localidad de Usaquén
 20249300288123- Reunión de articulación con Escuela Superior de Administración Pública ESAP y la EHC
 20249300276513- Desarrollo de cartografía social con personas del café literario de la Biblioteca Carlos E. Restrepo en el marco del protocolo de territorialización - 25 de julio de 2024
 20249300277223 - Registro de asistencia - Socio hablemos de Cuidado - Asistentes - 25 Julio - Jardín San Teresita - San Cristóbal.
 20249300279553- Taller “Socio hablemos de cuidado y emociones” a nivel Distrital con SDMujer. 24 de julio de 2024. 
 20249300276493 - Socio hablemos de cuidado con jóvenes de Parceros localidad de Engativá - 24 de julio de 2024 
 20249300276113 - 24-07-24 Socio hablemos de cuidado y emociones con adultos mayores del Centro Día, Chapinero.
 20249300276813 - Reunión Socialización Laboratorio de Barrios vivos Restrepo
 20249300274583 - Reunión de articulación con Manzana del Cuidado Chapinero 
 20249300276483 - Reunión de socialización de metodología para Laboratorio de Barrios vivos en barrio Restrepo con consejeras locales de Antonio Nariño - 19 DE JULIO DE 2024 
 DIRECCIÓN DE ARTE, CULTURA Y PATRIMONIO
 20243100259713- Acta de jornada informativa a CREA - Avances y propuesta Festival Escolar de las Artes 2024 - 2025 
 20243100334183 - 30/7/2024 Reunión de Socialización - Festival Escolar de las Artes - Orquesta Filarmónica de Bogotá</t>
  </si>
  <si>
    <r>
      <rPr>
        <b/>
        <sz val="12"/>
        <color theme="1"/>
        <rFont val="Arial Narrow"/>
        <family val="2"/>
      </rPr>
      <t xml:space="preserve">Recomendación:
</t>
    </r>
    <r>
      <rPr>
        <sz val="12"/>
        <color theme="1"/>
        <rFont val="Arial Narrow"/>
        <family val="2"/>
      </rPr>
      <t>Como lo manifiesta en su reporte la OAP en el caso del drive enviado por la Dirección de Lectura y Bibliotecas no permite el acceso para confirmar algunas evidencias. Se recomienda validar con las áreas la forma adecuada de enviar la información para evitar estos contratiempos.</t>
    </r>
  </si>
  <si>
    <r>
      <rPr>
        <sz val="12"/>
        <color rgb="FF000000"/>
        <rFont val="Arial Narrow"/>
        <family val="2"/>
      </rPr>
      <t xml:space="preserve">Desde la </t>
    </r>
    <r>
      <rPr>
        <b/>
        <sz val="12"/>
        <color rgb="FF000000"/>
        <rFont val="Arial Narrow"/>
        <family val="2"/>
      </rPr>
      <t xml:space="preserve">Dirección de Redes y Acción Colectiva </t>
    </r>
    <r>
      <rPr>
        <sz val="12"/>
        <color rgb="FF000000"/>
        <rFont val="Arial Narrow"/>
        <family val="2"/>
      </rPr>
      <t xml:space="preserve">se realizó la rendición de cuentas de la Politica Pública de Cultura Ciudadana. Esta se realizó el 4.12.2024 cumpliendo asi con tercer espacios de dialogo programado por esta dirección. 
Desde la </t>
    </r>
    <r>
      <rPr>
        <b/>
        <sz val="12"/>
        <color rgb="FF000000"/>
        <rFont val="Arial Narrow"/>
        <family val="2"/>
      </rPr>
      <t xml:space="preserve">Dirección de Transformaciones Culturales </t>
    </r>
    <r>
      <rPr>
        <sz val="12"/>
        <color rgb="FF000000"/>
        <rFont val="Arial Narrow"/>
        <family val="2"/>
      </rPr>
      <t xml:space="preserve">se realizo el laboratorio de Transformación cultural en el barrio Egipto, espacio de convergencia creativa. Ultimo diálogo ciudadanao de la </t>
    </r>
    <r>
      <rPr>
        <b/>
        <sz val="12"/>
        <color rgb="FF000000"/>
        <rFont val="Arial Narrow"/>
        <family val="2"/>
      </rPr>
      <t xml:space="preserve">DTC </t>
    </r>
    <r>
      <rPr>
        <sz val="12"/>
        <color rgb="FF000000"/>
        <rFont val="Arial Narrow"/>
        <family val="2"/>
      </rPr>
      <t xml:space="preserve">el 7 de noviembre de 2024.
</t>
    </r>
    <r>
      <rPr>
        <b/>
        <sz val="12"/>
        <color rgb="FF000000"/>
        <rFont val="Arial Narrow"/>
        <family val="2"/>
      </rPr>
      <t xml:space="preserve">Desde la Dirección de Asuntos Locales y Participación:
</t>
    </r>
    <r>
      <rPr>
        <sz val="12"/>
        <color rgb="FF000000"/>
        <rFont val="Arial Narrow"/>
        <family val="2"/>
      </rPr>
      <t xml:space="preserve">El </t>
    </r>
    <r>
      <rPr>
        <b/>
        <sz val="12"/>
        <color rgb="FF000000"/>
        <rFont val="Arial Narrow"/>
        <family val="2"/>
      </rPr>
      <t xml:space="preserve">equipo de Participación </t>
    </r>
    <r>
      <rPr>
        <sz val="12"/>
        <color rgb="FF000000"/>
        <rFont val="Arial Narrow"/>
        <family val="2"/>
      </rPr>
      <t xml:space="preserve">para este periodo reporta la realización de 95 espacios de diálogo a nivel local y 9 de caracter distrital, para un total de 104 diálogos enmarcados dentro del desarrollo de las actividades del Sistema Distrital de Arte, Cultura y Patrimonio.
</t>
    </r>
    <r>
      <rPr>
        <b/>
        <sz val="12"/>
        <color rgb="FF000000"/>
        <rFont val="Arial Narrow"/>
        <family val="2"/>
      </rPr>
      <t xml:space="preserve">Total primer y segundo reporte equipo Participación : 158+104 = 262 + 1 Rendicion de cuentas = 263
</t>
    </r>
    <r>
      <rPr>
        <sz val="12"/>
        <color rgb="FF000000"/>
        <rFont val="Arial Narrow"/>
        <family val="2"/>
      </rPr>
      <t xml:space="preserve">
El </t>
    </r>
    <r>
      <rPr>
        <b/>
        <sz val="12"/>
        <color rgb="FF000000"/>
        <rFont val="Arial Narrow"/>
        <family val="2"/>
      </rPr>
      <t xml:space="preserve">equipo de Gestión Territorial </t>
    </r>
    <r>
      <rPr>
        <sz val="12"/>
        <color rgb="FF000000"/>
        <rFont val="Arial Narrow"/>
        <family val="2"/>
      </rPr>
      <t xml:space="preserve">desde las líneas estratégicas; Fortalecimiento de la gobernanza territorial y la gestión estratégica del sector; desarrollo de capacidades locales en el sector; activación e interconexión de infraestructuras y espacios culturales; y creación de laboratorios de oportunidades, reportamos: 
</t>
    </r>
    <r>
      <rPr>
        <b/>
        <sz val="12"/>
        <color rgb="FF000000"/>
        <rFont val="Arial Narrow"/>
        <family val="2"/>
      </rPr>
      <t>Total primer reporte: 133
Total segundo reporte:168
133 + 135 = 268
Total reportado a la fecha entre el equipo de Participacion y Territorial: 263+ 268 =</t>
    </r>
    <r>
      <rPr>
        <b/>
        <sz val="12"/>
        <color rgb="FFED7D31"/>
        <rFont val="Arial Narrow"/>
        <family val="2"/>
      </rPr>
      <t xml:space="preserve"> </t>
    </r>
    <r>
      <rPr>
        <b/>
        <sz val="12"/>
        <color rgb="FF000000"/>
        <rFont val="Arial Narrow"/>
        <family val="2"/>
      </rPr>
      <t xml:space="preserve">531 
</t>
    </r>
    <r>
      <rPr>
        <sz val="12"/>
        <color rgb="FF000000"/>
        <rFont val="Arial Narrow"/>
        <family val="2"/>
      </rPr>
      <t xml:space="preserve">
</t>
    </r>
    <r>
      <rPr>
        <b/>
        <sz val="12"/>
        <color rgb="FF000000"/>
        <rFont val="Arial Narrow"/>
        <family val="2"/>
      </rPr>
      <t xml:space="preserve">Logrando superar la cifra programada de 484 espacios de diálogo para la vigencia 2024
</t>
    </r>
    <r>
      <rPr>
        <sz val="12"/>
        <color rgb="FF000000"/>
        <rFont val="Arial Narrow"/>
        <family val="2"/>
      </rPr>
      <t xml:space="preserve">DLB: Realización en total de 74 espacios en las diferentes bibliotecas de Biblored
</t>
    </r>
  </si>
  <si>
    <t>Evidencia DRAC: Orfeo: 20249200515523 
Evidencia DTC: Orfeo: 20249300494123          
DALP: Rendición de Cuentas: Orfeo 20242100531163 y  Registro de los espacios de diálogo ciudadano: https://docs.google.com/spreadsheets/d/1_UMrJqdZ9XCkhoSqlxG2ztnN0hePwD1t/edit?usp=sharing&amp;ouid=116657887422874080192&amp;rtpof=true&amp;sd=true 
DLB:https://docs.google.com/spreadsheets/d/1_UMrJqdZ9XCkhoSqlxG2ztnN0hePwD1t/edit?gid=390199034#gid=390199034</t>
  </si>
  <si>
    <t>DALP: Al revisar las evidencias dispuestas en el Drive, se encuentra una matriz donde se da cuenta de los 273 espacios de diálogo realizados, con sus respectivos radicados ORFEO y/o expedientes. Al validar aleatoreamente los radicados de ORFEO se encuentran las actas de los espacios de diálogo. Con lo reportado se da cumplimiento a la actividad y meta de producto del tercer cuatrimestre.
DRAC: El Orfeo 20249200515523, es correcto, da cuenta de la realización del espacio de diálogo de rendición de cuentas reportado. Con lo reportado se da cumplimiento a la actividad y meta de producto del tercer cuatrimestre.
DTC: Al revisar la evidencia reportada en el sistema ORFEO, se validan los soportes que dan cuenta de la ejecución de 1 diálogo ciudadano. Con lo reportado se da cumplimiento a la actividad y meta de producto del tercer cuatrimestre.
DEEP: Al revisar el reporte de seguimiento en Google Drive se encuentra una matriz donde se da cuenta de los 8 espacios de diálogo realizados los cuales no han sido reportados por la dependencia. Al validar aleatoreamente los radicados de ORFEO se encuentran las actas de los espacios de diálogo. Con lo reportado no se da cumplimiento a la actividad y meta de producto.
DLB: Al revisar las evidencias dispuestas en el Drive se encuentra una matriz donde se da cuenta de 10 espacios de diálogo realizados.
Con lo reportado se da cuenta de 354 espacios de diálogo realizados en el primer y segundo cuatrimestre, con lo cual, se da cumplimiento a la actividad y meta de producto del primer y segundo cuatrimestre.</t>
  </si>
  <si>
    <t>La acción se evalua como cumplida teniendo en cuenta el monitoreo adelantado por la Segunda Línea de defensa.
Nota: La Oficina de Control Interno no pudo realizar la evaluación completa de manera independiente y objetiva del cumplimiento de la acción, teniendo en cuenta que la información fue entregada a la OCI el día 15/01/2025 y debido a la falla en los servicios de internet en la SCRD no se puede consultar el sistema de información Orfeo la totalidad de los soportes. Adicionalmente, no todas las evidencias de este tema están cargadas en el drive dispuesto por la Oficina Asesora de Planeación.</t>
  </si>
  <si>
    <r>
      <rPr>
        <b/>
        <sz val="12"/>
        <color theme="1"/>
        <rFont val="Arial Narrow"/>
        <family val="2"/>
      </rPr>
      <t>Recomendación:</t>
    </r>
    <r>
      <rPr>
        <sz val="12"/>
        <color theme="1"/>
        <rFont val="Arial Narrow"/>
        <family val="2"/>
      </rPr>
      <t xml:space="preserve">
Para la vigencia 2025 se recomienda que este tipo de acciones se programen con mayor claridad, para tener certeza de cuántos espacios de diálogo efectivamente son los mínimos que se programarán y a cargo de cuál dependencia están. Lo anterior facilita mucho el seguimiento.</t>
    </r>
  </si>
  <si>
    <t>Desarrollar la Audiencia de Rendición de Cuentas del Sector con los grupos de valor</t>
  </si>
  <si>
    <t>1 Audiencia de Rendición de Cuentas del Sector con los Grupos de Valor</t>
  </si>
  <si>
    <t xml:space="preserve">Rendición de Cuentas del Sector </t>
  </si>
  <si>
    <t xml:space="preserve">Pantallazo de invitación a la Audiencia de Rendición de Cuentas del Sector </t>
  </si>
  <si>
    <t>De acuerdo con lo establecido en la Circular 004 de 2024 de la Veeduría Distrital la audiencia pública debe realizarse en el primer cuatrimestre de la vigencia 2025, para que la misma de cuenta de toda la gestión realizada por el Sector y la SCRD en la vigencia 2024 con corte a 31/12/2024, por lo cual esta actividad será incluida en el PTEP de la vigencia 2025, para realizarse en los tiempos establecidos.
En este sentido, de acuerdo con lo establecido en la Estrategia de Rendición de Cuentas de la vigencia 2024, en el tercer cuatrimestre se realizaron 7 espacios de diálogo de rendición de cuentas, entre los cuales se realizó un espacio de diálogo sectorial dirigido a niños, niñas y adolescentes.</t>
  </si>
  <si>
    <r>
      <rPr>
        <u/>
        <sz val="12"/>
        <color rgb="FF1155CC"/>
        <rFont val="Arial Narrow"/>
        <family val="2"/>
      </rPr>
      <t>https://drive.google.com/drive/folders/1RxnFRbBPehIQsDe206JPI2KpqVT0euIi</t>
    </r>
    <r>
      <rPr>
        <sz val="12"/>
        <color theme="1"/>
        <rFont val="Arial Narrow"/>
        <family val="2"/>
      </rPr>
      <t xml:space="preserve"> </t>
    </r>
  </si>
  <si>
    <t>Se evidencia que la justificación de incumplimiento de la actividad en los términos establecidos en la formulación es adecuada y comprensible, teniendo en cuetna que obedece a lineamientos generados por un ente de control encargado de liderar la actividad a nivel distrital.
Asi mismo, se evidencia el cumplimiento de lo programado en la Estrategia de Rendición de Cuentas de la vigencia 2024, por lo cual se considera viable dar cumplimiento a la actividad.</t>
  </si>
  <si>
    <t>Se evidencia que en el numeral 1.5 de la Circular 004 de octubre 18 de 2024 efectivamente se señala que la Audiencia de Rención de Cuentas debe realizarse en el primer semestre de la siguiente vigencia.</t>
  </si>
  <si>
    <r>
      <rPr>
        <b/>
        <sz val="12"/>
        <color theme="1"/>
        <rFont val="Arial Narrow"/>
        <family val="2"/>
      </rPr>
      <t>Recomendación:</t>
    </r>
    <r>
      <rPr>
        <sz val="12"/>
        <color theme="1"/>
        <rFont val="Arial Narrow"/>
        <family val="2"/>
      </rPr>
      <t xml:space="preserve">
En casos como este, cuando una disposición normativa genera cambios en la programación o en los plazos de las acciones previstas en el Programa de Transparencia, es recomendable ajustar la programaciónd e actividades una vez se conocen esos cambios normativos para evitar que se mantengan programadas acciones que no se realizarán dentro del cuatrimestre respectivo.</t>
    </r>
  </si>
  <si>
    <t>Responsabilidad en la cultura de la rendición y petición de cuentas</t>
  </si>
  <si>
    <t>Realizar el registro y seguimiento de los compromisos adquiridos en los diálogos ciudadanos de los grupos de valor en el aplicativo COLIBRI de la Veeduría Distrital, socializados por las dependencias de la entidad a la Oficina Asesora de Planeación.</t>
  </si>
  <si>
    <t>100%
(Total de compromisos registrados y con seguimiento/total de compromisos adquiridos)*100</t>
  </si>
  <si>
    <t>Registro y seguimiento de los compromisos adquiridos en los diálogos ciudadanos de los grupos de valor</t>
  </si>
  <si>
    <t>Registro y seguimiento del aplicativo COLIBRI</t>
  </si>
  <si>
    <t>Áreas de la SCRD</t>
  </si>
  <si>
    <t>El reporte de información a la herramienta COLIBRI se realiza semestralmente por lo cual no se puede reportar avances al respecto.</t>
  </si>
  <si>
    <t>No aplica</t>
  </si>
  <si>
    <t>No se requiere realizar el registro</t>
  </si>
  <si>
    <t>No se evidencia cumplimiento de la actividad programada.</t>
  </si>
  <si>
    <t>Llevar a cabo la actividad programada de forma trimestral, teniendo en cuenta que la plataforma Colibrí es una herramienta que permite realizar seguimiento permanente al avance y cumplimiento de los compromisos que suscriben las entidades de la Administración Distrital con la comunidad en espacios de participación ciudadana en Bogotá.</t>
  </si>
  <si>
    <t>Se evidencia incumplimiento en el reporte por parte del área responsable.</t>
  </si>
  <si>
    <r>
      <rPr>
        <b/>
        <sz val="12"/>
        <color theme="1"/>
        <rFont val="Arial Narrow"/>
        <family val="2"/>
      </rPr>
      <t xml:space="preserve">Recomendación:
</t>
    </r>
    <r>
      <rPr>
        <sz val="12"/>
        <color theme="1"/>
        <rFont val="Arial Narrow"/>
        <family val="2"/>
      </rPr>
      <t>No se tuvo en cuenta la recomendación entregada en el primer cuatrimestre por parte de la Oficina de Control Interno. 
Se reitera la sugerencia de realizar la actividad programada de forma trimestral, teniendo en cuenta que la plataforma Colibrí es una herramienta que permite realizar seguimiento permanente al avance y cumplimiento de los compromisos que suscriben las entidades de la Administración Distrital con la comunidad en espacios de participación ciudadana.</t>
    </r>
  </si>
  <si>
    <t>De acuerdo con lo establecido en la Estrategia de Rendición de Cuentas de la vigencia 2024, en el tercer cuatrimestre se realizaron 7 espacios de diálogo de rendición de cuentas, de los cuales se realizó el proceso de sistematización y publicación de compromisos en la herramienta COLIBRÍ de la Veeduría Distrital.</t>
  </si>
  <si>
    <r>
      <rPr>
        <u/>
        <sz val="12"/>
        <color rgb="FF1155CC"/>
        <rFont val="Arial Narrow"/>
        <family val="2"/>
      </rPr>
      <t>https://drive.google.com/drive/folders/1uQJdT_PZLXRd2poKaOS9kfc9zaqPE5cX</t>
    </r>
    <r>
      <rPr>
        <u/>
        <sz val="12"/>
        <color rgb="FF000000"/>
        <rFont val="Arial Narrow"/>
        <family val="2"/>
      </rPr>
      <t xml:space="preserve"> </t>
    </r>
  </si>
  <si>
    <t>Se evidencia que se realizó la publicación de los compromisos ciudadanos que fueron generados en los 7 espacios de diálogo de rendición de cuentas realizados entre el 30 de noviembre y el 18 de diciembre de 2024. No se evidencian seguimientos teniendo en cuenta que la creación de los compromisos se realizó al cierre de la vigencia en el mes de diciembre.
Con lo reportado se da cumplimiento a la actividad y meta de producto del tercer cuatrimestre.</t>
  </si>
  <si>
    <t xml:space="preserve">La acción se evalua como cumplida teniendo en cuenta el monitoreo adelantado por la Segunda Línea de defensa.
Nota: La Oficina de Control Interno no pudo realizar la evaluación completa de manera independiente y objetiva del cumplimiento de la acción, teniendo en cuenta que la información fue entregada a la OCI el día 15/01/2025. </t>
  </si>
  <si>
    <r>
      <rPr>
        <b/>
        <sz val="12"/>
        <color theme="1"/>
        <rFont val="Arial Narrow"/>
        <family val="2"/>
      </rPr>
      <t>Recomendación:</t>
    </r>
    <r>
      <rPr>
        <sz val="12"/>
        <color theme="1"/>
        <rFont val="Arial Narrow"/>
        <family val="2"/>
      </rPr>
      <t xml:space="preserve">
No se tuvo en cuenta la recomendación entregada en el primer cuatrimestre por parte de la Oficina de Control Interno.
Se reitera la sugerencia de realizar la actividad programada de forma trimestral, teniendo en cuenta que la plataforma Colibrí es una herramienta que permite realizar seguimiento permanente al avance y cumplimiento de los compromisos que suscriben las entidades de la Administración Distrital con la comunidad en espacios de participación ciudadana.
Es importante revisar la programación y unidad de medida de este tipo de acciones.</t>
    </r>
  </si>
  <si>
    <t>Elaborar y publicar el Informe consolidado de la Gestión de Peticiones, solicitudes de acceso a información, quejas y reclamos del año 2023, de acuerdo con la información registrada en la matriz de registro y control de PQRS</t>
  </si>
  <si>
    <t>1 informe de la gestión de peticiones del año 2023</t>
  </si>
  <si>
    <t>Radicado en Orfeo del informe anual de solicitudes de acceso a información, quejas y reclamos</t>
  </si>
  <si>
    <t xml:space="preserve">Dirección de Gestión Corporativa y Relación con el ciudadano </t>
  </si>
  <si>
    <t>-</t>
  </si>
  <si>
    <t>En el link de la página web, se encuentra publicado el Informe de gestión de peticiones del año 2023.</t>
  </si>
  <si>
    <t>Se evidencia en la página web de la SCRD en el numeral 4.10. Informes sobre acceso a información, quejas y reclamos, Informe de gestión de peticiones enero 2024 con fecha 9 de febrero de 2024.
  Dando cumplimiento a la actividad propuesta.</t>
  </si>
  <si>
    <t>Actividad ejecutada al 100% en el primer cuatrimestre 2024</t>
  </si>
  <si>
    <t>Se dió cumplimiento a la ejecución de la actividad en el I Cuatrimestre.</t>
  </si>
  <si>
    <t>Socializar con las dependencias los comentarios y sugerencias realizados por la ciudadanía a través de la información recogida por las encuestas de percepción del servicio realizadas, siempre y cuando se identifiquen en el instrumento.</t>
  </si>
  <si>
    <t>1 Radicado con los comentarios y sugerencias de la ciudadanía recibidos en el semestre</t>
  </si>
  <si>
    <t>Comentarios y sugerencias de la ciudadanía socializadas con las dependencias que recibieron comentarios y/o sugerencias</t>
  </si>
  <si>
    <t>Radicado en Orfeo con la comunicación interna que contenga los comentarios y sugerencias de la ciudadanía</t>
  </si>
  <si>
    <t>Durante el primer cuatrimestre se socializaron con las dependencias los comentarios y sugerencias realizados por la ciudadanía a través de la información recogida por las encuestas de percepción del servicio realizadas.</t>
  </si>
  <si>
    <t>Ver radicado Orfeo:
 20247000175273</t>
  </si>
  <si>
    <t>Se evidencia radicado No. 
  20247000175273 de mayo 8 de 2024, donde se relacionan lo radicados No.:
  *20247000079153 de 29/02/2024 que muestra la publicación en la Cultunet.
  * 20247000150903 de 25/04/2024 donde se socializan los Resultados de Encuesta de Satisfacción Ciudadana - Comentarios sobre la Línea Calma .</t>
  </si>
  <si>
    <t>Con el primer radicado se evidencia publicación en la página web de la entidad, más no se evidencia que los "Comentarios y sugerencias de la ciudadanía sean socializadas con las dependencias de la Entidad, como lo expresa el Indicador / Producto.
  Para el segundo radicado, a pesar de haberse realizado el 25/04/2024, los resultados fueron socializados a una sola área, a la Subsecretaría Distrital de Cultura Ciudadana y gestión del Conocimiento el 15/05/2024.
  Motivo por el cual, está actividad se califica al 50% de cumplimiento</t>
  </si>
  <si>
    <t>Durante el segundo cuatrimestre se socializaron con las dependencias los comentarios y sugerencias realizados por la ciudadanía a través de la información recogida por las encuestas de percepción del servicio realizadas.</t>
  </si>
  <si>
    <t>De conformidad con la meta de la actividad, a través del radicado Orfeo 20247000334533 se pueden consultar los comentarios de la ciudadanía realizados en el primer semestre 2024</t>
  </si>
  <si>
    <t>Al revisar la evidencia reportada en el sistema ORFEO se valida acta de reunión con fecha 30/06/24 en la cual se relacionan 4 radicados en los que se comunica a las dependencias los comentarios y sugerencias realizados por la ciudadanía en el primer semestres.
Con lo reportado se da cumplimiento a la actividad y meta de producto del segundo cuatrimestre.</t>
  </si>
  <si>
    <t>Se verifica el radicado 20247000334533 con fecha 03/09/2024. Se evidencia publicación en página web y dentro de este mismo radicado se evidencia la socialización a la Subsecretaría de Cultura Ciudadana y a la Subdirección de Infraestructura y Patrimonio. Con lo reportado se da cumplimiento a la actividad propuesta para el segundo cuatrimestre.</t>
  </si>
  <si>
    <r>
      <rPr>
        <b/>
        <sz val="12"/>
        <color theme="1"/>
        <rFont val="Arial Narrow"/>
        <family val="2"/>
      </rPr>
      <t xml:space="preserve">Recomendación:
</t>
    </r>
    <r>
      <rPr>
        <sz val="12"/>
        <color theme="1"/>
        <rFont val="Arial Narrow"/>
        <family val="2"/>
      </rPr>
      <t>Si bien se cumple con la actvidad, tiene como fecha de socialización el 03/09/2024. Se recomienda que las actividades propuestas se desarrollen dentro del cuatrimestre correspondiente, en este caso de Mayo a Agosto.</t>
    </r>
  </si>
  <si>
    <t>Actividad ejecutada al 100% en el primer y segundo cuatrimestre 2024</t>
  </si>
  <si>
    <t>Actividad ejecutada en el primer y segundo cuatrimestre de 2024.</t>
  </si>
  <si>
    <t>Evaluación y retroalimentación a la gestión institucional</t>
  </si>
  <si>
    <t>Realizar evaluaciones a los ejercicios de rendición de cuentas</t>
  </si>
  <si>
    <t>Doumento con resultado de evaluaciones</t>
  </si>
  <si>
    <t>Número de radicado en Orfeo del documento</t>
  </si>
  <si>
    <t>Sin actividades programadas para el periodo evaluado.</t>
  </si>
  <si>
    <t>De acuerdo con lo establecido en la Estrategia de Rendición de Cuentas de la vigencia 2024, en el tercer cuatrimestre se realizaron 7 espacios de diálogo de rendición de cuentas, de los cuales se realizó el proceso de evaluación con los participantes en el momento del cierre de los eventos.</t>
  </si>
  <si>
    <r>
      <rPr>
        <u/>
        <sz val="12"/>
        <color rgb="FF1155CC"/>
        <rFont val="Arial Narrow"/>
        <family val="2"/>
      </rPr>
      <t>https://drive.google.com/drive/folders/1VGwiWl82JKw1pXv2WTiadPyNPbf9vtYv</t>
    </r>
    <r>
      <rPr>
        <u/>
        <sz val="12"/>
        <color rgb="FF000000"/>
        <rFont val="Arial Narrow"/>
        <family val="2"/>
      </rPr>
      <t xml:space="preserve"> </t>
    </r>
  </si>
  <si>
    <t>Se evidencia que se realizó la evaluación de los 7 espacios de diálogo de rendición de cuentas realizados entre el 30 de noviembre y el 18 de diciembre de 2024.
Con lo reportado se da cumplimiento a la actividad y meta de producto del tercer cuatrimestre.</t>
  </si>
  <si>
    <t>Se evidencian las evaluaciones de los espacios de diálogo en el Drive dispuesto por la Oficina Asesora de Planeación.</t>
  </si>
  <si>
    <t>Analizar las evaluaciones, recomendaciones u objeciones recibidas en el espacio de diálogo para la rendición de cuentas.</t>
  </si>
  <si>
    <t>De acuerdo con lo establecido en la Estrategia de Rendición de Cuentas de la vigencia 2024, en el tercer cuatrimestre se realizaron 7 espacios de diálogo de rendición de cuentas, de los cuales se realizó el proceso de análisis de las evaluaciones, recomendaciones y objeciones recibidas, mediante la sistematización de cada diálogo ciudadano de rendición de cuentas, como resultado se documentaron y publicaron compromisos en la herramienta COLIBRI de la Veeduría Distrital.</t>
  </si>
  <si>
    <r>
      <rPr>
        <u/>
        <sz val="12"/>
        <color rgb="FF1155CC"/>
        <rFont val="Arial Narrow"/>
        <family val="2"/>
      </rPr>
      <t>https://drive.google.com/drive/folders/1c9Be6VubqFxeG99UjrSn3enAN6xZOhg8</t>
    </r>
    <r>
      <rPr>
        <sz val="12"/>
        <color theme="1"/>
        <rFont val="Arial Narrow"/>
        <family val="2"/>
      </rPr>
      <t xml:space="preserve"> </t>
    </r>
  </si>
  <si>
    <t>Se evidencia que se realizó el análisis y la sistematización de los 7 espacios de diálogo de rendición de cuentas realizados entre el 30 de noviembre y el 18 de diciembre de 2024.
Con lo reportado se da cumplimiento a la actividad y meta de producto del tercer cuatrimestre.</t>
  </si>
  <si>
    <t>Se evidencia documento de evaluación de las recomendaciones de los siete espacios de diálogo en el Drive dispuesto por la Oficina Asesora de Planeación.</t>
  </si>
  <si>
    <t>Publicar los resultados de la rendición de cuentas clasificando por categorías, las observaciones y comentarios de los ciudadanos, los grupos de valor y organismos de control.</t>
  </si>
  <si>
    <t xml:space="preserve">Publicar informe con el resultado de las evaluacione en en link de transparencia </t>
  </si>
  <si>
    <t xml:space="preserve">Publicar informe con el reslultado de las evaluaciones en en link de transparencia </t>
  </si>
  <si>
    <t>De acuerdo con los tiempos establecidos para la implementación de la Estrategia de Rendición de Cuentas y los tiempos establecidos legalmente para la publicación de los informes de gestión, la publicación de este informe se realizará a más tardar el 31 de enero de la vigencia 2025.</t>
  </si>
  <si>
    <t>Se evidencia incumplimiento de la actividad ya que no se cumple con las metas de producto establecidas. Se recomienda que al formular las actividades se validen los tiempos necesarios para obtener los insumos para las mismas.</t>
  </si>
  <si>
    <t>No se evidencia publicado en elLink de Transparencia el informe de resultados de la rendición de cuentas.</t>
  </si>
  <si>
    <r>
      <rPr>
        <b/>
        <sz val="12"/>
        <color theme="1"/>
        <rFont val="Arial Narrow"/>
        <family val="2"/>
      </rPr>
      <t xml:space="preserve">Recomendación: </t>
    </r>
    <r>
      <rPr>
        <sz val="12"/>
        <color theme="1"/>
        <rFont val="Arial Narrow"/>
        <family val="2"/>
      </rPr>
      <t xml:space="preserve">
Para la vigencia 2025 tener en cuenta cuáles son los plazos para realizar las publicaciones y programar la ejecución de las publicaciones en los cuatrimestres que corresponden.</t>
    </r>
  </si>
  <si>
    <t>Rendición de cuentas focalizada</t>
  </si>
  <si>
    <t xml:space="preserve">Incorporar rendición de cuentas focalizadas dentro de la estrategia de rendición de cuentas de la Entidad </t>
  </si>
  <si>
    <t xml:space="preserve">Estrategia de rendición de cuentas aprobada </t>
  </si>
  <si>
    <t xml:space="preserve">Esgtrategia de rendición de cuentas aprobada </t>
  </si>
  <si>
    <r>
      <rPr>
        <u/>
        <sz val="12"/>
        <color rgb="FF0563C1"/>
        <rFont val="Arial Narrow"/>
        <family val="2"/>
      </rPr>
      <t xml:space="preserve">https://culturarecreacionydeporte.gov.co/es/transparencia-acceso-informacion-publica/planeacion-presupuesto-informes/informe-de-rendicion-de-cuentas-a-la-ciudadania
</t>
    </r>
    <r>
      <rPr>
        <u/>
        <sz val="12"/>
        <color rgb="FF1155CC"/>
        <rFont val="Arial Narrow"/>
        <family val="2"/>
      </rPr>
      <t>https://drive.google.com/drive/folders/1FeXiWISae8nT6cEJWz84LKv8p-iM0fc1</t>
    </r>
  </si>
  <si>
    <t>Se evidencia la incorporación de la rendición focalizada en el documento de rendición de cuentas adoptado el 31 de octubre de 2024.</t>
  </si>
  <si>
    <t>Implementar rendiciones de cuentas diferentes a la Audiencia de Rendición de Cuentas Institucional</t>
  </si>
  <si>
    <t>Informe de rendición de cuentas de niñas, niños y adolescentes</t>
  </si>
  <si>
    <t>El día 17/12/2024 se realiza un diálogo ciudadano de rendición de cuentas dirigido a niños, niñas y adolescentes, para el mismo se realiza una infografía de los resultados del sector cultura, recreación y deporte, en cuanto a las estrategias, planes, programas y proyectos dirigidos a este foco de la población</t>
  </si>
  <si>
    <r>
      <rPr>
        <u/>
        <sz val="12"/>
        <color rgb="FF1155CC"/>
        <rFont val="Arial Narrow"/>
        <family val="2"/>
      </rPr>
      <t>https://drive.google.com/drive/folders/1IlergdrH3O0BoOCvLDSimhIgU8vwboUo</t>
    </r>
    <r>
      <rPr>
        <u/>
        <sz val="12"/>
        <color rgb="FF0563C1"/>
        <rFont val="Arial Narrow"/>
        <family val="2"/>
      </rPr>
      <t xml:space="preserve"> </t>
    </r>
  </si>
  <si>
    <t>Al revisar la evidencia reportada en el Google Drive, se da cumplimiento a la actividad y meta de producto del tercer cuatrimestre.</t>
  </si>
  <si>
    <t>En las evidencias aportadas se encuentra la realización de un diálogo ciudadno de rendición de cuentas dirigido a niños y adolescentes el 17 de diciembre de 2024.</t>
  </si>
  <si>
    <t>Articulación Institucional a los Nodos de Rendición de Cuentas</t>
  </si>
  <si>
    <t>Gestionar mesa de trabajo con las áreas misionales para establecer actividades que permitan participar en las solicitudes de los nodos de rendición de cuentas en donde se encuentre la SCRD</t>
  </si>
  <si>
    <t>Acta concertación actividades con las áreas misionales</t>
  </si>
  <si>
    <t>No se reportan avances</t>
  </si>
  <si>
    <t>Debido a que hubo cambio de ditector de la DALP y a que el nuevo director no contaba con personal contratado para adelantar la actividad, está pendiente realizar esta actividad, la cual se tiene planeada para el ii Cuatrimestre</t>
  </si>
  <si>
    <t>Incumplida: Es importante adelantar las mesas de trabajo de acuerdo con las periodicidades y tiempos definidos en las acticvidades propuestas.</t>
  </si>
  <si>
    <t>El día 20/12/2024 se realiza mesa de trabajo con las dependencias misionales para presentar el informe "ANÁLISIS DE LOS NODOS DE RENDICIÓN DE CUENTAS EXISTENTES PARA LA VINCULACIÓN DE LA SECRETARÍA DISTRITAL DE CULTURA, RECREACIÓN Y DEPORTE" elaborado por la Oficina Asesora de Planeación; como resultado de la sesión se identifica la necesidad de que el plan de trabajo propuesto para la vigencia 2025 sea aprobado por los directores de las dependencias misionales. En este sentido, el informe y el plan de trabajo propuestos son presentados para aprobación del Comité Institucional de Gestión y Desempeño, el cual queda documentado en el Acta No. 33 de fecha 27 de diciembre - 30 de diciembre de 2024.</t>
  </si>
  <si>
    <r>
      <rPr>
        <u/>
        <sz val="12"/>
        <color rgb="FF000000"/>
        <rFont val="Arial Narrow"/>
        <family val="2"/>
      </rPr>
      <t xml:space="preserve">Radicado ORFEO No. 20241700574903
</t>
    </r>
    <r>
      <rPr>
        <u/>
        <sz val="12"/>
        <color rgb="FF1155CC"/>
        <rFont val="Arial Narrow"/>
        <family val="2"/>
      </rPr>
      <t>https://drive.google.com/drive/folders/12c_fSmzquNmcQDMlvTuDX0TOZhE6t6Lq</t>
    </r>
    <r>
      <rPr>
        <u/>
        <sz val="12"/>
        <color rgb="FF000000"/>
        <rFont val="Arial Narrow"/>
        <family val="2"/>
      </rPr>
      <t xml:space="preserve"> </t>
    </r>
  </si>
  <si>
    <t>Al revisar la evidencia reportada en el Google Drive y en ORFEO, se da cumplimiento a la actividad y meta de producto del tercer cuatrimestre.</t>
  </si>
  <si>
    <t>Se evidencia que en Acta de la sesión del Comité de Gestión y Desempeño del 27 de diciembre de 2024 (Acta No. 33) se dejó constancia de la gestión con las dependencias misionales para establecer los nodos de rendición de cuentas, conforme trabajo documentado con las dependencias del 20 de diciembre de 2024.</t>
  </si>
  <si>
    <t>Componente 3: MECANISMOS PARA MEJORAR LA ATENCIÓN AL CIUDADANO
Este componente busca mejorar la calidad y el acceso a los trámites y servicios de las entidades públicas, mejorando la satisfacción de los ciudadanos y facilitando el ejercicio de sus derechos.</t>
  </si>
  <si>
    <t>Estructura administrativa y Direccionamiento estratégico</t>
  </si>
  <si>
    <t>Socializar el Modelo Integral de Relacionamiento con la Ciudadanía con el Comité de Gestión y Desempeño Institucional</t>
  </si>
  <si>
    <t>1 Acta de reunión</t>
  </si>
  <si>
    <t>Radicado del acta de Comité Institucional de Gestión y Desempeño</t>
  </si>
  <si>
    <t>Durante el primer cuatrimestre socializamos el Modelo Integral de Relacionamiento con la Ciudadanía con el Comité de Gestión y Desempeño Institucional</t>
  </si>
  <si>
    <t>Ver acta de Comité de Gestión y Desempeño Institucional:
 20241700131953; 12/03/2024</t>
  </si>
  <si>
    <t>Se dio cumplimiento a lo programado</t>
  </si>
  <si>
    <t>Con base en lo verificado en acta con Orfeo No. 20241700131953 se evidencia que se realizó la actividad programada.</t>
  </si>
  <si>
    <t>Actividad ejecutada al 100% en el primer cuatrimestre</t>
  </si>
  <si>
    <t>No se programaron actividades para el segundo cuatrimestre.</t>
  </si>
  <si>
    <t>Actividad cumplida en el primer cuatrimestre</t>
  </si>
  <si>
    <t>Crear una Mesa Técnica de apoyo de relacionamiento con la ciudadanía al interior del Comité de Gestión y Desempeño Institucional para la implementación del Modelo Integral de Relacionamiento con la Ciudadanía</t>
  </si>
  <si>
    <t>Dirección de Gestión Corporativa - Relación con el Ciudadano</t>
  </si>
  <si>
    <t>Actividad no programada para el periodo evaluado</t>
  </si>
  <si>
    <t>Creación de la Mesa Técnica de apoyo de relacionamiento con la ciudadanía al interior del Comité de Gestión y Desempeño Institucional para la implementación del Modelo Integral de Relacionamiento con la Ciudadanía</t>
  </si>
  <si>
    <t>Ver radicados Orfeo:
 20247000265863 primera mesa técnica de relacionamiento
 20247000231243 Oficialización mesa técnica de relacionamiento</t>
  </si>
  <si>
    <t>Al revisar la evidencia reportada en el sistema ORFEO se valida acta de reunión de la primera mesa técnica de relacionamiento con fecha 17/07/24; así mismo, se evidencia la Resolución 412 del 26 de junio de 2024 "Por la cual se crea la Mesa Técnica de Apoyo de Relacionamiento con la Ciudadanía".
Con lo reportado se da cumplimiento a la actividad y meta de producto del segundo cuatrimestre.</t>
  </si>
  <si>
    <t>Revisada el acta de reunión con radicado de Orfeo No. 20247000265863 se evidencia que se realizó la mesa técnica, de igual manera en el radicado de orfeo No. 20247000231243 se evidencia la resolución No. 412 del 26 de junio de 2024 "Por la cual se crea la Mesa Técnica de Apoyo de Relacionamiento con la Ciudadanía".</t>
  </si>
  <si>
    <t>Se cumple con lo programado para el segundo cuatrimestre 2024.</t>
  </si>
  <si>
    <t>Actividad ejecutada al 100% en el segundo cuatrimestre</t>
  </si>
  <si>
    <t>Actividad cumplida en el segundo cuatrimestre</t>
  </si>
  <si>
    <t>Actualizar la caracterización de la ciudadanía, las y los usuarios y grupos de valor y de interés teniendo en cuenta los diferentes esenarios de relacionamiento con la ciudadanía</t>
  </si>
  <si>
    <t xml:space="preserve">1 documento de caracterización de grupos de valor </t>
  </si>
  <si>
    <t>Caracterización de grupos de valor de la SCRD</t>
  </si>
  <si>
    <t>Número de radicado en orfeo del documento que contiene la caracterización de grupos de valor</t>
  </si>
  <si>
    <t>No se programaron avances para el II Cuatrimestre.</t>
  </si>
  <si>
    <t>Esta actividad no cuenta con actividades programadas para el segundo cuatrimestre.
Validar la actualización de la actividad ya que tiene fecha de inicio 30/04/2024.</t>
  </si>
  <si>
    <t>No se encuentran programadas actividades para este cuatrimestre.</t>
  </si>
  <si>
    <t>Actualizamos la caracterización de la ciudadanía, las y los usuarios y grupos de valor y de interés teniendo en cuenta los diferentes esenarios de relacionamiento con la ciudadanía</t>
  </si>
  <si>
    <t>Ver radicado Orfeo
20247000459903</t>
  </si>
  <si>
    <t>Al revisar la evidencia reportada en ORFEO, se da cumplimiento a la actividad y meta de producto del tercer cuatrimestre.</t>
  </si>
  <si>
    <t>Se evidencia la actualización de la caracterización de e la ciudadanía, las y los usuarios y grupos de valor y de interés  de la SCRD para la vigencia 2024</t>
  </si>
  <si>
    <t>Recomendación: Formalizar la  caracterización de usuarios como un documento del Sistema Integrado de Gestión de la SCRD, teniendo en cuenta que este en uno de los documentos solicitados como obligatorios para las entidades en el Manual Operativo del MIPG V6 y el documento no tiene codificación, área reponsable, control de cambios, versión etc.</t>
  </si>
  <si>
    <t>Fortalecimiento de los canales de atención</t>
  </si>
  <si>
    <t>Elaborar un Instrumento de diagnóstico sobre las barreras y facilitadores para la accesibilidad en el servicio que se presta en la Entidad de acuerdo con la clasificación Internacional del Funcionamiento CIF</t>
  </si>
  <si>
    <t>Instrumento de diagnóstico sobre las barreras y facilitadores para la accesibilidad.</t>
  </si>
  <si>
    <t>Radicado acta socialización del instrumento</t>
  </si>
  <si>
    <t>Dirección de Gestión Corporativa - Grupo Interno de Servicios Administrativos</t>
  </si>
  <si>
    <t>Elaboración de un Instrumento de diagnóstico sobre las barreras y facilitadores para la accesibilidad en el servicio que se presta en la Entidad de acuerdo con la clasificación Internacional del Funcionamiento CIF</t>
  </si>
  <si>
    <r>
      <rPr>
        <sz val="12"/>
        <color theme="1"/>
        <rFont val="Arial Narrow"/>
        <family val="2"/>
      </rPr>
      <t xml:space="preserve">Ver radicados Orfeo:
  20247000188223
 20247100132672
Ver enlace </t>
    </r>
    <r>
      <rPr>
        <u/>
        <sz val="12"/>
        <color rgb="FF1155CC"/>
        <rFont val="Arial Narrow"/>
        <family val="2"/>
      </rPr>
      <t>https://drive.google.com/drive/folders/1-JJsYZgs_mmxiGhLruKSH3mDU_fTOPrp</t>
    </r>
  </si>
  <si>
    <t>Al revisar la evidencia reportada en el sistema ORFEO, se valida:
1. Acta de reunión: REVISIÓN Y CUMPLIMIENTO DEL COMPROMISO ENMARCADO EN EL PROGRAMA
DE TRANSPARENCIA Y ÉTICA PÚBLICA, COMPONENTE 3: MECANISMOS PARA MEJORAR LA ATENCIÓN
AL CIUDADANO. BARRERAS Y FACILITADORES, realizada el 17/05/2024
2. Socialización del instrumento "Matriz de diagnóstico barreras y facilitadores - Clasificación Internacional del Funcionamiento CIF" el 22/07/2024 
Al revisar el Drive de evidencias, se observa soportes de socialización de la "Matriz de diagnóstico barreras y facilitadores - Clasificación Internacional del Funcionamiento CIF" mediante correo electrónico de fecha 16/05/2024 y 17/05/2024.
Con lo reportado se da cumplimiento a la actividad y meta de producto del segundo cuatrimestre.</t>
  </si>
  <si>
    <t>En los radicados de Orfeo Nos. 20247000188233 y 20247100132672, se evidencian los soportes de la socialización de la matriz de diagnóstico sobre las barreras y facilitadores para la accesibilidad en el servicio que se presta en la Entidad de acuerdo con la clasificación Internacional del Funcionamiento CIF; de igual manera en el drive: https://drive.google.com/drive/folders/1-JJsYZgs_mmxiGhLruKSH3mDU_fTOPrp se evidenia la matríz SCRD barreras y facilitadores CIF</t>
  </si>
  <si>
    <t>Realizar una charla sobre el lenguaje claro, y el portafolio de servicios al equipo de seguridad, vigilancia y servicios generales.</t>
  </si>
  <si>
    <t>1 Charla sobre lenguaje claro y portafolio de servicios al equipo de seguridad y vigilancia y servicios generales</t>
  </si>
  <si>
    <t>Acta con registro fotográfico y listados de asistencia</t>
  </si>
  <si>
    <t>Acta registro fotográfico y listados de asistencia</t>
  </si>
  <si>
    <t>Dirección de Gestión Corporativa y Relación con la Ciudadanía</t>
  </si>
  <si>
    <t>Charla sobre el lenguaje claro, y el portafolio de servicios al equipo de seguridad, vigilancia y servicios generales.</t>
  </si>
  <si>
    <t>Se realizó la charla a los equipos de seguridad, vigilancia y servicios generales el 24-02-2024 en las instalaciones de la Secretaría. Ver acta 20247000073363
Para el segundo semestre se realizó charla con los equipos de seguridad y servicios generales el 13 de julio. Ver acta 20247000262443.</t>
  </si>
  <si>
    <t>Al revisar la evidencia reportada en el sistema ORFEO, se validan dos actas de reunión de fecha 24/02/2024 y 13/07/2024, en las cuales se adjuntan soportes de listados de asistencia.
Con lo reportado se da cumplimiento a la actividad y meta de producto del segundo cuatrimestre.</t>
  </si>
  <si>
    <t xml:space="preserve">En los radicados de Orfeo con Nos. 20247000262443 y 20247000073363 se evidencian las actas con fotografías y registros de asistencia . </t>
  </si>
  <si>
    <t>Realizar capacitación permanente sobre la gestión de peticiones de la Entidad, el seguimiento y el uso correcto del sistema a las y los gestores de las peticiones en el sistema Bogotá te escucha.</t>
  </si>
  <si>
    <t>3 Actas de capacitación</t>
  </si>
  <si>
    <t>Radicado actas de capacitación</t>
  </si>
  <si>
    <t>Durante el primer cuatrimestre realizamos capacitación sobre la gestión de peticiones de la Entidad, el seguimiento y el uso correcto del sistema a las y los gestores de las peticiones en el sistema Bogotá te escucha.</t>
  </si>
  <si>
    <t>Ver actas de capacitación en Orfeo:
 20247000028933; 24/01/2024
 20247000132923; 13-03-2024
 20247000132893; 04-04-2024</t>
  </si>
  <si>
    <t>Se realizaron las capacitaciones programadas.</t>
  </si>
  <si>
    <t>Se evidencia de acuerdo con los soportes la realización de la actividad programada, sin embargo la meta para el año eran tres capacitaciones una por cuatrimestre y realizaron tres capacitaciones en el primer cuatrimestre.</t>
  </si>
  <si>
    <t>De acuerdo con la programación cuatrimestral se encuentra proyectada una capacitación por cuatrimestre es decir tres al año; de acuerdo con lo registrado en el primer cuatrimestre se evidencia de acuerdo con los soportes (las actas), que se realizaron tres capacitaciones en el primer cuatrimetre, dejando en evidencia una posible falta de planeación. Sobre ejecutado en el primer cuatrimestre.Sin embargo es importante realizar capacitaciones a lo laergo de la vigencia que le permitan a los colaboradores de la Secretaría estar atentos a la gestión de las PQRS.</t>
  </si>
  <si>
    <t>Durante el segundo cuatrimestre realizamos capacitación sobre la gestión de peticiones de la Entidad, el seguimiento y el uso correcto del sistema a las y los gestores de las peticiones en el sistema Bogotá te escucha.</t>
  </si>
  <si>
    <t>Ver actas de capacitación en Orfeo:
20247000237063; 04/06/2024 Oficina Jurídica
20247000237113; 14/06/2024 Dirección de Lectura y Bibliotecas
20247000237123; 19/06/2024 Dirección de Transformaciones Culturales
20247000237173; 21/06/2024 Grupo Interno de Contratación</t>
  </si>
  <si>
    <t>Al revisar la evidencia reportada en el sistema ORFEO, se validan cuatro actas de reunión en las que se brinda capacitación a la Oficina Jurídica, la Dirección de Lectura y Bibliotecas, la Dirección de Transformaciones Culturales y el Grupo Interno de Contratación, en las fechas indicadas en el reporte.
Con lo reportado se da cumplimiento a la actividad y meta de producto del segundo cuatrimestre.</t>
  </si>
  <si>
    <t>En radicados de Orfeo con Nos. 20247000237063; Oficina Jurídica20247000237113; Dirección de Lectura y Bibliotecas 20247000237123; Dirección de Transformaciones Culturales y  20247000237173; Grupo Interno de Contratación, se evidencian las actas que soportan la realización de las capacitaciones sobre la gestión de peticiones de la Entidad, el seguimiento y el uso correcto del sistema a los gestores de las peticiones en el sistema Bogotá Te Escucha.</t>
  </si>
  <si>
    <t>Durante el periodo realizamos capacitación sobre la gestión de peticiones de la Entidad, el seguimiento y el uso correcto del sistema a las y los gestores de las peticiones en el sistema Bogotá te escucha.</t>
  </si>
  <si>
    <t>En radicados Orfeo 20247000431953; 31/10/2024 Dirección de Fomento 20247000461543; 19/11/2024 Grupo Interno de Contratación se evidencian las actas que soportan la realización de las capacitaciones sobre la gestión de peticiones de la Entidad, el seguimiento y el uso correcto del sistema a los gestores de las peticiones en el sistema Bogotá Te Escucha.</t>
  </si>
  <si>
    <t>Se evidencia el cumplimiento de las capacitaciones propuestas durante el cuarto trimestre de la vigencia 2024.</t>
  </si>
  <si>
    <t>Talento Humano</t>
  </si>
  <si>
    <t xml:space="preserve">Ejecutar el Plan de Capacitación, Bienestar e Incentivos 2024 de conformidad con las necesidades identificadas por los servidores y servidoras de la SCRD </t>
  </si>
  <si>
    <t>1 Informe de ejecución del Plan de Capacitación, Bienestar e Incentivos 2024 ejecutado</t>
  </si>
  <si>
    <t>Informe de ejecución del Plan de Capacitación, Bienestar e Incentivos 2024</t>
  </si>
  <si>
    <t>Número de Radicado del Informe de ejecución del Plan de Capacitación, Bienestar e Incentivos 2024</t>
  </si>
  <si>
    <t>Grupo Interno de Trabajo de Gestión del Talento Humano</t>
  </si>
  <si>
    <t>Desde el Grupo Interno de Trabajo de Gestiòn de Talento Humano se está trabajando en la ejecución de cada uno de sus planes de conformidad con los cronogramas establecidos en cada uno, de acuerdo con esto, se elaboró un informe parcial, correspondiente al primer semestre del año de cada uno de los planes en donde se reporta no solo el cumplimiento de las actividades desarrolladas a corte de 30 de junio, tambien se reporta el cumplimiento del indicador establecido en cada plan y para los planes que tienen asignado presupuesto se informa, el estado de avance en la ejecución de dicho presupuesto. Estos informes se elaboraron y se enviaron por correo electrónico para revisión del enlace del MIPG del área y de la Coordinadora del GITGTH para posteriormente radicarlos y socializarlos con la Dirección Corporativa.</t>
  </si>
  <si>
    <t>Los informes podrán ser consultados en los siguientes expedientes virtuales de Orfeo:
- Plan de Bienestar Social e Incentivos: 202473005702000001E
- Plan Institucional de Capacitación: 202473005702300001E
- Plan de Seguridad y Salud en el Trabajo: 202473005702100001E
- Plan de Integridad: 202473005704700001E
- Plan Anual de Vacantes, Plan de Previsión de Personal y Plan Estratégico de Talento Humano: 202473005704800001E</t>
  </si>
  <si>
    <t>Al revisar la evidencia reportada en el sistema ORFEO, se valida el radicado 20247300283653 que contiene el "Informe ejecución Plan de Bienestar e Incentivos
Primer semestre 2022" con fecha 30/07/2024, y el radicado 20247100268413 que contiene el "Informe de capacitaciones Gestión Documental- Primer Semestre 2024" con fecha 23/07/2024. 
Al validar los expedientes relacionados para el Plan de Seguridad y Salud en el Trabajo, Plan de Integridad y Plan Anual de Vacantes, Plan de Previsión de Personal y Plan Estratégico de Talento Humano, no se encuentran informes de ejecución de estos planes elaborados a la fecha. No serán tenidos encuenta ya que no tienen relación directa con la actividad formulada y programada.
Con lo reportado se da cumplimiento a la actividad y meta de producto del segundo cuatrimestre.</t>
  </si>
  <si>
    <t>En el expediente : 202473005702000001E Plan de Bienestar Social e Incentivos con  radicado de Ortfeo No.  2024730028365 se evidencia informe de ejecución del Plan de Bienestar e incentivos del año 2022  no del 2024  .
En el expediente:  202473005702300001E con radicado de Orfeo No. 20247300160093 se evidencia informe de ejecución del primer trimestre del plan de capacitación .</t>
  </si>
  <si>
    <r>
      <rPr>
        <b/>
        <sz val="12"/>
        <color theme="1"/>
        <rFont val="Arial Narrow"/>
        <family val="2"/>
      </rPr>
      <t xml:space="preserve">Observación:
</t>
    </r>
    <r>
      <rPr>
        <sz val="12"/>
        <color theme="1"/>
        <rFont val="Arial Narrow"/>
        <family val="2"/>
      </rPr>
      <t xml:space="preserve">Se evidencia inconsistencia en la formulación de la actividad, la meta y la programación cuatrimestral. Adicionalmente, la parte de la evidencia que se aporta no corresponde a la vigencia 2024.
</t>
    </r>
    <r>
      <rPr>
        <b/>
        <sz val="12"/>
        <color theme="1"/>
        <rFont val="Arial Narrow"/>
        <family val="2"/>
      </rPr>
      <t xml:space="preserve">Recomendación:
</t>
    </r>
    <r>
      <rPr>
        <sz val="12"/>
        <color theme="1"/>
        <rFont val="Arial Narrow"/>
        <family val="2"/>
      </rPr>
      <t>Se recomienda revisar y ajustar la redacción de la actividad, su consistencia con la meta programada y su programacióin cuatrimestral. Adicionalmente, adjuntar los soportes que correspondan al periodo de seguimiento.</t>
    </r>
  </si>
  <si>
    <t>En la vigencia del año 2024 se realizaron el 100% de los eventos formativos en el marco del Plan Institucional de Capacitación, dando respuesta a los requerimientos, según el diagnóstico de necesidades efectuado, las solicitudes de las áreas, las observaciones indicadas en las evaluaciones de satisfacción, entre otras. Las actividades de formación, se efectuaron de manera virtual, presencial e hibrida. 
Lo anterior entendiendo que el objetivo del “Plan Institucional de Capacitación” es “brindar y proporcionar a los servidores y servidoras de la Secretaría de Cultura, Recreación y Deporte, los contenidos, información y formación necesaria para el desarrollo, avance y consolidación de competencias funcionales y comportamentales, para apoyar la gestión de la comunidad institucional, de las áreas y de la entidad”.
Se desarrolló el 100% de las actividades programadas del Plan de Bienestar e Incentivos 2024 y, se ejecutó el 99,99% del presupuesto asignado para desarrollar las actividades que requerían recursos. También se informa que varias de las actividades se realizaron por gestión y otras fueron realizadas con el apoyo de la Caja de Compensación Familiar Compensar. En el informe se encuentra la descripción de las actividades con sus respectivos radicados que contienen las evidencias de las actividades desarrolladas, anexos con el desarrollo del cronograma y el presupuesto ejecutado por actividad y los indicadores que se midieron y sirvieron para hacer el seguimiento al plan.</t>
  </si>
  <si>
    <t>No. Orfeo - Informe Ejecución Plan Institucional de Capacitación 2024: 20247300566583
No. Orfeo- Informe de ejecución del Plan de Bienestar e Incentivos 2024: 20247300564963</t>
  </si>
  <si>
    <t>Al revisar la evidencia reportada en el sistema ORFEO, se valida el radicado 20247300564963 que contiene el "Informe Plan de Bienestar 2024" con fecha 28/12/2024, y el radicado 20247300566583 que contiene el "I2024 - Informe de Ejecución Plan Institucional de Capacitación" con fecha 29/12/2024. 
Con lo reportado se da cumplimiento a la actividad y meta de producto del segundo cuatrimestre.</t>
  </si>
  <si>
    <t>De conformidad con los soportes cargados en la carpeta de Drive, se evidencia que se elaboraron 2 informes: Uno de ejecución del plan de Capacitación 2024 y otro de ejecución del plan de bienestar e incentivos de 2024, donde para ambos se evidenciar que se reporta que se cumplieron con las actividades programadas.</t>
  </si>
  <si>
    <r>
      <rPr>
        <b/>
        <sz val="12"/>
        <color rgb="FF000000"/>
        <rFont val="&quot;Arial Narrow&quot;, sans-serif"/>
      </rPr>
      <t>Observaciones:</t>
    </r>
    <r>
      <rPr>
        <sz val="12"/>
        <color rgb="FF000000"/>
        <rFont val="&quot;Arial Narrow&quot;, sans-serif"/>
      </rPr>
      <t xml:space="preserve"> La meta - producto fue mal formulada, teniendo en cuenta que no se realiza un informe que consolide los resultados del plan de capacitación y el plan de incentivos, sino que se realizan dos informes individuales.
Se indicó que se realizarían informes en el segundo y tercer cuatrimestre, pero los informes únicamente se elaboran en el mes de diciembre.
</t>
    </r>
    <r>
      <rPr>
        <b/>
        <sz val="12"/>
        <color rgb="FF000000"/>
        <rFont val="&quot;Arial Narrow&quot;, sans-serif"/>
      </rPr>
      <t>Recomendación:</t>
    </r>
    <r>
      <rPr>
        <sz val="12"/>
        <color rgb="FF000000"/>
        <rFont val="&quot;Arial Narrow&quot;, sans-serif"/>
      </rPr>
      <t xml:space="preserve"> Formular las actividades en concordancia a cómo serán realmente ejecutadas. Es importante que las columnas M,N y O se diligencien de conformidad con el periodo en que se ejecutará la actividad, pues de lo contratio se califica como inumplida al no remitir soportes en el preiodo indicado.</t>
    </r>
  </si>
  <si>
    <t xml:space="preserve">Diseño y elaboración de una campaña sobre canales de denuncia dispuestos por la Entidad para reportar posibles actos de corrupción. </t>
  </si>
  <si>
    <t>Piezas alusivas a los canales para interponer denuncias por actos de corrupción</t>
  </si>
  <si>
    <t>Radicado de la campaña realizada</t>
  </si>
  <si>
    <t>Dirección de Gestión Corporativa y Relación con el Ciudadano- Relación con la Ciudadanía</t>
  </si>
  <si>
    <t xml:space="preserve">Campaña sobre canales de denuncia dispuestos por la Entidad para reportar posibles actos de corrupción. </t>
  </si>
  <si>
    <t>Mesa de trabajo programada para el 13/02/2024
Se estimó fecha para la campaña en abril y en septiembre en articulación con disciplinarios. Ver radicado  20247000055003; 13/02/2024
Campaña realizada. Ver acta 20247000174033; 07/05/2024
Capacitación soborno y corrupción 20247000196033; 21/05/2024</t>
  </si>
  <si>
    <t>Al revisar la evidencia reportada en el sistema ORFEO, se valida:
1. Acta de reunión "REVISAR LOS DOCUMENTOS INSUMOS PARA LA EJECUCIÓN
DE LAS ACTIVIDADES PROPUESTAS EN EL MAPA DE RIESGO DE CORRUPCIÓN DEL
PROCESO DE GESTIÓN DEL RELACIONAMIENTO CON LA CIUDADANÍA" realizada el 13/02/2024.
2. Acta de reunión "CAMPAÑA SOBRE CANALES DE DENUNCIA DISPUESTOS POR LA
ENTIDAD PARA REPORTAR POSIBLES ACTOS DE CORRUPCIÓN, realizada el 25/05/2024 y publicada el 07/05/2024.
3. Acta de reunión "CAPACITACIÓN: PREVENCIÓN DEL SOBORNO Y CORRUPCIÓN" realizada el 21/05/2024.
Con lo reportado se da cumplimiento a la actividad meta de producto del segundo cuatrimestre.</t>
  </si>
  <si>
    <t>En  los radicados de Orfeo Nos. 20247000055003 - 20247000174033  y 20247000196033  se evidencian soportes de las diferentesa actividades realizadas en el marco de la campaña sobre canales de denuncia dispuestos por la entidad para reportar posibles actos de corrupción.</t>
  </si>
  <si>
    <t>Relacionamiento con el ciudadano</t>
  </si>
  <si>
    <t>Socializar con la comunidad institucional la Política Distrital de Servicio a la Ciudadanía</t>
  </si>
  <si>
    <t>1 acta de capacitación</t>
  </si>
  <si>
    <t>Durante el primer cuatrimestre se llevó a cabo la socialización con la comunidad institucional de la Política Distrital de Servicio a la Ciudadanía.</t>
  </si>
  <si>
    <t>Ver radicado Orfeo con el acta:
  20247000069693; 22/02/2024</t>
  </si>
  <si>
    <t>Se dió cumplimiento a la actividad programada.</t>
  </si>
  <si>
    <t>En soporte con radico de Orfeo No. 20247000069693, se evidencia que se realizó la actividad programada.</t>
  </si>
  <si>
    <t>Formular la Estrategia de Relacionamiento con la Ciudadanía de acuerdo con los lineamientos del Modelo Integral de Relacionamiento con la Ciudadanía de la Secretaría General</t>
  </si>
  <si>
    <t>1 Estrategia de relacionamiento con la ciudadanía</t>
  </si>
  <si>
    <t>Estrategia de relacionamiento con la ciudadanía</t>
  </si>
  <si>
    <t>Radicado Orfeo de la Estrategia de relacionamiento con la ciudadanía</t>
  </si>
  <si>
    <t>Esta actividad no cuenta con actividades programadas para el segundo cuatrimestre.
Validar la actualización de la actividad ya que tiene fecha de inicio 03/04/2024.</t>
  </si>
  <si>
    <t>Formulamos la Estrategia de Relacionamiento con la Ciudadanía de acuerdo con los lineamientos del Modelo Integral de Relacionamiento con la Ciudadanía de la Secretaría General</t>
  </si>
  <si>
    <t>Ver radicado Orfeo  
20247000461603</t>
  </si>
  <si>
    <t>Se evidencia la creación de la estrategia de relacionamiento con la ciudadanía  de la SCRD para la vigencia 2024</t>
  </si>
  <si>
    <r>
      <rPr>
        <b/>
        <sz val="12"/>
        <color rgb="FF000000"/>
        <rFont val="&quot;Arial Narrow&quot;"/>
      </rPr>
      <t>Recomendación:</t>
    </r>
    <r>
      <rPr>
        <sz val="12"/>
        <color rgb="FF000000"/>
        <rFont val="&quot;Arial Narrow&quot;"/>
      </rPr>
      <t xml:space="preserve"> Formalizar la  estrategia de relacionamiento con la ciudadanía como un documento del Sistema Integrado de Gestión de la SCRD. Teniendo en cuenta que no tiene codificación, área reponsable, control de cambios, versión etc.</t>
    </r>
  </si>
  <si>
    <t>Análisis de la información de las denuncia de corrupción (enfoque de género)</t>
  </si>
  <si>
    <t>Elaborar los informes sobre las denuncias de hechos de corrupción, informe acerca de las denuncias por posibles actos de corrupción, existencia de inhabilidades, incompatibilidades o conflicto de intereses, tramitados a través del Sistema Distrital para la Gestión de Peticiones Ciudadanas – “Bogotá Te Escucha”</t>
  </si>
  <si>
    <t>2 Informes elaborados y radicados</t>
  </si>
  <si>
    <t>Informe elaborado y publicado</t>
  </si>
  <si>
    <t>Informe elaborado y radicado</t>
  </si>
  <si>
    <t>Control Disciplinario Interno</t>
  </si>
  <si>
    <t>Se evidencia incumplimiento en el reporte por parte del área responsable, teniendo en cuenta que se actualizó la actividad dejando una meta para el primer cuatrimestre sobre la cual no se reporta cumplimiento.
Esta actividad no cuenta con actividades programadas para el segundo cuatrimestre</t>
  </si>
  <si>
    <t>Se elabora y publica “Seguimiento a las denuncias por posibles actos de
corrupción, y/o existencia de inhabilidades, incompatibilidades o
conflicto de intereses elevadas por la ciudadanía a través del
Sistema Distrital para la Gestión de Peticiones Ciudadanas-
DIRECTIVA 001 DE 2021” el 14/04/2024 con radicado ORFEO No. 20241500001061.
Y, de acuerdo con lo establecido en la Directiva Conjunta 005 de 2023 de la Secretaría General de la Alcaldía Mayor de Bogotá, y el concepto 2-2024-1452 del 02/02/2024, se informa que este reporte ya no debe realizarse, por lo cual, dando cumplimiento a la normatividad vigente no se cuenta con evidencias del segundo reporte programado para el tercer seguimiento cuatrimestral”</t>
  </si>
  <si>
    <r>
      <rPr>
        <u/>
        <sz val="12"/>
        <color rgb="FF1155CC"/>
        <rFont val="Arial Narrow"/>
        <family val="2"/>
      </rPr>
      <t>https://drive.google.com/drive/folders/1e6cD1DQ5O36uIAY0-aRf8Oy0s2m-YHXN</t>
    </r>
    <r>
      <rPr>
        <sz val="12"/>
        <color theme="1"/>
        <rFont val="Arial Narrow"/>
        <family val="2"/>
      </rPr>
      <t xml:space="preserve"> </t>
    </r>
  </si>
  <si>
    <t>Al revisar la evidencia reportada en Google Drive, se da cumplimiento a la actividad y meta de producto del primer y tercer cuatrimestre, considerando que la normatividad vigente establece que este informe ya no debe realizarse en los términos legales bajo los cuales se realizó la formulación.</t>
  </si>
  <si>
    <t>Se evidencia que se realizó Un informe de "Seguimiento a las denuncias por posibles actos de  corrupción, y/o existencia de inhabilidades, incompatibilidades o  conflicto de intereses" durante el mes de abril de 2024.
 De igual manera se evidencia que desde el día 02/02/2024 se cuenta con un concepto que solicitó IDARTES, dónde la Secretaria Jurídica Distrital indica que ya no se debe segiuir realizando los informes semestrales teniendo en cuenta que la Alcaldía Mayor realizará un reporte mensual de seguimiento a las denuncias con la información que registren las entidades en Bogotá te Escucha, por lo que no se realizó el informe del mes de octubre de 2024.</t>
  </si>
  <si>
    <r>
      <rPr>
        <b/>
        <sz val="12"/>
        <color rgb="FF000000"/>
        <rFont val="&quot;Arial Narrow&quot;, sans-serif"/>
      </rPr>
      <t xml:space="preserve">Observación: </t>
    </r>
    <r>
      <rPr>
        <sz val="12"/>
        <color rgb="FF000000"/>
        <rFont val="&quot;Arial Narrow&quot;, sans-serif"/>
      </rPr>
      <t xml:space="preserve">La acción se califica como cumplida, sin embargo, la Oficina de Control Interno Disciplinario debió solicitar a la OAP la mofificación de la acción retirando del PTEP el informe a reportar en el último cuatrimestre, teniendio en cuenta que existe un soporte jurpidico para la modificación de la misma.
</t>
    </r>
    <r>
      <rPr>
        <b/>
        <sz val="12"/>
        <color rgb="FF000000"/>
        <rFont val="&quot;Arial Narrow&quot;, sans-serif"/>
      </rPr>
      <t xml:space="preserve">Recomendación: </t>
    </r>
    <r>
      <rPr>
        <sz val="12"/>
        <color rgb="FF000000"/>
        <rFont val="&quot;Arial Narrow&quot;, sans-serif"/>
      </rPr>
      <t>Solicitar a la OAP, de manera oportuna, los ajustes a las acciones del PTEP, cuando una acción tenga soporte de que no podrá ser ejecutada de conformidad a como fue formulada, lo anterior para evitar que se evalúen como incumplidas.</t>
    </r>
  </si>
  <si>
    <t>Componente 4: RACIONALIZACIÓN DE TRÁMITES
Busca facilitar al ciudadano el acceso a los trámites y servicios que brinda la administración pública, por lo que cada entidad debe implementar acciones normativas, administrativas o tecnológicas que tiendan a simplificar, estandarizar, eliminar, optimizar y automatizar los trámites existentes.</t>
  </si>
  <si>
    <t>Racionalización de Trámites</t>
  </si>
  <si>
    <t>Implementar vídeos en lenguas de señas para facilitar el acceso a personas con discapacidad auditiva, a los trámites de la Dirección de Personas Jurídicas</t>
  </si>
  <si>
    <t>Videos en lengua de señas de los trámites a cargo de la Dirección de Personas Jurídicas</t>
  </si>
  <si>
    <t>Videos en lengua de señas de los trámites a cargo de la Dirección de Personas Jurídicas.</t>
  </si>
  <si>
    <t>Publicación en el micrositio de Personas Jurídicas de la Página Web de la Entidad de
los videos en lengua de señas.</t>
  </si>
  <si>
    <t xml:space="preserve"> Dirección de Personas Jurídicas</t>
  </si>
  <si>
    <t>El día 31 de mayo de 2024, se realizó una segunda reunión con la OAC y el profesional interprete del leguaje de señas, se complementaron e implementaron los videos para cada uno de los trámites, de igual forma se realizó la publicación de los videos en el micrositio de la DPJ.</t>
  </si>
  <si>
    <r>
      <rPr>
        <sz val="12"/>
        <color theme="1"/>
        <rFont val="Arial Narrow"/>
        <family val="2"/>
      </rPr>
      <t xml:space="preserve">Link del microsítio </t>
    </r>
    <r>
      <rPr>
        <u/>
        <sz val="12"/>
        <color rgb="FF1155CC"/>
        <rFont val="Arial Narrow"/>
        <family val="2"/>
      </rPr>
      <t>https://www.culturarecreacionydeporte.gov.co/es/personas-juridicas</t>
    </r>
    <r>
      <rPr>
        <sz val="12"/>
        <color theme="1"/>
        <rFont val="Arial Narrow"/>
        <family val="2"/>
      </rPr>
      <t xml:space="preserve"> </t>
    </r>
  </si>
  <si>
    <r>
      <rPr>
        <sz val="12"/>
        <color theme="1"/>
        <rFont val="Arial Narrow"/>
        <family val="2"/>
      </rPr>
      <t xml:space="preserve">Al revisar el link </t>
    </r>
    <r>
      <rPr>
        <u/>
        <sz val="12"/>
        <color rgb="FF1155CC"/>
        <rFont val="Arial Narrow"/>
        <family val="2"/>
      </rPr>
      <t>https://www.culturarecreacionydeporte.gov.co/es/personas-juridicas</t>
    </r>
    <r>
      <rPr>
        <sz val="12"/>
        <color theme="1"/>
        <rFont val="Arial Narrow"/>
        <family val="2"/>
      </rPr>
      <t>, se evidencia la inclusión de 3 vídeos en lenguaje de señas en el micrositio de Personas Jurídicas.
Con lo reportado se da por cumplida la actividad y la meta de producto del segundo cuatrimestre.</t>
    </r>
  </si>
  <si>
    <t>Para el cuatrimestre no se tenian programadas actividades. Sin embargo, se pudo verificar en el enlace al micrositio   https://www.culturarecreacionydeporte.gov.co/es/personas-juridicas que se tienen publicados 3 videos con lenguaje de señas con lo que se daría cumplimiento a lo programado para la vigencia 2024.</t>
  </si>
  <si>
    <r>
      <rPr>
        <b/>
        <sz val="12"/>
        <color theme="1"/>
        <rFont val="Arial Narrow"/>
        <family val="2"/>
      </rPr>
      <t xml:space="preserve">Recomendación:
</t>
    </r>
    <r>
      <rPr>
        <sz val="12"/>
        <color theme="1"/>
        <rFont val="Arial Narrow"/>
        <family val="2"/>
      </rPr>
      <t>Se recomienda tener en cuenta la programación de actividades realizada a principio de año y dar cumplimiento al mismo.</t>
    </r>
  </si>
  <si>
    <r>
      <rPr>
        <b/>
        <sz val="12"/>
        <color rgb="FF000000"/>
        <rFont val="&quot;Arial Narrow&quot;"/>
      </rPr>
      <t xml:space="preserve">Observación: </t>
    </r>
    <r>
      <rPr>
        <sz val="12"/>
        <color rgb="FF000000"/>
        <rFont val="&quot;Arial Narrow&quot;"/>
      </rPr>
      <t xml:space="preserve">La acción se califica como cumplida, sin embargo, se había programado para cumplir en el tercer cuatrimestre y se cumplió en el segundo cuatrimestre.
</t>
    </r>
    <r>
      <rPr>
        <b/>
        <sz val="12"/>
        <color rgb="FF000000"/>
        <rFont val="&quot;Arial Narrow&quot;"/>
      </rPr>
      <t xml:space="preserve">Recomendación: </t>
    </r>
    <r>
      <rPr>
        <sz val="12"/>
        <color rgb="FF000000"/>
        <rFont val="&quot;Arial Narrow&quot;"/>
      </rPr>
      <t>Se recomienda tener en cuenta la programación de actividades realizada a principio de año y dar cumplimiento al mismo, en caso de que se requiera ajustar el cuatrimestre de ejecución esto se debe solicitar de manera oportuna a la OAP.</t>
    </r>
  </si>
  <si>
    <t>Racionalizar la OPA de aportes para los creadores y gestores culturales de Bogotá, asignación de los beneficios al servicio social complementario de beneficio económicos periódicos - BEPS en el SUIT</t>
  </si>
  <si>
    <t>Nueva plataforma de ingreso para los ciudadanos que se postulan al programa BEPS</t>
  </si>
  <si>
    <t>Nueva plataforma integrada a la página de la entidad</t>
  </si>
  <si>
    <t>Subdirección de Gestión Cultural y Artística</t>
  </si>
  <si>
    <t>Oficina Asesora de Planeación, Oficina de Tecnologías de la Información</t>
  </si>
  <si>
    <t>Desde la OAP se realizó acompañamiento técnico y seguimiento al OPA no. 86486 Aportes para los creadores y gestores culturales de Bogotá, asignación de los beneficios al servicio social complementario de beneficios económicos periódicos – BEPS, modificando la redacción de la racionalización en el SUIT, según las recomendaciones de la Secretaría General - Subsecretaria de Servicio a la Ciudadanía y se solicitó por correo electronico el 03 y 29 de abril el reporte de avance de ejecución de la racionalización, sin recibir información a la fecha para registrar avances, por lo cual, no se cuenta con pantallazos de monitoreo en el suit pero si con los correos remitidos por la OAP en la incripsción del OPA, la racionalización, solicitud de reporte y confirmación de ajuste de redacción en el SUIT.</t>
  </si>
  <si>
    <t>https://drive.google.com/drive/folders/1byhvLHlQQn_4qYcF1KEfC7Dxdhw0C8gy</t>
  </si>
  <si>
    <t>Revisados los documentos soportes de la actividad, se evidencia que se realizó el monitoreo a la estrategia de racionalización de tramites, verificando el cumplimiento de las etapas establecidas por SUIT, con el apoyo de la OAP</t>
  </si>
  <si>
    <r>
      <rPr>
        <sz val="12"/>
        <color theme="1"/>
        <rFont val="Arial Narrow"/>
        <family val="2"/>
      </rPr>
      <t xml:space="preserve">Se destaca la impemenentación de la nueva plataforma o Micrositio BEPS, la cual se puede consultar, ingresando a través del siguiente enlace:   </t>
    </r>
    <r>
      <rPr>
        <u/>
        <sz val="12"/>
        <color rgb="FF1155CC"/>
        <rFont val="Arial Narrow"/>
        <family val="2"/>
      </rPr>
      <t>https://culturarecreacionydeporte.gov.co/BEPS</t>
    </r>
    <r>
      <rPr>
        <sz val="12"/>
        <color theme="1"/>
        <rFont val="Arial Narrow"/>
        <family val="2"/>
      </rPr>
      <t xml:space="preserve"> 
Dentro de este compromiso de Racionalización de la OPA de aportes para los creadores y gestores culturales de Bogotá, se han dsearrollado las etapas de monitoreo relacioanadas a continuación:       
1. Realizar plan y cronograma de trabajo para que los equipos funcionales lleven a cabo la racionalización.        
2. Implementar la mejora del tramite en la entidad y la creación del Instructivo para la radicación de solicitudes de acceso al Programa BEPS (PCR-PR-14-IT-02 v1) y la creación del Instructivo para la gestión de solicitudes recibidas BEPS (PCR-PR-14-IT-01 v1)</t>
    </r>
  </si>
  <si>
    <r>
      <rPr>
        <sz val="12"/>
        <color theme="1"/>
        <rFont val="Arial Narrow"/>
        <family val="2"/>
      </rPr>
      <t xml:space="preserve">El enlace de la nueva plataforma integrada a la página de la entidad se puede consultar en:
</t>
    </r>
    <r>
      <rPr>
        <u/>
        <sz val="12"/>
        <color rgb="FF1155CC"/>
        <rFont val="Arial Narrow"/>
        <family val="2"/>
      </rPr>
      <t>https://culturarecreacionydeporte.gov.co/BEPS</t>
    </r>
    <r>
      <rPr>
        <sz val="12"/>
        <color theme="1"/>
        <rFont val="Arial Narrow"/>
        <family val="2"/>
      </rPr>
      <t xml:space="preserve">      
Se relacionan los radicados Orfeo que soportan cada etapa de monitoreo de la racionalización:
1. 20243000134333                   
2. 20241700299263, 20241700299333 y 20241700299363
Los instructivos de usuario para uso de la plataforma se pueden consultar a través del Link de Transparencia de la SCRD en los siguientes enlaces:
1. Instructivo para la radicación de solicitudes de acceso al Programa BEPS (PCR-PR-14-IT-02 v1):
</t>
    </r>
    <r>
      <rPr>
        <u/>
        <sz val="12"/>
        <color rgb="FF1155CC"/>
        <rFont val="Arial Narrow"/>
        <family val="2"/>
      </rPr>
      <t xml:space="preserve">https://www.culturarecreacionydeporte.gov.co/sites/default/files/2024-07/pcr-pr-14-it-02_instructivo_para_la_radicacion_de_solicitudes_de_acceso_al_programa_beps_firmado.pdf 
</t>
    </r>
    <r>
      <rPr>
        <sz val="12"/>
        <color theme="1"/>
        <rFont val="Arial Narrow"/>
        <family val="2"/>
      </rPr>
      <t xml:space="preserve">2. Instructivo para la gestión de solicitudes recibidas BEPS (PCR-PR-14-IT-01 v1): 
</t>
    </r>
    <r>
      <rPr>
        <u/>
        <sz val="12"/>
        <color rgb="FF1155CC"/>
        <rFont val="Arial Narrow"/>
        <family val="2"/>
      </rPr>
      <t>https://www.culturarecreacionydeporte.gov.co/sites/default/files/2024-07/pcr-pr-14-it-01_instructivo_para_la_gestion_de_solicitudes_recibidas_beps_firmado.pdf</t>
    </r>
  </si>
  <si>
    <r>
      <rPr>
        <sz val="12"/>
        <color theme="1"/>
        <rFont val="Arial Narrow"/>
        <family val="2"/>
      </rPr>
      <t xml:space="preserve">Al revisar el link </t>
    </r>
    <r>
      <rPr>
        <u/>
        <sz val="12"/>
        <color rgb="FF1155CC"/>
        <rFont val="Arial Narrow"/>
        <family val="2"/>
      </rPr>
      <t>https://culturarecreacionydeporte.gov.co/BEPS</t>
    </r>
    <r>
      <rPr>
        <sz val="12"/>
        <color theme="1"/>
        <rFont val="Arial Narrow"/>
        <family val="2"/>
      </rPr>
      <t xml:space="preserve">, se evidencia la plataforma en funcionamiento en la página web.
Al revisar la evidencia reportada en el sistema ORFEO, se valida:
1. Acta de "SOCIALIZACIÓN PLAN DE TRABAJO IMPLEMENTACIÓN BEPS" del 15/04/2024
2. Revisión sistema Beps para su salida a producción del 24/07/2024 y 29/07/2024; Entrega BEPS producción del 02/08/2024
Al revisar el link </t>
    </r>
    <r>
      <rPr>
        <u/>
        <sz val="12"/>
        <color rgb="FF1155CC"/>
        <rFont val="Arial Narrow"/>
        <family val="2"/>
      </rPr>
      <t>https://www.culturarecreacionydeporte.gov.co/sites/default/files/2024-07/pcr-pr-14-it-01_instructivo_para_la_gestion_de_solicitudes_recibidas_beps_firmado.pdf</t>
    </r>
    <r>
      <rPr>
        <sz val="12"/>
        <color theme="1"/>
        <rFont val="Arial Narrow"/>
        <family val="2"/>
      </rPr>
      <t xml:space="preserve">, se evidencia el INSTRUCTIVO PARA LA GESTIÓN DE SOLICITUDES RECIBIDAS BEPS del 25/07/2024
Al revisar el link </t>
    </r>
    <r>
      <rPr>
        <u/>
        <sz val="12"/>
        <color rgb="FF1155CC"/>
        <rFont val="Arial Narrow"/>
        <family val="2"/>
      </rPr>
      <t>https://www.culturarecreacionydeporte.gov.co/sites/default/files/2024-07/pcr-pr-14-it-02_instructivo_para_la_radicacion_de_solicitudes_de_acceso_al_programa_beps_firmado.pdf</t>
    </r>
    <r>
      <rPr>
        <sz val="12"/>
        <color theme="1"/>
        <rFont val="Arial Narrow"/>
        <family val="2"/>
      </rPr>
      <t>, no se encuentra el documento arroja error, sin embargo, al buscar el documento por el código en la página web se encuentra publicado el "Instructivo para la radicación de solicitudes de acceso al Programa BEPS (PCR-PR-14-IT-02 v1)"con fecha del 25/07/2024. 
Aunque no se presenta meta para el segundo cuatrimestre, se validan los avances en el desarrollo de la actividad programada.</t>
    </r>
  </si>
  <si>
    <t>De acuerdo a las evidencias se pudo determinar el cumplimiento de la actividad programada</t>
  </si>
  <si>
    <t>Se evidencia que el monitoreo es eficaz dadas las acciones realizadas. Se resalta el avance en la implementación de la OPA para la gestión de solicitudes BEPS.</t>
  </si>
  <si>
    <t>Esta actividad fue reportada y atendida durante el segundo cuatrimestre de 2024, por lo tanto, no se realiza reporte para este periodo de seguimiento.</t>
  </si>
  <si>
    <t>Actividad cumplida en el primer y segundo cuatrimestre</t>
  </si>
  <si>
    <r>
      <rPr>
        <b/>
        <sz val="12"/>
        <color rgb="FF000000"/>
        <rFont val="&quot;Arial Narrow&quot;"/>
      </rPr>
      <t>Observación</t>
    </r>
    <r>
      <rPr>
        <sz val="12"/>
        <color rgb="FF000000"/>
        <rFont val="&quot;Arial Narrow&quot;"/>
      </rPr>
      <t xml:space="preserve">: La acción se califica como cumplida, sin embargo, se había programado para cumplir en el tercer cuatrimestre y se cumplió en el primer cuatrimestre.
</t>
    </r>
    <r>
      <rPr>
        <b/>
        <sz val="12"/>
        <color rgb="FF000000"/>
        <rFont val="&quot;Arial Narrow&quot;"/>
      </rPr>
      <t xml:space="preserve">Recomendación: </t>
    </r>
    <r>
      <rPr>
        <sz val="12"/>
        <color rgb="FF000000"/>
        <rFont val="&quot;Arial Narrow&quot;"/>
      </rPr>
      <t>Se recomienda tener en cuenta la programación de actividades realizada a principio de año y dar cumplimiento al mismo, en caso de que se requiera ajustar el cuatrimestre de ejecución esto se debe solicitar de manera oportuna a la OAP.</t>
    </r>
  </si>
  <si>
    <t>Registrar el Programa de Apoyos Concertados como OPA en el SUIT</t>
  </si>
  <si>
    <t>Registro de la OPA del programa de apoyos concertados en el SUIT</t>
  </si>
  <si>
    <t>Número de registro en el SUIT y correo de confirmación de registro del OPA</t>
  </si>
  <si>
    <t>El 19 de junio en mesa de trabajo entre la Dirección de Fomento, la Oficina Asesora de Planeación y la Dirección Corporativa, se registró el Programa Distrital de Apoyos Concertados como Otro Procedimiento Administrativo (OPA) en el Sistema Único de Información de Trámites (SUIT), quedando  registrado con el número 86802</t>
  </si>
  <si>
    <t>Se anexa pantallazo de correo de confirmación del Registro del Programa Distrital de Apoyos Concertados en SUIT
Recibidos y el formato integrado del SUIT</t>
  </si>
  <si>
    <t xml:space="preserve">Al revisar las evidencias reportadas en el Drive se observa soporte de registro del OPA en el SUIT el 19/06/2024, así como, visualización del formato integrado. 
Con lo reportado se da por cumplida la actividad y la meta de producto del segundo cuatrimestre. </t>
  </si>
  <si>
    <t>De acuerdo a las evidencias se pudo determinar el cumplimiento de la actividad programada y el seguimiento efectivo por parte de la OAP. Se pudo verificar el avance a la tercera etapa de la implementación de la OPA para trámites BEPS</t>
  </si>
  <si>
    <t>Actividad cumpplida en el segundo cuatrimestre</t>
  </si>
  <si>
    <t>Realizar reuniones con las áreas con trámites y otros procedimientos administrativos registrados en el SUIT para la revisión y actualización de la información del inventario de trámites de la entidad inscritos en el SUIT y la Guía Distrital de Trámites y Servicios</t>
  </si>
  <si>
    <t>3 actas de reunión de revisión y actualización de la información del inventario de trámites de la entidad</t>
  </si>
  <si>
    <t>Reuniones de revisión y actualización de la información del inventario de trámites de la entidad inscritos en el SUIT y la Guía Distrital de Trámites y Servicios</t>
  </si>
  <si>
    <t>Número de radicado de Orfeo de las actas donde se evidencien las revisiones efectuadas.</t>
  </si>
  <si>
    <t>Áreas con trámites y otros procedimientos administrativos registrados en el SUIT</t>
  </si>
  <si>
    <t>Durante el primer cuatrimestre realizamos reuniones con las áreas a cargo de los trámites y otros procedimientos administrativos registrados en el SUIT para la revisión y actualización de la información del inventario de trámites de la entidad inscritos en el SUIT y la Guía Distrital de Trámites y Servicios.</t>
  </si>
  <si>
    <t>Ver radicad Orfeo 
 20247000175293</t>
  </si>
  <si>
    <t>En acta con radicdo de Orfeo No. 20247000175293, se evidencia que se realizó reunión con las áreas a cargo de los trámites y otros procedimientos administraivos registrados en el SUIT y en la misma se encuentran relacionados 8 radicados de Orfeo que dan cuenta de las actividades realizadas.</t>
  </si>
  <si>
    <t>Durante el segundo cuatrimestre realizamos reuniones con las áreas a cargo de los trámites y otros procedimientos administrativos registrados en el SUIT para la revisión y actualización de la información del inventario de trámites de la entidad inscritos en el SUIT y la Guía Distrital de Trámites y Servicios.</t>
  </si>
  <si>
    <t xml:space="preserve">
Ver radicado Orfeo 20247000334703</t>
  </si>
  <si>
    <t>Al revisar la evidencia reportada en el sistema ORFEO, se valida "ACTA DE CUMPLIMIENTO DE ACTIVIDAD 1.4 PROGRAMA DE
TRANSPARENCIA Y ÉTICA PUBLICA – REUNIONES CON LAS ÁREAS A CARGO DE LOS
TRÁMITES" con fecha del 03/09/2024, que contiene 8 radicados que contienen las actas de las mesas de trabajo y los certificados de confidencialidad de los meses de mayo, junio, julio y agosto.
1. 20247000168613; 03/05/2024 acta mesa de trabajo para la actualización de la información de mayo 2024
2. 20247000072791; 03/05/2024 Envío certificado Guía mayo 2024
3. 20247000220513; 05/06/2024 acta mesa de trabajo para la actualización de la información de junio 2024
4. 20247000088951; 04/06/2024 Envío certificado Guía junio 2024
5. 20247000249983; 03/07/2024 acta mesa de trabajo para la actualización de la información
6. 20247000103341; 03/07/2024 Certificado de confidencialidad julio
7. 20247000296623; 08/08/2024 acta mesa de trabajo para la actualización de la información
8. 20247000130741; 08/08/2024 Certificado de confidencialidad agosto
Con lo reportado se da cumplimiento a la actividad y meta de producto del segundo cuatrimestre.</t>
  </si>
  <si>
    <t>Se verfiaron las actas con radicado No 20247000168613, 20247000220513, 20247000249983 y 20247000296623. Se evidencia que se realizaron reuniones con las áreas a cargo de los trámites y otros procedimientos administraivos registrados en el SUIT. Se da cumplimiento a la actividad programada para el periodo en evaluación.</t>
  </si>
  <si>
    <t>Sin Observaciones.</t>
  </si>
  <si>
    <t>Durante el tercer cuatrimestre realizamos reuniones con las áreas a cargo de los trámites y otros procedimientos administrativos registrados en el SUIT para la revisión y actualización de la información del inventario de trámites de la entidad inscritos en el SUIT y la Guía Distrital de Trámites y Servicios.</t>
  </si>
  <si>
    <t>Ver radicado Orfeo No. 20247000461763</t>
  </si>
  <si>
    <t xml:space="preserve"> SI</t>
  </si>
  <si>
    <t>Al revisar la evidencia reportada en el sistema ORFEO, se valida "ACTA DE CUMPLIMIENTO DE ACTIVIDAD 1.4 PROGRAMA DE
TRANSPARENCIA Y ÉTICA PUBLICA – REUNIONES CON LAS ÁREAS A CARGO DE LOS TRÁMITES" con fecha del 19/11/2024, que contiene 6 radicados con las actas de las mesas de trabajo y los certificados de confidencialidad de los meses de septiembre, octubre y noviembre.
1. 20247000337733; 04/09/2024 Acta – Actualización de la Guía de Trámites y Servicios de Bogotá – septiembre 2024
2. 20247000144841; 04/09/2024 Certificado de confiabilidad de la información Guía de Trámites y Servicios septiembre 2024
3. 20247000384423; 03/10/2024 Acta – Actualización de la Guía de Trámites y Servicios de Bogotá – octubre 2024
4. 20247000164201; 03/10/2024 Certificado de confiabilidad de la información Guía de Trámites y Servicios octubre 2024
5.  20247000439483; 05/11/2024 Acta – Actualización de la Guía de Trámites y Servicios de Bogotá – noviembre 2024
6. 20247000180401; 06/11/2024 Certificado de confiabilidad de la información Guía de Trámites y Servicios noviembre 2024
Con lo reportado se da cumplimiento a la actividad y meta de producto del tercer cuatrimestre.</t>
  </si>
  <si>
    <t>Se evidencia que se realizaron las mesas de trabajo programadas para el cuatrimestre.</t>
  </si>
  <si>
    <t>Consulta Ciudadana para la mejora de experiencias de los usuarios</t>
  </si>
  <si>
    <t>Elaborar y publicar informes de encuestas de percepción del servicio para el mejoramiento continuo</t>
  </si>
  <si>
    <t>4 informes de encuesta publicados en el botón de transparencia</t>
  </si>
  <si>
    <t xml:space="preserve"> Informes de encuestas de percepción del servicio</t>
  </si>
  <si>
    <t>Informe encuestas</t>
  </si>
  <si>
    <t>Se publicaron en la página web los informes de de encuestas de satisfacción del servicio</t>
  </si>
  <si>
    <t>https://www.culturarecreacionydeporte.gov.co/es/transparencia-acceso-informacion-publica/planeacion-presupuesto-informes/informes-encuestas-satisfaccion</t>
  </si>
  <si>
    <t>En el link relacionado en las evidencias, se pudo verificar la publicación de los informes de los meses de enero, febreo y marzo de 2024 de las encuestas de satisfacción del servicio.</t>
  </si>
  <si>
    <r>
      <rPr>
        <u/>
        <sz val="12"/>
        <color rgb="FF000000"/>
        <rFont val="Arial Narrow"/>
        <family val="2"/>
      </rPr>
      <t xml:space="preserve">Al revisar el link </t>
    </r>
    <r>
      <rPr>
        <u/>
        <sz val="12"/>
        <color rgb="FF1155CC"/>
        <rFont val="Arial Narrow"/>
        <family val="2"/>
      </rPr>
      <t>https://www.culturarecreacionydeporte.gov.co/es/transparencia-acceso-informacion-publica/planeacion-presupuesto-informes/informes-encuestas-satisfaccion</t>
    </r>
    <r>
      <rPr>
        <u/>
        <sz val="12"/>
        <color rgb="FF000000"/>
        <rFont val="Arial Narrow"/>
        <family val="2"/>
      </rPr>
      <t>, se evidencia la publicación de los siguientes informes de encuestas de satisfacción del servicio:
1. Informe encuestas de satisfacción abril 2024, del 24/05/2024
2. Informe encuestas de satisfacción mayo 2024, del 17/06/2024
3. Informe encuestas de satisfacción junio 2024, del 23/07/2024
4. Informe encuestas de satisfacción 1er semestre 2024, del 16/08/2024
Con lo reportado se da por cumplida la actividad y la meta de producto del segundo cuatrimestre.</t>
    </r>
  </si>
  <si>
    <t>"En el link relacionado en las evidencias, se
  pudo verificar la publicación de los informes de los meses de Mayo, Junio y
  julio además de la encuesta de satisfacción del Semestre. Por lo tanto se cumple con lo programado."</t>
  </si>
  <si>
    <r>
      <rPr>
        <b/>
        <sz val="12"/>
        <color theme="1"/>
        <rFont val="Arial Narrow"/>
        <family val="2"/>
      </rPr>
      <t xml:space="preserve">Observación:
</t>
    </r>
    <r>
      <rPr>
        <sz val="12"/>
        <color theme="1"/>
        <rFont val="Arial Narrow"/>
        <family val="2"/>
      </rPr>
      <t xml:space="preserve">Se programó un informe para el cuatrimestre evaluado, no obstante se evidencian 4 informes reportados. 
</t>
    </r>
    <r>
      <rPr>
        <b/>
        <sz val="12"/>
        <color theme="1"/>
        <rFont val="Arial Narrow"/>
        <family val="2"/>
      </rPr>
      <t xml:space="preserve">Recomendación:
</t>
    </r>
    <r>
      <rPr>
        <sz val="12"/>
        <color theme="1"/>
        <rFont val="Arial Narrow"/>
        <family val="2"/>
      </rPr>
      <t xml:space="preserve">Garantizar que la meta establecida guarde coherencia con la cantidad de informes producidos por la dependencia. </t>
    </r>
  </si>
  <si>
    <r>
      <rPr>
        <sz val="12"/>
        <color theme="1"/>
        <rFont val="Arial Narrow"/>
        <family val="2"/>
      </rPr>
      <t xml:space="preserve">Al revisar el link </t>
    </r>
    <r>
      <rPr>
        <u/>
        <sz val="12"/>
        <color rgb="FF1155CC"/>
        <rFont val="Arial Narrow"/>
        <family val="2"/>
      </rPr>
      <t>https://www.culturarecreacionydeporte.gov.co/es/transparencia-acceso-informacion-publica/planeacion-presupuesto-informes/informes-encuestas-satisfaccion</t>
    </r>
    <r>
      <rPr>
        <sz val="12"/>
        <color theme="1"/>
        <rFont val="Arial Narrow"/>
        <family val="2"/>
      </rPr>
      <t xml:space="preserve">
1. Informe encuestas de satisfacción tercer trimestre 2024
Con lo reportado se da por cumplida la actividad y la meta de producto del tercer cuatrimestre.</t>
    </r>
  </si>
  <si>
    <t>Al revisar la evidencia reportada en Link de Transparencia y Acceso a la Información Pública, se da cumplimiento a la actividad y meta de producto del tercer cuatrimestre, teiendo en cuenta la totalidad de reportes realizados en el primer, segundo y tercer cuatrimestre.</t>
  </si>
  <si>
    <t>Se evidencia que para el cuatrimestre se realizó un informe de encuestas de percepcióny se publicó en la página web de la SCRD.</t>
  </si>
  <si>
    <r>
      <rPr>
        <b/>
        <sz val="12"/>
        <color rgb="FF000000"/>
        <rFont val="&quot;Arial Narrow&quot;"/>
      </rPr>
      <t xml:space="preserve">Observación: </t>
    </r>
    <r>
      <rPr>
        <sz val="12"/>
        <color rgb="FF000000"/>
        <rFont val="&quot;Arial Narrow&quot;"/>
      </rPr>
      <t xml:space="preserve">La acción se califica como cumplida, sin embargo, se había formulado en las casillas M,N y O realizar un informe en el primer cuatrimestre, un informe en el segundo cuatrimestre y dos en el tercer cuatrimestre. Y durante la vigencia se reportaron: 4 informes en el primer cuatrimestre, 4 informes en el segunco cutrimestre y 1 en el tercero, por lo que se debe guardar coherencia entre lo que se formule versus lo que se ejecute.
</t>
    </r>
    <r>
      <rPr>
        <b/>
        <sz val="12"/>
        <color rgb="FF000000"/>
        <rFont val="&quot;Arial Narrow&quot;"/>
      </rPr>
      <t>Recomendación:</t>
    </r>
    <r>
      <rPr>
        <sz val="12"/>
        <color rgb="FF000000"/>
        <rFont val="&quot;Arial Narrow&quot;"/>
      </rPr>
      <t xml:space="preserve"> Se recomienda tener en cuenta la programación de actividades realizada a principio de año y dar cumplimiento al mismo, en caso de que se requiera ajustar el cuatrimestre de ejecución esto se debe solicitar de manera oportuna a la OAP.</t>
    </r>
  </si>
  <si>
    <t>Componente 5: APERTURA DE INFORMACIÓN Y DATOS ABIERTOS</t>
  </si>
  <si>
    <t>Apertura de datos para los ciudadanos y grupos de interés</t>
  </si>
  <si>
    <t>Realizar seguimiento a la actualización del conjunto de datos publicados por la Entidad en el portal de Datos Abiertos de Bogotá y Min Tic.</t>
  </si>
  <si>
    <t>Conjunto de datos de la Entidad publicados en el Portal de Datos Abiertos Bogotá y de MinTIC</t>
  </si>
  <si>
    <t>DPRV: No se programaron actividades para ejecutar durante el primer cuatrimestre de la vigencia.</t>
  </si>
  <si>
    <t>No se programaron avances para el II Cuatrimestre</t>
  </si>
  <si>
    <t>Esta actividad no está programada para el segundo cuatrimestre.</t>
  </si>
  <si>
    <t>No se programaron actividades para ejecutar durante el segundo cuatrimestre de la vigencia.</t>
  </si>
  <si>
    <r>
      <rPr>
        <sz val="12"/>
        <color theme="1"/>
        <rFont val="Arial Narrow"/>
        <family val="2"/>
      </rPr>
      <t xml:space="preserve">Se realizó el seguimiento a la actualización del conjunto de datos publicados por la Secretaría Distrital de Cultura, Recreación y Deporte en los portales de Datos Abiertos de Bogotá y MinTIC, en coordinación con la Oficina de Tecnologías de la Información. Este ejercicio permitió garantizar que los datos disponibles en dichos portales se mantuvieran actualizados, reflejando información vigente y de calidad. Como resultado, todos los conjuntos de datos abiertos de la Secretaría se encuentran debidamente actualizados y publicados en la sección de Datos Abiertos de Bogotá, disponibles para consulta en el siguiente enlace: </t>
    </r>
    <r>
      <rPr>
        <u/>
        <sz val="12"/>
        <color rgb="FF1155CC"/>
        <rFont val="Arial Narrow"/>
        <family val="2"/>
      </rPr>
      <t>https://datosabiertos.bogota.gov.co/organization/culura-recreacion-y-deporte</t>
    </r>
    <r>
      <rPr>
        <sz val="12"/>
        <color theme="1"/>
        <rFont val="Arial Narrow"/>
        <family val="2"/>
      </rPr>
      <t xml:space="preserve"> </t>
    </r>
  </si>
  <si>
    <r>
      <rPr>
        <u/>
        <sz val="12"/>
        <color rgb="FF1155CC"/>
        <rFont val="Arial Narrow"/>
        <family val="2"/>
      </rPr>
      <t>https://datosabiertos.bogota.gov.co/organization/culura-recreacion-y-deporte</t>
    </r>
    <r>
      <rPr>
        <sz val="12"/>
        <color theme="1"/>
        <rFont val="Arial Narrow"/>
        <family val="2"/>
      </rPr>
      <t xml:space="preserve"> </t>
    </r>
  </si>
  <si>
    <t>Al revisar la evidencia reportada, se da cumplimiento a la actividad y meta de producto del tercer cuatrimestre.</t>
  </si>
  <si>
    <t>Se evidencia la publicación del seguimiento adelantado a los diferentes Sets de datos de la SCRD, en la página de Bogotá datos abiertos.</t>
  </si>
  <si>
    <t>Entrega de información en lenguaje sencillo que de cuenta de la gestión institucional</t>
  </si>
  <si>
    <t>Articular una mesa de trabajo con las dependencias para analizar la atención telefónica en horas de almuerzo y fines de semana.</t>
  </si>
  <si>
    <t>Mesa de trabajo con las diferentes dependencias</t>
  </si>
  <si>
    <t>Número de radicado en Orfeo con la mesa de trabajo</t>
  </si>
  <si>
    <t>Dirección de Gestión Corporativa y Relación con el Ciudadano</t>
  </si>
  <si>
    <t>Grupo Interno de Talento humano
Oficina Asesora de Comunicaciones
Grupo Interno de Servicios Administrativos
Oficina de Tecnologías de la Información
Oficina Asesora de Planeación</t>
  </si>
  <si>
    <t>Mesa de trabajo con las dependencias para analizar la atención telefónica en horas de almuerzo y fines de semana.</t>
  </si>
  <si>
    <t>Ver radicado orfeo: 20247000251673; 04-07-2024</t>
  </si>
  <si>
    <t>Al revisar la evidencia reportada en el sistema ORFEO, se valida acta de "MESA DE TRABAJO PARA ANALIZAR ATENCIÓN TELEFÓNICA EN HORAS
DE ALMUERZO Y FINES DE SEMANA" con fecha del 04/07/2024, que contiene los compromisos de la reunión con plan de trabajo.
Con lo reportado se da cumplimiento a la actividad y meta de producto del segundo cuatrimestre.</t>
  </si>
  <si>
    <t>Se evidencia que el día 04 de julio de 2024 se reunieron tres dependencias para analizar la estrategia a implementar durante los fines de semana y horas de almuerzo para atender las solicitudes de los ciudadanos. Se suscribieron compromisos para implementar la idea que dio el Coordinador Grupo Interno de Infraestructura y Sistemas de Información. Por lo anterior, se evidencia el cumplimiento de acción propuesta.</t>
  </si>
  <si>
    <t>Sin Obervaciones.</t>
  </si>
  <si>
    <t xml:space="preserve">Apertura de la información presupuestal institucional y de resultados </t>
  </si>
  <si>
    <t>Mantener actualizado el Link de transparencia con la información presupuestal de la entidad correspondiente al ítem 4.1 Presupuesto general de ingresos, gastos e inversión.</t>
  </si>
  <si>
    <t>Link Actualizado con informes</t>
  </si>
  <si>
    <t>Informe Publicado</t>
  </si>
  <si>
    <t>Pantallazo link actualizado</t>
  </si>
  <si>
    <t>La información presupuestal de la entidad correspondiente al item 4.1 del lin de transparencia se encuentra actualizado a corte de 30 de abril de 2024.</t>
  </si>
  <si>
    <r>
      <rPr>
        <u/>
        <sz val="12"/>
        <color rgb="FF1155CC"/>
        <rFont val="Arial Narrow"/>
        <family val="2"/>
      </rPr>
      <t>https://www.culturarecreacionydeporte.gov.co/es/transparencia-acceso-informacion-publica/planeacion-presupuesto-informes/presupuesto-asignado</t>
    </r>
    <r>
      <rPr>
        <sz val="12"/>
        <rFont val="Arial Narrow"/>
        <family val="2"/>
      </rPr>
      <t xml:space="preserve"> 
 </t>
    </r>
    <r>
      <rPr>
        <u/>
        <sz val="12"/>
        <color rgb="FF1155CC"/>
        <rFont val="Arial Narrow"/>
        <family val="2"/>
      </rPr>
      <t>https://www.culturarecreacionydeporte.gov.co/transparencia-acceso-informacion-publica/planeacion-presupuesto-informes/modificaciones-presupuestales</t>
    </r>
    <r>
      <rPr>
        <sz val="12"/>
        <rFont val="Arial Narrow"/>
        <family val="2"/>
      </rPr>
      <t xml:space="preserve"> </t>
    </r>
  </si>
  <si>
    <t>DPRV: Se evidencia que el numeral 4.1 del botón de transparencia y sus respectivos subnumerales se ha publicado la información generada por la SCRD para el primer cuatrimestre de la vigencia 2024. Por lo tanto, la actividades programadas para el primer cuatrimestre se cumplieron.</t>
  </si>
  <si>
    <t>Acción en proceso y cumplida para el primer cuatrimestre.</t>
  </si>
  <si>
    <r>
      <rPr>
        <sz val="12"/>
        <color theme="1"/>
        <rFont val="Arial Narrow"/>
        <family val="2"/>
      </rPr>
      <t xml:space="preserve">Se evidencia incumplimiento en el reporte por parte del área responsable.
No obstante, al revisar el link </t>
    </r>
    <r>
      <rPr>
        <u/>
        <sz val="12"/>
        <color rgb="FF1155CC"/>
        <rFont val="Arial Narrow"/>
        <family val="2"/>
      </rPr>
      <t>https://www.culturarecreacionydeporte.gov.co/es/transparencia-acceso-informacion-publica/planeacion-presupuesto-informes/modificaciones-presupuestales</t>
    </r>
    <r>
      <rPr>
        <sz val="12"/>
        <color theme="1"/>
        <rFont val="Arial Narrow"/>
        <family val="2"/>
      </rPr>
      <t>, se evidencian las siguientes publicaciones de modifcaciones presupuestales en el segundo cuatrimestre:
1. RESOLUCIÓN No. 259 DEL 07 DE MAYO DE 2024
2. RESOLUCIÓN No. 355 DEL 29 DE MAYO DE 2024
3. RESOLUCIÓN No. 354 DEL 29 DE MAYO DE 2024
4. RESOLUCIÓN No. 380 DEL 12 DE JUNIO DE 2024
5. RESOLUCIÓN No. 382 DEL 13 DE JUNIO DE 2024
6. RESOLUCIÓN No. 392 DEL 18 DE JUNIO DE 2024
7. RESOLUCIÓN No. 422 DEL 28 DE JUNIO DE 2024
8. RESOLUCIÓN No. 473 DEL 12 DE JULIO DE 2024
9. RESOLUCIÓN No. 493 DEL 25 DE JULIO DE 2024
10. RESOLUCIÓN No. 578 DEL 30 DE AGOSTO DE 2024</t>
    </r>
  </si>
  <si>
    <t>A pesar de que la primera línea no reporta información, se evidencia que el numeral 4.1 del botón de transparencia y sus respectivos subnumerales se ha publicado la información presupuestal generada por la SCRD para el segundo cuatrimestre de la vigencia 2024. Por lo tanto, la actividades programadas para el segundo cuatrimestre se cumplieron.</t>
  </si>
  <si>
    <r>
      <rPr>
        <sz val="12"/>
        <color theme="1"/>
        <rFont val="Arial Narrow"/>
        <family val="2"/>
      </rPr>
      <t xml:space="preserve">Sin Obervaciones.
</t>
    </r>
    <r>
      <rPr>
        <b/>
        <sz val="12"/>
        <color theme="1"/>
        <rFont val="Arial Narrow"/>
        <family val="2"/>
      </rPr>
      <t>Recomendación:</t>
    </r>
    <r>
      <rPr>
        <sz val="12"/>
        <color theme="1"/>
        <rFont val="Arial Narrow"/>
        <family val="2"/>
      </rPr>
      <t xml:space="preserve">
Las áreas deden reportar la información de seguimiento a las actividades programadas opotunamente.</t>
    </r>
  </si>
  <si>
    <r>
      <rPr>
        <u/>
        <sz val="12"/>
        <color rgb="FF000000"/>
        <rFont val="Arial Narrow"/>
        <family val="2"/>
      </rPr>
      <t xml:space="preserve">Al revisar el link de transparencia y acceso a la información pública </t>
    </r>
    <r>
      <rPr>
        <u/>
        <sz val="12"/>
        <color rgb="FF1155CC"/>
        <rFont val="Arial Narrow"/>
        <family val="2"/>
      </rPr>
      <t>https://culturarecreacionydeporte.gov.co/es/transparencia-acceso-informacion-publica/planeacion-presupuesto-informes/modificaciones-presupuestales</t>
    </r>
    <r>
      <rPr>
        <u/>
        <sz val="12"/>
        <color rgb="FF000000"/>
        <rFont val="Arial Narrow"/>
        <family val="2"/>
      </rPr>
      <t>, se evidencia la publicación de las modificaciones presupuestales de la Entidad con corte a 31 de diciembre de 2024, así:
1. RESOLUCIÓN No. 648 DEL 24 DE SEPTIEMBRE DE 2024
2. DECRETO No. 331 de 26 de septiembre de 2024
3. RESOLUCIÓN No. 663 DEL 03 DE OCTUBRE DE 2024
4. RESOLUCIÓN No. 669 DEL 04 DE OCTUBRE DE 2024
5. RESOLUCIÓN No. 730 DE 28 DE OCTUBRE DE 2024
6. RESOLUCIÓN No. 798 DEL 18 DE NOVIEMBRE DEL 2024
7. RESOLUCIÓN No. 852 DEL 06 DE DICIEMBRE DE 2024
Con lo cual se da por cumplida la actividad y la meta de producto para el tercer cuatrimestre.</t>
    </r>
  </si>
  <si>
    <t>Se evidencia que en el numeral 4.1 del botón de transparencia se publicaron las modificaciones presupuestales que se llevaron a cabo durante el cuarto trimestre de la vigencia 2024.</t>
  </si>
  <si>
    <t>Mantener actualizado el Link de transparencia con la información de ejecución presupuestal, correspondiente al ítem 4.2 - Ejecución presupuestal y estados financieros.</t>
  </si>
  <si>
    <t>Los item del link de transparencia fueron actualizados y se publicó la información correspondiente a corte de 30 de abril de 2024</t>
  </si>
  <si>
    <r>
      <rPr>
        <u/>
        <sz val="12"/>
        <color rgb="FF1155CC"/>
        <rFont val="Arial Narrow"/>
        <family val="2"/>
      </rPr>
      <t>https://www.culturarecreacionydeporte.gov.co/es/transparencia-acceso-informacion-publica/planeacion-presupuesto-informes/ejecucion-presupuestal</t>
    </r>
    <r>
      <rPr>
        <sz val="12"/>
        <rFont val="Arial Narrow"/>
        <family val="2"/>
      </rPr>
      <t xml:space="preserve"> 
  </t>
    </r>
    <r>
      <rPr>
        <u/>
        <sz val="12"/>
        <color rgb="FF1155CC"/>
        <rFont val="Arial Narrow"/>
        <family val="2"/>
      </rPr>
      <t>https://www.culturarecreacionydeporte.gov.co/es/transparencia-acceso-informacion-publica/planeacion-presupuesto-informes/estados-financieros</t>
    </r>
    <r>
      <rPr>
        <sz val="12"/>
        <rFont val="Arial Narrow"/>
        <family val="2"/>
      </rPr>
      <t xml:space="preserve"> </t>
    </r>
  </si>
  <si>
    <t>DPRV: Se evidencia que el numeral 4.2 del botón de transparencia y sus respectivos subnumerales se ha publicado la información generada por la SCRD para el primer cuatrimestre de la vigencia 2024. Por lo tanto, la actividades programadas para el primer cuatrimestre se cumplieron.</t>
  </si>
  <si>
    <r>
      <rPr>
        <sz val="12"/>
        <color theme="1"/>
        <rFont val="Arial Narrow"/>
        <family val="2"/>
      </rPr>
      <t xml:space="preserve">Se evidencia incumplimiento en el reporte por parte del área responsable.
No obstante, al revisar el link </t>
    </r>
    <r>
      <rPr>
        <u/>
        <sz val="12"/>
        <color rgb="FF1155CC"/>
        <rFont val="Arial Narrow"/>
        <family val="2"/>
      </rPr>
      <t>https://www.culturarecreacionydeporte.gov.co/es/transparencia-acceso-informacion-publica/planeacion-presupuesto-informes/ejecucion-presupuestal</t>
    </r>
    <r>
      <rPr>
        <sz val="12"/>
        <color theme="1"/>
        <rFont val="Arial Narrow"/>
        <family val="2"/>
      </rPr>
      <t xml:space="preserve">, se evidencian las siguientes publicaciones de la ejecución presupuestal de la SCRD en el segundo cuatrimestre:
1. Ejecución presupuestal de abril de 2024, 14/05/2024
2. Ejecución presupuestal de mayo de 2024, 12/06/2024
3. Ejecución presupuestal de junio de 2024, 10/07/2024
4. Ejecución presupuestal de julio de 2024, 16/08/2024
Y al revisar el link </t>
    </r>
    <r>
      <rPr>
        <u/>
        <sz val="12"/>
        <color rgb="FF1155CC"/>
        <rFont val="Arial Narrow"/>
        <family val="2"/>
      </rPr>
      <t>https://www.culturarecreacionydeporte.gov.co/es/transparencia-acceso-informacion-publica/planeacion-presupuesto-informes/estados-financieros</t>
    </r>
    <r>
      <rPr>
        <sz val="12"/>
        <color theme="1"/>
        <rFont val="Arial Narrow"/>
        <family val="2"/>
      </rPr>
      <t>, se evidencian las siguientes publicaciones de los estados financieros de la SCRD en el segundo cuatrimetre:
1. Saldo de operaciones recíprocas a 31 de marzo 2024, 27/08/2024
2. Saldo de operaciones recíprocas a 30 de junio 2024, 28/08/2024</t>
    </r>
  </si>
  <si>
    <t>A pesar de que la primera línea no reporta información, se evidencia que el numeral 4.2 del botón de transparencia y sus respectivos subnumerales se ha publicado la información sobre la ejecución presupuestal generada por la SCRD para el segundo cuatrimestre de la vigencia 2024. Por lo tanto, la actividades programadas para el segundo cuatrimestre se cumplieron.</t>
  </si>
  <si>
    <r>
      <rPr>
        <sz val="12"/>
        <color theme="1"/>
        <rFont val="Arial Narrow"/>
        <family val="2"/>
      </rPr>
      <t xml:space="preserve">Sin Obervaciones.
</t>
    </r>
    <r>
      <rPr>
        <b/>
        <sz val="12"/>
        <color theme="1"/>
        <rFont val="Arial Narrow"/>
        <family val="2"/>
      </rPr>
      <t>Recomendación:</t>
    </r>
    <r>
      <rPr>
        <sz val="12"/>
        <color theme="1"/>
        <rFont val="Arial Narrow"/>
        <family val="2"/>
      </rPr>
      <t xml:space="preserve">
Las áreas deden reportar la información de seguimiento a las actividades programadas opotunamente.</t>
    </r>
  </si>
  <si>
    <t>Los item del link de transparencia fueron actualizados y se publicó la información correspondiente a corte de 30 de noviembre de 2024</t>
  </si>
  <si>
    <r>
      <rPr>
        <u/>
        <sz val="12"/>
        <color rgb="FF1155CC"/>
        <rFont val="Arial Narrow"/>
        <family val="2"/>
      </rPr>
      <t>https://www.culturarecreacionydeporte.gov.co/es/transparencia-acceso-informacion-publica/planeacion-presupuesto-informes/ejecucion-presupuestal</t>
    </r>
    <r>
      <rPr>
        <sz val="12"/>
        <rFont val="Arial Narrow"/>
        <family val="2"/>
      </rPr>
      <t xml:space="preserve"> 
  </t>
    </r>
    <r>
      <rPr>
        <u/>
        <sz val="12"/>
        <color rgb="FF1155CC"/>
        <rFont val="Arial Narrow"/>
        <family val="2"/>
      </rPr>
      <t>https://www.culturarecreacionydeporte.gov.co/es/transparencia-acceso-informacion-publica/planeacion-presupuesto-informes/estados-financieros</t>
    </r>
    <r>
      <rPr>
        <sz val="12"/>
        <rFont val="Arial Narrow"/>
        <family val="2"/>
      </rPr>
      <t xml:space="preserve"> </t>
    </r>
  </si>
  <si>
    <r>
      <rPr>
        <sz val="12"/>
        <color theme="1"/>
        <rFont val="Arial Narrow"/>
        <family val="2"/>
      </rPr>
      <t>A</t>
    </r>
    <r>
      <rPr>
        <u/>
        <sz val="12"/>
        <color rgb="FF000000"/>
        <rFont val="Arial Narrow"/>
        <family val="2"/>
      </rPr>
      <t xml:space="preserve">l revisar el link </t>
    </r>
    <r>
      <rPr>
        <u/>
        <sz val="12"/>
        <color rgb="FF1155CC"/>
        <rFont val="Arial Narrow"/>
        <family val="2"/>
      </rPr>
      <t>https://www.culturarecreacionydeporte.gov.co/es/transparencia-acceso-informacion-publica/planeacion-presupuesto-informes/ejecucion-presupuestal</t>
    </r>
    <r>
      <rPr>
        <u/>
        <sz val="12"/>
        <color rgb="FF000000"/>
        <rFont val="Arial Narrow"/>
        <family val="2"/>
      </rPr>
      <t xml:space="preserve">, se evidencian las siguientes publicaciones de la ejecución presupuestal de la SCRD en el segundo cuatrimestre:
1. Ejecución presupuestal de agosto de 2024, 12/09/2024
2. Ejecución presupuestal de septiembre de 2024, 09/10/2024
3. Ejecución presupuestal de octubre de 2024, 13/11/2024
4. Ejecución presupuestal de noviembre de 2024, 20/12/2024
Y al revisar el link </t>
    </r>
    <r>
      <rPr>
        <u/>
        <sz val="12"/>
        <color rgb="FF1155CC"/>
        <rFont val="Arial Narrow"/>
        <family val="2"/>
      </rPr>
      <t>https://www.culturarecreacionydeporte.gov.co/es/transparencia-acceso-informacion-publica/planeacion-presupuesto-informes/estados-financieros</t>
    </r>
    <r>
      <rPr>
        <u/>
        <sz val="12"/>
        <color rgb="FF000000"/>
        <rFont val="Arial Narrow"/>
        <family val="2"/>
      </rPr>
      <t xml:space="preserve">, se evidencian las siguientes publicaciones de los estados financieros de la SCRD en el segundo cuatrimetre:
1. Saldo de operaciones recíprocas a 30 de septiembre 2024, 21/11/2024
2. Estados financieros a septiembre de 2024, 30/10/2024
</t>
    </r>
    <r>
      <rPr>
        <sz val="12"/>
        <color theme="1"/>
        <rFont val="Arial Narrow"/>
        <family val="2"/>
      </rPr>
      <t>Con lo cual se da por cumplida la actividad y la meta de producto para el tercer cuatrimestre.</t>
    </r>
  </si>
  <si>
    <t>Se evidencia que el numeral 4.2 del botón de transparencia y sus respectivos subnumerales se ha publicado la información generada por la SCRD para el tercer cuatrimestre de la vigencia 2024. Por lo tanto, la actividades programadas para el primer cuatrimestre se cumplieron.</t>
  </si>
  <si>
    <t>Estandarización de datos abiertos para intercambio de información</t>
  </si>
  <si>
    <t>Elaborar un instrumento de gestión que contenga acciones de estandarización, apertura y divulgación de información geográfica para el aprovechamiento de la información pública.</t>
  </si>
  <si>
    <t>1 instrumento elaborado y publicado en mapa de procesos</t>
  </si>
  <si>
    <t>Instrumento Publicado</t>
  </si>
  <si>
    <t xml:space="preserve">Instrumento </t>
  </si>
  <si>
    <t>Dirección Observatorio y Gestión del Conocimiento</t>
  </si>
  <si>
    <t>DPRV: No se programaron actividades para el primer cuatrimestre de la vigencia.</t>
  </si>
  <si>
    <t>Mediante Orfeo No.20249100323403 se informa a la OAP que  la elaboración del instrumento de gestión que contenga acciones de estandarización, apertura y divulgación de información geográfica para el aprovechamiento de la información pública, se terminarà en el 3er cuadrimestre, en razón a que en reunión con citada oficina, se evidenció los avances en la elaboración del instrumento en mención, y se consideró pertinente vincular a la Oficina de Tecnologías de Información por ser dependencia co-responsable en la elaboración de citado documento.  Por lo tanto se consolidará en el tercer cuadrimestre. 
La actividad se ha venido cumpliendo pero por ser un tema de interés de varias dependencias y entidades, se considera pertinente integrar a la Oficina de Tecnologías de Información en la elaboración de citado documento, con el objetivo de ponderar la universalidad de la información considerada por los diferentes grupos de interés y valor</t>
  </si>
  <si>
    <t>Orfeo No. 20249100323403</t>
  </si>
  <si>
    <t>Al revisar la evidencia reportada en el sistema ORFEO, se valida comunicación interna con asunto "Informe presentación presentación documento contemplado como actividad del Programa de Transparencia y Ética Pública 2024", basada en la cual se recomienda solicitar la actualización de las metas del segundo y tercer cuatrimestre del PTEP para que sean consecuentes con el avance en la actividad. Esto teniendo en cuenta que la actividad tiene fecha de finalización 31/12/2024.
Con lo reportado se presentan avances pero no se da cumplimiento a la actividad y meta de producto del segundo cuatrimestre.</t>
  </si>
  <si>
    <t>La Dirección del Observatorio y Gestión del Conocimiento Cultural reporta avances en la construcción del instrumento de gestión. Sin embargo, el área evidenció la necesidad de involucrar al área Tic para culminar su elaboración. Por lo tanto, la actividad programada para el segundo cuatrimestre no se cumplió.</t>
  </si>
  <si>
    <r>
      <rPr>
        <b/>
        <sz val="12"/>
        <color theme="1"/>
        <rFont val="Arial Narrow"/>
        <family val="2"/>
      </rPr>
      <t xml:space="preserve">Recomendacíón:
</t>
    </r>
    <r>
      <rPr>
        <sz val="12"/>
        <color theme="1"/>
        <rFont val="Arial Narrow"/>
        <family val="2"/>
      </rPr>
      <t>Teniendo en cuenta que la fecha de finalización programada de la actividad es el 31/12/2024, se recomienda a los responsables adelantar las acciones necesarias para dar cumplimiento a lo propuesto y, de ser necesario, solicitar a la OAP la inclución como co-responsable de la actividad al área de TIC.</t>
    </r>
  </si>
  <si>
    <r>
      <rPr>
        <sz val="12"/>
        <color theme="1"/>
        <rFont val="Arial Narrow"/>
        <family val="2"/>
      </rPr>
      <t xml:space="preserve">Dentro del lenguaje controlado adoptado para la Secretaría Distrital de Cultura, Recreación y Deporte, se incluyeron los parámetros de georreferenciación y caracterización poblacional estandarizados en Bogotá, como parte de los esfuerzos para la descripción uniforme de recursos digitales. Esto contribuye a la estandarización, apertura y divulgación de información geográfica, promoviendo el aprovechamiento de la información pública. La iniciativa se fundamentó en varias fuentes oficiales de información, con énfasis en el Protocolo de Gestión de Datos de Información Geográfica en CultuRed_Bogotá, identificado con el radicado ORFEO 20249100522323. Este protocolo será integrado en el sistema de gestión del proceso de Gestión del Conocimiento e Innovación durante el primer cuatrimestre de 2025. Los campos del lenguaje controlado definidos están disponibles para consulta en el siguiente enlace: </t>
    </r>
    <r>
      <rPr>
        <u/>
        <sz val="12"/>
        <color rgb="FF1155CC"/>
        <rFont val="Arial Narrow"/>
        <family val="2"/>
      </rPr>
      <t>https://docs.google.com/spreadsheets/d/1ZpYo0n0FsPtEl57IqkJKZSIuoYHZttbaVvcy9Pl6vaQ/edit?usp=sharing</t>
    </r>
    <r>
      <rPr>
        <sz val="12"/>
        <color theme="1"/>
        <rFont val="Arial Narrow"/>
        <family val="2"/>
      </rPr>
      <t xml:space="preserve"> </t>
    </r>
  </si>
  <si>
    <r>
      <rPr>
        <sz val="12"/>
        <rFont val="Arial Narrow"/>
        <family val="2"/>
      </rPr>
      <t xml:space="preserve"> Orfeo No. 20249100522323 del 12 de diciembre de 2024
</t>
    </r>
    <r>
      <rPr>
        <u/>
        <sz val="12"/>
        <color rgb="FF1155CC"/>
        <rFont val="Arial Narrow"/>
        <family val="2"/>
      </rPr>
      <t>https://docs.google.com/spreadsheets/d/1ZpYo0n0FsPtEl57IqkJKZSIuoYHZttbaVvcy9Pl6vaQ/edit?usp=sharing</t>
    </r>
    <r>
      <rPr>
        <sz val="12"/>
        <rFont val="Arial Narrow"/>
        <family val="2"/>
      </rPr>
      <t xml:space="preserve"> </t>
    </r>
  </si>
  <si>
    <t>Al revisar la evidencia reportada en ORFEO y el enlace, se da cumplimiento a la actividad y meta de producto del tercer cuatrimestre.</t>
  </si>
  <si>
    <t>Se evidencia la elaboración de un instrumento para la estadanrización de recopilación de información geográfica.</t>
  </si>
  <si>
    <r>
      <rPr>
        <b/>
        <sz val="12"/>
        <color rgb="FF000000"/>
        <rFont val="&quot;Arial Narrow&quot;, sans-serif"/>
      </rPr>
      <t xml:space="preserve">Recomendación: </t>
    </r>
    <r>
      <rPr>
        <sz val="12"/>
        <color rgb="FF000000"/>
        <rFont val="&quot;Arial Narrow&quot;, sans-serif"/>
      </rPr>
      <t>Teniendo en cuenta que el instrumento de de informacion Geográgica será formalizado dentro del Sistema de Gestión de la SCRD, se recomienda que la actividad sea formulada nuevamente para la vigencia 2025, con el propósito de que se pueda evidenciar la puesta en funcionamiento del mismo.</t>
    </r>
  </si>
  <si>
    <t>Componente 6: PARTICIPACIÓN E INNOVACIÓN EN LA GESTIÓN PÚBLICA</t>
  </si>
  <si>
    <t>Ciudadanía en la toma de decisiones públicas</t>
  </si>
  <si>
    <t>Generar espacios de diálogo directo entre el equipo directivo de SCRD, los agentes y organizaciones locales (Charlas Barriales)</t>
  </si>
  <si>
    <t>Espacios de dialogo</t>
  </si>
  <si>
    <t>Espacios de dialogo realizados (Charlas Barriales)</t>
  </si>
  <si>
    <t>Áreas Misionales</t>
  </si>
  <si>
    <t>No se evidencia cumplimiento de la actividad programada.
  No se evidencian observaciones de la segunda línea de defensa con relación a esta actividad.</t>
  </si>
  <si>
    <t>Llevar a cabo la actividad programada.
  Se recomienda fortalecer las actividades llevadas a cabo por parte de la segunda línea de defensa a fin de realizar las observaciones pertinentes en pro de la mejora.</t>
  </si>
  <si>
    <r>
      <rPr>
        <b/>
        <sz val="12"/>
        <color theme="1"/>
        <rFont val="Arial Narrow"/>
        <family val="2"/>
      </rPr>
      <t xml:space="preserve">DIRECCION DE ASUNTOS LOCALES Y PARTICIPACIÓN DALP: </t>
    </r>
    <r>
      <rPr>
        <sz val="12"/>
        <color theme="1"/>
        <rFont val="Arial Narrow"/>
        <family val="2"/>
      </rPr>
      <t xml:space="preserve">
Red Intersectorial: </t>
    </r>
    <r>
      <rPr>
        <b/>
        <sz val="12"/>
        <color theme="1"/>
        <rFont val="Arial Narrow"/>
        <family val="2"/>
      </rPr>
      <t xml:space="preserve">12 </t>
    </r>
    <r>
      <rPr>
        <sz val="12"/>
        <color theme="1"/>
        <rFont val="Arial Narrow"/>
        <family val="2"/>
      </rPr>
      <t>Charlas Barriales</t>
    </r>
  </si>
  <si>
    <r>
      <rPr>
        <b/>
        <u/>
        <sz val="12"/>
        <color rgb="FF000000"/>
        <rFont val="Arial Narrow"/>
        <family val="2"/>
      </rPr>
      <t>DALP Registro de los espacios de diálogo ciudadano:</t>
    </r>
    <r>
      <rPr>
        <u/>
        <sz val="12"/>
        <color rgb="FF000000"/>
        <rFont val="Arial Narrow"/>
        <family val="2"/>
      </rPr>
      <t xml:space="preserve"> </t>
    </r>
    <r>
      <rPr>
        <u/>
        <sz val="12"/>
        <color rgb="FF1155CC"/>
        <rFont val="Arial Narrow"/>
        <family val="2"/>
      </rPr>
      <t>https://docs.google.com/spreadsheets/d/1_UMrJqdZ9XCkhoSqlxG2ztnN0hePwD1t/edit?usp=sharing&amp;ouid=116657887422874080192&amp;rtpof=true&amp;sd=true</t>
    </r>
  </si>
  <si>
    <t xml:space="preserve">Al revisar las evidencias reportadas en el Drive se observa matriz de reporte en la que se identifican 12 charlas barriales con sus respectivos radicados en los que se encuentran las actas de los eventos, con registro fotográfico y listados de asistencia. 
Con lo reportado se da por cumplida la actividad y la meta de producto del segundo cuatrimestre. </t>
  </si>
  <si>
    <t>Se evidencia que para el segundo cuatrimestre de Mayo - Agosto de 2024  se realizaron nueve (9)  "charlas barriales"  teniendo en cuenta que no se estableció una meta a realizar durante el cuatrimestre, se evidencia el cumplimiento de la actividad para el segundo cuatrimestre y teniendo en cuenta que se programaron actividades para el tercer cuatrimestre, se deberá hacer reporte de su cumplimiento para el próximo seguimiento.</t>
  </si>
  <si>
    <r>
      <rPr>
        <b/>
        <sz val="12"/>
        <color theme="1"/>
        <rFont val="Arial Narrow"/>
        <family val="2"/>
      </rPr>
      <t>DIRECCION DE ASUNTOS LOCALES Y PARTICIPACIÓN DALP:</t>
    </r>
    <r>
      <rPr>
        <sz val="12"/>
        <color theme="1"/>
        <rFont val="Arial Narrow"/>
        <family val="2"/>
      </rPr>
      <t xml:space="preserve"> 
Red Intersectorial: 12 Charlas Barriales
</t>
    </r>
    <r>
      <rPr>
        <b/>
        <sz val="12"/>
        <color theme="1"/>
        <rFont val="Arial Narrow"/>
        <family val="2"/>
      </rPr>
      <t>(Se realiza la claridad de que la DALP no formuló esta actividad y no es la única responsable de esta actividad)</t>
    </r>
  </si>
  <si>
    <r>
      <rPr>
        <b/>
        <sz val="12"/>
        <color theme="1"/>
        <rFont val="Arial Narrow"/>
        <family val="2"/>
      </rPr>
      <t>DALP Registro de los espacios de diálogo ciudadano:</t>
    </r>
    <r>
      <rPr>
        <sz val="12"/>
        <color theme="1"/>
        <rFont val="Arial Narrow"/>
        <family val="2"/>
      </rPr>
      <t xml:space="preserve"> </t>
    </r>
    <r>
      <rPr>
        <u/>
        <sz val="12"/>
        <color rgb="FF1155CC"/>
        <rFont val="Arial Narrow"/>
        <family val="2"/>
      </rPr>
      <t>https://docs.google.com/spreadsheets/d/1_UMrJqdZ9XCkhoSqlxG2ztnN0hePwD1t/edit?usp=sharing&amp;ouid=116657887422874080192&amp;rtpof=true&amp;sd=true</t>
    </r>
  </si>
  <si>
    <t xml:space="preserve">Al revisar las evidencias reportadas en el Drive se observa matriz de reporte en la que se identifican 12 charlas barriales con sus respectivos radicados en los que se encuentran las actas de los eventos, con registro fotográfico y listados de asistencia. 
Con lo reportado se da por cumplida la actividad y la meta de producto del tercer cuatrimestre. </t>
  </si>
  <si>
    <t>De conformidad con la base de datos remitida al filrar la columna B por "Charlas barriales", se evidencia que para el tercer cuatrimestre no se realizaron más espacios de diálogo ciudadano con esta temática, adiconales a los reportados durante el segundo cuatrimestre.
Teniendo en cuenta que en la columna O se indicó que se realizarían Charlas Barriales en el tercer cuatrimestre, la acción se evalua como incumplida.</t>
  </si>
  <si>
    <r>
      <rPr>
        <b/>
        <sz val="12"/>
        <color rgb="FF000000"/>
        <rFont val="&quot;Arial Narrow&quot;"/>
      </rPr>
      <t>Observación:</t>
    </r>
    <r>
      <rPr>
        <sz val="12"/>
        <color rgb="FF000000"/>
        <rFont val="&quot;Arial Narrow&quot;"/>
      </rPr>
      <t xml:space="preserve"> La acción se califica como incumplida, teniendo en cuenta que en la columna O se indicó que se realizarían chasrlas barriales en el cuarto trimestre, por lo que se debe guardar coherencia entre lo que se formule versus lo que se ejecute.
</t>
    </r>
    <r>
      <rPr>
        <b/>
        <sz val="12"/>
        <color rgb="FF000000"/>
        <rFont val="&quot;Arial Narrow&quot;"/>
      </rPr>
      <t xml:space="preserve">Recomendación: </t>
    </r>
    <r>
      <rPr>
        <sz val="12"/>
        <color rgb="FF000000"/>
        <rFont val="&quot;Arial Narrow&quot;"/>
      </rPr>
      <t>Se recomienda tener en cuenta la programación de actividades realizada a principio de año y dar cumplimiento al mismo, en caso de que se requiera ajustar el cuatrimestre de ejecución esto se debe solicitar de manera oportuna a la OAP.</t>
    </r>
  </si>
  <si>
    <t>Iniciativas de innovación por articulación institucional</t>
  </si>
  <si>
    <t>Cultured Bogotá (repositorios y lenguaje controlado)</t>
  </si>
  <si>
    <t>Desarrollo herramienta tecnológica de geoespacialización y georeferenciacion de artistas y colectivos</t>
  </si>
  <si>
    <t>Desarrollo tecnologico</t>
  </si>
  <si>
    <t>Link micrositio</t>
  </si>
  <si>
    <t xml:space="preserve">Oficina de Tecnologías de la Información </t>
  </si>
  <si>
    <t>Las actividades se encuentran programadas para su realización entre el mes de febrero y el mes de diciembre, pero no es posible identificar una fecha concreta de realización, de la misma forma no se evidencia un cronograma o una herramienta sobre la cual se puedan medir avances. 
  No se evidencian observaciones de la segunda línea de defensa con relación a esta actividad.</t>
  </si>
  <si>
    <t>Se presenta falencia en la programación de las actividades a realizar, teniendo en cuenta que no se precisa la fecha de realización de las mismas, corriendo el riesgos de su incumplimiento.
  Se recomienda elaborar un cronograma de actividades o alguna herramienta que permita hacer seguimiento y evaluar el grado de cumplimiento o avance de las actividades realizadas. 
  Se recomienda fortalecer las actividades llevadas a cabo por parte de la segunda línea de defensa a fin de realizar las observaciones pertinentes en pro de la mejora.</t>
  </si>
  <si>
    <t xml:space="preserve">Se realiza plan de acción Cultured_Bogotá, el cual da inicio a partir de los avances alcanzados en el plan de desarrollo "UNCSAB 2020-2024" y plantea un alcance en terminos de productos a lograr en 2024-2025 en el marco del nuevo PDD "Bogotá Camina Segura". Se registran allí todas las células y proyectos asociados que están en etapa de levantemiento de requerimientos, desarrollo, pruebas, producción y uso. Dicho plan se versiona y hace seguimiento parcial al 15 de cada mes, iniciando desde agosto, y un seguimiento ampliado al cierre de mes. </t>
  </si>
  <si>
    <r>
      <rPr>
        <sz val="12"/>
        <rFont val="Arial Narrow"/>
        <family val="2"/>
      </rPr>
      <t>Se adjunta como evidencia la última versión del plan de acción Cultured_Bogotá, así como el seguimiento parcial del mismo y avance del seguimiento a 30 de agosto 2024</t>
    </r>
    <r>
      <rPr>
        <sz val="12"/>
        <color rgb="FF000000"/>
        <rFont val="Arial Narrow"/>
        <family val="2"/>
      </rPr>
      <t xml:space="preserve">
</t>
    </r>
    <r>
      <rPr>
        <u/>
        <sz val="12"/>
        <color rgb="FF0563C1"/>
        <rFont val="Arial Narrow"/>
        <family val="2"/>
      </rPr>
      <t>https://drive.google.com/drive/folders/1NaKe_TzZGXWjxA7396pbFl14AkK80p4b</t>
    </r>
  </si>
  <si>
    <t>Al revisar las evidencias reportadas en el Drive se encuentra:
1. plan de acción Cultured_Bogotá_2024_v4.xlsx
2. plan de acción Cultured_Bogotá_2024_v4_Seguimiento_15082024.xlsx
3. plan de acción Cultured_Bogotá_2024_v4_Seguimiento_30082024.xlsx
Aunque no se presenta meta para el segundo cuatrimestre, se validan los avances en el desarrollo de la actividad programada.</t>
  </si>
  <si>
    <t>Se evidencia que la fecha de inicio programada de la actividad era el mes de junio de 2024, por lo cual sí aplicaba para reportar en el seguimiento del segundo cuatrimestre y no se debía dejar la columna N de programacion cuatrimestral en Cero (0),  de conformidad con el reporte realizado se realizó el borrador de cómo se tiene pensado ejecutar el plan de acción para cumplir con el desarrollo de la herramienta técnológica pero no se han asignado responsables a las actividades, ni  fechas de entrega, por lo tanto no se ha estructurado el plan de acción.</t>
  </si>
  <si>
    <r>
      <rPr>
        <sz val="12"/>
        <color theme="1"/>
        <rFont val="Arial Narrow"/>
        <family val="2"/>
      </rPr>
      <t xml:space="preserve">
</t>
    </r>
    <r>
      <rPr>
        <b/>
        <sz val="12"/>
        <color theme="1"/>
        <rFont val="Arial Narrow"/>
        <family val="2"/>
      </rPr>
      <t>Observación:</t>
    </r>
    <r>
      <rPr>
        <sz val="12"/>
        <color theme="1"/>
        <rFont val="Arial Narrow"/>
        <family val="2"/>
      </rPr>
      <t xml:space="preserve">
No se remiten soportes que permitan evidenciar que hay avances en el desarrollo de la herramienta tecnológica.
</t>
    </r>
    <r>
      <rPr>
        <b/>
        <sz val="12"/>
        <color theme="1"/>
        <rFont val="Arial Narrow"/>
        <family val="2"/>
      </rPr>
      <t>Recomendación:</t>
    </r>
    <r>
      <rPr>
        <sz val="12"/>
        <color theme="1"/>
        <rFont val="Arial Narrow"/>
        <family val="2"/>
      </rPr>
      <t xml:space="preserve">
Verificar si la herramienta tecnológica estará desarrolada a diciembre 31 de 2024. En caso de que no sea posible hacer el 100% del desarrollo, indicar cuáles acciones y avances sí podran ejecutarse y solciitar con la respectiva justificación a la OAP el ajuste de la acción propuesta. </t>
    </r>
  </si>
  <si>
    <t xml:space="preserve">Cultured_Bogotá surge como una herramienta centrada en las ciudadanías, que permite la gestión y el monitoreo de acciones en el (y para el) cumplimiento de los derechos culturales, recreativos y deportivos, la toma de decisiones operativas, tácticas y estratégicas y la gestión del conocimiento. Lo anterior a partir de la transferencia de conocimiento y la optimización de recursos técnicos, tecnológicos, humanos y financieros de la SCRD y entidades adscritas al Sector Cultura. 
Con el propósito de que Cultured_Bogotá tuviera con un lenguaje común, se construyó un tesauro para el sector Cultura, Recreación y Deporte que representa una lista estructurada de conceptos que representa el contenido y las consultas dentro de Cultured_Bogotá. Es componente cuenta con los siguientes resultados: 
-        Implementación gestión de parámetros de lenguaje controlado.
-        Desarrollo de gestión de términos con equivalencias de términos y relacionamiento.
-        Desarrollo de visualización de términos para consulta pública.
-        El único tesauro que consolida términos artísticos, musicales, patrimoniales, de literatura, danza, teatro, entre otros, encontrado en consultas públicas.
Componente en ambiente productivo, se encuentran disponibles y en uso los servicios según necesidades de los proyectos, al corte de este informe los proyectos Oferta Formativa, Fomento, Agenda Cultural, Impulso Cultural, entre otros desarrollos que hacen parte de Cultured_Bogotá, habían integrado términos del lenguaje controlado en formularios de caracterización poblacional. 
Impulso Cultural corresponde a uno de los proyectos que apunta a establecerse como una red social en donde los diferentes referentes artísticos -artistas o agrupaciones- de la ciudad puedan darse a conocer y tengan la oportunidad de mostrar su trabajo y talentos. Este proyecto se encuentra en ambiente Dev. y en proceso de implementación. Se integraron mejoras en accesibilidad y usabilidad, asimismo, se reafirmaron y ajustaron requerimientos con los equipos poblacionales de las entidades corresponsables del producto, a saber; IDARTES, FUGA y OFB, los cuales fueron desarrollados e integrados a las diferentes vistas de la plataforma. </t>
  </si>
  <si>
    <r>
      <rPr>
        <u/>
        <sz val="12"/>
        <color rgb="FF0563C1"/>
        <rFont val="Arial Narrow"/>
        <family val="2"/>
      </rPr>
      <t xml:space="preserve">link lenguaje controlado 
https://cultured.scrd.gov.co/planeacion-gestion/gestion-conocimiento
</t>
    </r>
    <r>
      <rPr>
        <sz val="12"/>
        <rFont val="Arial Narrow"/>
        <family val="2"/>
      </rPr>
      <t>Se adjunta en drive plan de acción con seguimiento al corte 23 de diciembre 2024</t>
    </r>
  </si>
  <si>
    <t xml:space="preserve">Con lo reportado se da por cumplida la actividad y la meta de producto del tercer cuatrimestre. </t>
  </si>
  <si>
    <t>Se evidencia la creación del micrositio: https://cultured.scrd.gov.co/planeacion-gestion/gestion-conocimiento?w=arte donde se accede a "Tesaurio:para la gestión y organización estandarizada de datos e información", sin embargo, la herramienta tecnológica el día 16/01/2025 no permite hacer consultas o busqueda de información.</t>
  </si>
  <si>
    <r>
      <rPr>
        <b/>
        <sz val="12"/>
        <color rgb="FF000000"/>
        <rFont val="&quot;Arial Narrow&quot;"/>
      </rPr>
      <t xml:space="preserve">Observación: </t>
    </r>
    <r>
      <rPr>
        <sz val="12"/>
        <color rgb="FF000000"/>
        <rFont val="&quot;Arial Narrow&quot;"/>
      </rPr>
      <t xml:space="preserve">La acción se califica como cumplida, teniendo en cuenta que se realizó el desarrollo de la herramienta tecnológica, sin embargo, durante la verificación adelantada no se pueden realizar consultas de información.
</t>
    </r>
    <r>
      <rPr>
        <b/>
        <sz val="12"/>
        <color rgb="FF000000"/>
        <rFont val="&quot;Arial Narrow&quot;"/>
      </rPr>
      <t>Recomendación:</t>
    </r>
    <r>
      <rPr>
        <sz val="12"/>
        <color rgb="FF000000"/>
        <rFont val="&quot;Arial Narrow&quot;"/>
      </rPr>
      <t xml:space="preserve"> Se recomienda formular nuevamente la acción para la vigencia 2025, con el propósito de garantizar que la herramienta tecnológica funcione, se implemente y utilice sin novedades</t>
    </r>
  </si>
  <si>
    <t>Redes de innovación pública</t>
  </si>
  <si>
    <t>Participar en los encuentros con la Red de Gestión de conocimiento</t>
  </si>
  <si>
    <t>Diseñar un sistema de monitoreo del Plan Anual de Investigaciones para las entidades que conforman el Sector Cultura, Recreación y Deporte</t>
  </si>
  <si>
    <t>Sistema de monitoreo del Plan Anual de Investigaciones para las entidades que conforman el Sector Cultura, Recreación y Deporte</t>
  </si>
  <si>
    <t>Micrositio web</t>
  </si>
  <si>
    <t>Las actividades se encuentran programadas para su realización en el mes de diciembre.</t>
  </si>
  <si>
    <t>Se recomienda elaborar un cronograma de actividades o alguna herramienta que permita hacer seguimiento y evaluar el grado de cumplimiento o avance de las actividades realizada, a fin de mitigar el riesgo de incumplimiento de la acción.
  Se recomienda fortalecer las actividades llevadas a cabo por parte de la segunda línea de defensa a fin de realizar las observaciones pertinentes en pro de la mejora.</t>
  </si>
  <si>
    <t>Se diseñò un sistema de monitoreo del Plan Anual de Investigaciones para las entidades que conforman el Sector Cultura, Recreación y Deporte, que permite realizar seguimiento y control de las diferentes etapas de la investigaciòn, desde la solicitud de inicio hasta la difusion y entrega de la misma a la entidad interesada.</t>
  </si>
  <si>
    <t>https://lookerstudio.google.com/u/0/reporting/22060f13-d8b1-4aab-9bbd-199a85e34488/page/p_pjg06p6njd</t>
  </si>
  <si>
    <t>Si</t>
  </si>
  <si>
    <r>
      <rPr>
        <sz val="12"/>
        <color theme="1"/>
        <rFont val="Arial Narrow"/>
        <family val="2"/>
      </rPr>
      <t xml:space="preserve">Al revisar el link </t>
    </r>
    <r>
      <rPr>
        <u/>
        <sz val="12"/>
        <color rgb="FF1155CC"/>
        <rFont val="Arial Narrow"/>
        <family val="2"/>
      </rPr>
      <t>https://lookerstudio.google.com/u/0/reporting/22060f13-d8b1-4aab-9bbd-199a85e34488/page/p_pjg06p6njd</t>
    </r>
    <r>
      <rPr>
        <sz val="12"/>
        <color theme="1"/>
        <rFont val="Arial Narrow"/>
        <family val="2"/>
      </rPr>
      <t>, se evidencia el sistema de monitoreo, y se valida que permite visualizar la cantidad de investigaciones del sector, el nivel de avance, la cantidad de investigaciones por entidad, el aporte al cumplimiento de metas de Plan Distrital de Desarrollo, la cantidad y avance por lìnea de investigaciòn y por origen de solicitud; entre otros.
Con lo reportado se da por cumplida la actividad y la meta de producto del segundo cuatrimestre.</t>
    </r>
  </si>
  <si>
    <r>
      <rPr>
        <u/>
        <sz val="12"/>
        <color rgb="FF000000"/>
        <rFont val="Arial Narrow"/>
        <family val="2"/>
      </rPr>
      <t xml:space="preserve">DPRV: Se evidencia que a través del micrositio: </t>
    </r>
    <r>
      <rPr>
        <u/>
        <sz val="12"/>
        <color rgb="FF1155CC"/>
        <rFont val="Arial Narrow"/>
        <family val="2"/>
      </rPr>
      <t>https://lookerstudio.google.com/u/0/reporting/22060f13-d8b1-4aab-9bbd-199a85e34488/page/p_pjg06p6njd</t>
    </r>
    <r>
      <rPr>
        <u/>
        <sz val="12"/>
        <color rgb="FF000000"/>
        <rFont val="Arial Narrow"/>
        <family val="2"/>
      </rPr>
      <t xml:space="preserve"> se puede consultar el grado de avance de los proyectos que conforman el Plan Anual de Investigaciones, filtrando por entidad, dando cumplimiento a la actividad propuesta para la vigencia 2024.
</t>
    </r>
  </si>
  <si>
    <t>Se cumplió el trimestre pasado, pero vale la pena aclarar que es de uso permanente a fin de realizar seguimiento y avance del Plan Anual de Investigaciones</t>
  </si>
  <si>
    <r>
      <rPr>
        <u/>
        <sz val="12"/>
        <color rgb="FF000000"/>
        <rFont val="Arial Narrow"/>
        <family val="2"/>
      </rPr>
      <t xml:space="preserve">DPRV: Se evidencia que a través del micrositio: </t>
    </r>
    <r>
      <rPr>
        <u/>
        <sz val="12"/>
        <color rgb="FF1155CC"/>
        <rFont val="Arial Narrow"/>
        <family val="2"/>
      </rPr>
      <t>https://lookerstudio.google.com/u/0/reporting/22060f13-d8b1-4aab-9bbd-199a85e34488/page/p_pjg06p6njd</t>
    </r>
    <r>
      <rPr>
        <u/>
        <sz val="12"/>
        <color rgb="FF000000"/>
        <rFont val="Arial Narrow"/>
        <family val="2"/>
      </rPr>
      <t xml:space="preserve"> se puede consultar el grado de avance de los proyectos que conforman el Plan Anual de Investigaciones, filtrando por entidad, dando cumplimiento a la actividad propuesta para la vigencia 2024.
</t>
    </r>
  </si>
  <si>
    <t xml:space="preserve">Esta actividad se encuentra cumplida y no cuenta con actividades programadas para el tercer cuatrimestre. No obstante, acorde con el reporte realizado se valida que la herramienta funciona correctamente y es adecuada para dar cumplimiento a la actividad formulada.
Con lo reportado se da por cumplida la actividad y la meta de producto del tercer cuatrimestre. </t>
  </si>
  <si>
    <t>INTEGRIDAD:
Se refiere a la incorporación consciente de valores, principios y normas éticas, para mantener y dar prioridad a los intereses públicos y a la responsabilidad social, por encima de los intereses particulares.</t>
  </si>
  <si>
    <t>Componente 7: PROMOCIÓN DE LA INTEGRIDAD Y LA ÉTICA PÚBLICA</t>
  </si>
  <si>
    <t>Programas Gestión de Integridad</t>
  </si>
  <si>
    <t>Elaborar y publicar en el portal web y en Cultunet el Plan de Integridad 2024 de la SCRD y sus actualizaciones si así se requiere</t>
  </si>
  <si>
    <t>1 Plan de Integridad 2024 de la SCRD elaborado y publicado</t>
  </si>
  <si>
    <t>Plan de Integridad 2024 de la SCRD</t>
  </si>
  <si>
    <t>Números de radicado de la pieza de comunicación de publicación en página web y Cultunet y del Plan de Integridad 2024 de la SCRD</t>
  </si>
  <si>
    <t>Grupo Interno de Trabajo de Gestión de Talento Humano</t>
  </si>
  <si>
    <t>No se reportó información por parte del área responsable.</t>
  </si>
  <si>
    <t>Se tenía programada una actividad para realizar en el cuatrimestre y no se encuentran soportes de los radicado de la pieza de comunicación de publicación en página web y Cultunet y del Plan de Integridad 2024 de la SCRD</t>
  </si>
  <si>
    <t>No se encuentra reportada la información de la realización de lo programado para el cuatrimestre.</t>
  </si>
  <si>
    <t>Se elaboró y se aprobó el Plan de Integridad vigencia 2024 el cual se encuentra publicado en la página web de la entidad y en Cultured, esta actividad se reportó en el primer cuatrimestre a la Oficina Asesora de Planeación.</t>
  </si>
  <si>
    <r>
      <rPr>
        <u/>
        <sz val="12"/>
        <color rgb="FF1155CC"/>
        <rFont val="Arial Narrow"/>
        <family val="2"/>
      </rPr>
      <t>https://www.culturarecreacionydeporte.gov.co/es/transparencia-acceso-informacion-publica/informacion-entidad/hum-pn-07-plan-de-integridad</t>
    </r>
    <r>
      <rPr>
        <sz val="12"/>
        <rFont val="Arial Narrow"/>
        <family val="2"/>
      </rPr>
      <t xml:space="preserve"> 
</t>
    </r>
    <r>
      <rPr>
        <u/>
        <sz val="12"/>
        <color rgb="FF1155CC"/>
        <rFont val="Arial Narrow"/>
        <family val="2"/>
      </rPr>
      <t>https://intranet.culturarecreacionydeporte.gov.co/nuestra-entidad/codigo-de-integridad</t>
    </r>
    <r>
      <rPr>
        <sz val="12"/>
        <rFont val="Arial Narrow"/>
        <family val="2"/>
      </rPr>
      <t xml:space="preserve"> </t>
    </r>
  </si>
  <si>
    <r>
      <rPr>
        <sz val="12"/>
        <color theme="1"/>
        <rFont val="Arial Narrow"/>
        <family val="2"/>
      </rPr>
      <t xml:space="preserve">Al revisar el link </t>
    </r>
    <r>
      <rPr>
        <u/>
        <sz val="12"/>
        <color rgb="FF1155CC"/>
        <rFont val="Arial Narrow"/>
        <family val="2"/>
      </rPr>
      <t>https://www.culturarecreacionydeporte.gov.co/es/transparencia-acceso-informacion-publica/informacion-entidad/hum-pn-07-plan-de-integridad</t>
    </r>
    <r>
      <rPr>
        <sz val="12"/>
        <color theme="1"/>
        <rFont val="Arial Narrow"/>
        <family val="2"/>
      </rPr>
      <t xml:space="preserve">, se evidencia la publicación del Plan de Integridad en dos documentos: HUM-PN-07 Plan de Integridad y HUM-PN-07 Anexo Plan de Integridad de fecha 26/12/2023.
Al revisar el link </t>
    </r>
    <r>
      <rPr>
        <u/>
        <sz val="12"/>
        <color rgb="FF1155CC"/>
        <rFont val="Arial Narrow"/>
        <family val="2"/>
      </rPr>
      <t>https://intranet.culturarecreacionydeporte.gov.co/nuestra-entidad/codigo-de-integridad</t>
    </r>
    <r>
      <rPr>
        <sz val="12"/>
        <color theme="1"/>
        <rFont val="Arial Narrow"/>
        <family val="2"/>
      </rPr>
      <t xml:space="preserve"> no es posible ingresar por no tener permisos y esto impide realizar correctamente el seguimiento a cargo de la OAP, por favor autorizar la consulta para el usuario mipg@scrd.gov.co. No es posible validar la publicación en Cultured.
Con lo reportado se da por cumplida parcialmente la actividad y la meta de producto del primer cuatrimestre, ya que no es posible corrobor la publicación en Cultured y las evidencias según la programación de la actividad deben ser un radicado ORFEO.</t>
    </r>
  </si>
  <si>
    <r>
      <rPr>
        <b/>
        <sz val="11"/>
        <color rgb="FF000000"/>
        <rFont val="Calibri, sans-serif"/>
      </rPr>
      <t>Observación:</t>
    </r>
    <r>
      <rPr>
        <sz val="11"/>
        <color rgb="FF000000"/>
        <rFont val="Calibri, sans-serif"/>
      </rPr>
      <t xml:space="preserve">
 *Debilidad en la planeación y formulación del PTEP. Por cuanto se estableció como evidencia "Números de radicado de la pieza de comunicación de publicación en página web y Cultunet y del Plan de Integridad 2024 de la SCRD" y se soporta el cumplimiento de la actividad solamente con el "link de la pagina web de la SCRD (redireccionando al numeral correspondiente que da cumplimiento de la actividad)" 
</t>
    </r>
    <r>
      <rPr>
        <b/>
        <sz val="11"/>
        <color rgb="FF000000"/>
        <rFont val="Calibri, sans-serif"/>
      </rPr>
      <t xml:space="preserve">  
 Se recomienda :</t>
    </r>
    <r>
      <rPr>
        <sz val="11"/>
        <color rgb="FF000000"/>
        <rFont val="Calibri, sans-serif"/>
      </rPr>
      <t xml:space="preserve">
 *Analizar la coherencia entre la evidencia formulada y los soportes de cumplimiento, para que los resultados se presenten como unidad de materia.</t>
    </r>
  </si>
  <si>
    <t xml:space="preserve">Elaborar y publicar en el portal web y Cultunet el seguimiento del Plan de Integridad 2024 de la SCRD </t>
  </si>
  <si>
    <t xml:space="preserve">2 seguimientos del Plan de Integridad 2024 de la SCRD </t>
  </si>
  <si>
    <t>Seguimientos del Plan de Integridad 2024 de la SCRD</t>
  </si>
  <si>
    <t>Números de radicado del seguimientos del Plan de Integridad 2024 de la SCRD</t>
  </si>
  <si>
    <t>No se programaron avances para el I Cuatrimestre</t>
  </si>
  <si>
    <t>Desde el Grupo Interno de Trabajo de Gestiòn de Talento Humano se está trabajando en el cumplimiento del plan de conformidad con el cronograma establecido, de acuerdo con esto, se elaboró un informe parcial, correspondiente al primer semestre del año no solo el cumplimiento de las actividades desarrolladas a corte de 30 de junio, tambien se reporta el cumplimiento del indicador establecido. Este informe se elaboró y se envió por correo electrónico para revisión del enlace del MIPG del área y de la Coordinadora del GITGTH para posteriormente radicarlo y socializarlo con la Dirección Corporativa.</t>
  </si>
  <si>
    <t>Los informes podrán ser consultados en los siguientes expedientes virtuales de Orfeo:
- Plan de Integridad: 202473005704700001E</t>
  </si>
  <si>
    <t>Al revisar la evidencia reportada en el sistema ORFEO, no se encuentra ningún radicado que corresponda con la emisión de informes de seguimiento a la ejecución del Plan de Integridad.
Con lo reportado se describen avances pero no se da cumplimiento a la actividad y meta de producto del segundo cuatrimestre.</t>
  </si>
  <si>
    <t>En el expediente:  202473005704700001E radicado de Orfeo  No. 20247300324053  se evidencian soportes de la reunión con Gestores de Integridad para presentar seguimiento a las actividades desarrolladas en el primer semestre de 2024.</t>
  </si>
  <si>
    <t>Para el tercer cuatrimestre fueron ejecutadas la totalidad de las actividades programadas en el Plan. Fue generado el informe final de ejecución el cual se encuentra radicado en Orfeo.</t>
  </si>
  <si>
    <t>Fue emitido el informe de ejecución del Plan de Integridad con radicado 20247300573973</t>
  </si>
  <si>
    <t>Al revisar las evidencias reportadas en ORFEO, se evidencia el "2024 - Informe de Ejecución "Plan de Integridad" con fecha 30 de diciembre de 2024.
Con lo reportado se da por cumplida la actividad y la meta de producto del tercer cuatrimestre.</t>
  </si>
  <si>
    <t>Revisada la carpeta compartida para el seguimiento del PTEP y el reporte de en la matriz de seguimiento, se evidenció:
 El Grupo Interno de Trabajo de Gestión de Talento Humano, soporta la elaboración del seguimiento del Plan de Integridad 2024 de la SCRD, así:
 *20247300573973_ Informe Plan de Integridad 2024.pdf
 De lo anterior se tiene, que la dependencia elabora el informe de seguimiento al Plan e Integridad 2024. Sin embargo, si bien el documento fue radicado en el sistema de gestión documental, no se encuentra firmado, es decir, no registra flujo de revisión y aprobación por el responsable de la dependencia.
Adicionalmente, Una vez consultada la página web de la entidad y Cultunet no se evidencian soportes de la publicación del referido informe de seguimiento.</t>
  </si>
  <si>
    <r>
      <rPr>
        <b/>
        <sz val="11"/>
        <color rgb="FF000000"/>
        <rFont val="Calibri, sans-serif"/>
      </rPr>
      <t>Observación</t>
    </r>
    <r>
      <rPr>
        <sz val="11"/>
        <color rgb="FF000000"/>
        <rFont val="Calibri, sans-serif"/>
      </rPr>
      <t xml:space="preserve">
  *Debilidad en la planeación y formulación del PTEP:
  No hay coherencia en la planeación de la actividad en relación a la meta, indicador y evidencia, toda vez que la actividad refiere a "Elaborar y publicar en el portal web y Cultunet el seguimiento del Plan de Integridad 2024 de la SCRD " y los demás criterios no refieren a la publicación 
</t>
    </r>
    <r>
      <rPr>
        <b/>
        <sz val="11"/>
        <color rgb="FF000000"/>
        <rFont val="Calibri, sans-serif"/>
      </rPr>
      <t xml:space="preserve"> Se recomienda:</t>
    </r>
    <r>
      <rPr>
        <sz val="11"/>
        <color rgb="FF000000"/>
        <rFont val="Calibri, sans-serif"/>
      </rPr>
      <t xml:space="preserve">
  * Se recomienda se revise la coherencia de la actividad y determinar si hacen referencia a la elaboración y publicación o solamente a uno de esos criterios.</t>
    </r>
  </si>
  <si>
    <t>Promoción de la integridad en las instituciones y grupos de interés</t>
  </si>
  <si>
    <t>Conformacion del equipo de gestores de integridad de la SCRD</t>
  </si>
  <si>
    <t>Acto administrativo conformación equipo de Gestores de Integridad</t>
  </si>
  <si>
    <t>Publicación en link de trasnparencia acto adminnistrativo</t>
  </si>
  <si>
    <t>Equipo de gestores de integridad</t>
  </si>
  <si>
    <t>Mediante la Resolución 248 del 26 de abril de 2024 se realizó la designación del Equipo de Gestores de Integridad de la Secretaria de Cultura, Recreación y Deporte.</t>
  </si>
  <si>
    <t>https://drive.google.com/drive/u/1/folders/1QFuJQhSzEyl7Xz3RMBFzdPt1eQ-DhkbL</t>
  </si>
  <si>
    <t>Se dio cumplimiento a la actividad programada</t>
  </si>
  <si>
    <t>En el enlace reportado en las evidencias, se verificó la Resolución 248 del 26 de abril de 2024 mediiante la cual se realizó la designación del Equipo de Gestores de Integridad de la Secretaria de Cultura, Recreación y Deporte.</t>
  </si>
  <si>
    <t>Esta actividad se reportó en el primer cuatrimestre</t>
  </si>
  <si>
    <t>Esta actividad fue reportada y atendida durante el primer cuatrimestre de 2024, por lo tanto, no se realiza reporte para este periodo de seguimiento.</t>
  </si>
  <si>
    <r>
      <rPr>
        <b/>
        <sz val="11"/>
        <color rgb="FF000000"/>
        <rFont val="Calibri, sans-serif"/>
      </rPr>
      <t>Observación:</t>
    </r>
    <r>
      <rPr>
        <sz val="11"/>
        <color rgb="FF000000"/>
        <rFont val="Calibri, sans-serif"/>
      </rPr>
      <t xml:space="preserve">
 *Debilidad en la planeación y formulación del PTEP. Por cuanto se estableció como evidencia "Publicación en link de transparencia acto administrativo" y se soporta el cumplimiento de la actividad solamente con la " Resolución 248 del 26 de abril de 2024" 
</t>
    </r>
    <r>
      <rPr>
        <b/>
        <sz val="11"/>
        <color rgb="FF000000"/>
        <rFont val="Calibri, sans-serif"/>
      </rPr>
      <t xml:space="preserve"> Se recomienda :</t>
    </r>
    <r>
      <rPr>
        <sz val="11"/>
        <color rgb="FF000000"/>
        <rFont val="Calibri, sans-serif"/>
      </rPr>
      <t xml:space="preserve">
 *Analizar la coherencia entre la evidencia formulada y los soportes de cumplimiento, para que los resultados se presenten como unidad de materia.</t>
    </r>
  </si>
  <si>
    <t>Realizar capacitación al equipo de gestores de integridad</t>
  </si>
  <si>
    <t xml:space="preserve">Reallizar 2 procesos de capacitación </t>
  </si>
  <si>
    <t>Capacitación a gestores de inntegridad</t>
  </si>
  <si>
    <t>Material de soporte y listado de asistencia</t>
  </si>
  <si>
    <t>Se tenía programada una actividad para realizar en el cuatrimestre y no se encuentran reportados los soportes de la actividad programada.</t>
  </si>
  <si>
    <t>A corte del mes de agosto el GITGTH ha desarrollo diferentes sesiones de capacitación no solo con los gestores de integridad, tambien se han realizado campañas de scoailización con la comunidad institucional, la evidencia de estas actividades se pueden consultar en el expediente virtual de Orfeo: 202473005704700001E</t>
  </si>
  <si>
    <t>Las capacitaciones realizadas se pueden consultar en el expediente virtual de Orfeo del Plan de Integridad 202473005704700001E consultando los siguientes radicados:
- 20247300162263
- 20247300211113
- 20247300242363
- 20247300279533</t>
  </si>
  <si>
    <t>Al revisar la evidencia reportada en el sistema ORFEO, se evidencian documentos que dan cuenta de los registros de capacitación y listas de asistencias, de los eventos de capacitación mensuales realizados el 30/04/2024, el 27/05/2024, el 24/06/2024 y el 29/07/2024.
Con lo reportado se da por cumplida la actividad y la meta de producto del primer y segundo cuatrimestre.</t>
  </si>
  <si>
    <t>En el expediente:  202473005704700001E Plan de Integridad, radicados de Orfeo Nos. - 20247300162263 - 20247300211113 - 20247300242363 - 20247300279533, se evidencian los soportes de la capacitaciones realizadas a los gestores de Integridad: *Fortalecimiento de competencias para mejorar gestión *Reunión virtual de seguimiento *  campañas a realizar en el marco de los Valores del Código de Integridad.</t>
  </si>
  <si>
    <t>Se cumple con lo programado para el segundo cuatrimestre 2024</t>
  </si>
  <si>
    <t>Esta actividad se reportó en el segundo cuatrimestre</t>
  </si>
  <si>
    <t>Actividad evaluada en el primer (i) y segundo (ii) corte de evaluación 30/08/2024.</t>
  </si>
  <si>
    <t>Participación en las estrategias distritales de Integridad</t>
  </si>
  <si>
    <t>Participar en las jornadas adelantadas por la administración distrital, relacionada con la política de integridad y conflicto de intereses.</t>
  </si>
  <si>
    <t>Citación de asistencia a los eventos de socialización</t>
  </si>
  <si>
    <t>Se asistió a una convocatoria realizada por la Veeduría en donde se ofreció a las entidades del Distrito el acompañamiento en los procesos de sensibilización en temas de Conflicto de interés, funciones y responsabilidades de los servidores públicos, por tal motivo se gestiónó desde el GITGTH charlas virtuales con la veeduría, las cuales fueron coordinadas con la Oficina de Control Disciplinario Interno, se realizaron campañas de invitación a la comunidades y finalmente se realizaron las sesiones que lideró la veeduría. La evidencia de estas sesiones se encuentran en el expediente virtual de Orfeo del PIC - Plan de Capacitación Institucional</t>
  </si>
  <si>
    <t>Radicado de Orfeo: 20247300225733</t>
  </si>
  <si>
    <t>Al revisar la evidencia reportada en el sistema ORFEO, se evidencian soportes de las capacitaciones realizadas el 04, 05, 06 y 07 de junio: 
1. Banner invitaciones publicadas en Cultunet
2. Registros de asistencia 
3. Presentaciones de cada capacitación
Con lo reportado se da por cumplida la actividad y la meta de producto del primer y segundo cuatrimestre.</t>
  </si>
  <si>
    <t>En el radicado de Orfeo No. 20247300225733, se evidencian los soportes de  las charlas de          socializaciónde la  política de integridad y conflicto de interés, en conjunto con la Oficina de Control Interno Disciplinario.</t>
  </si>
  <si>
    <t>En el marco de la politica de integridad, en el tercer periodo, la entidad participo en diferentes jornadas, ademas socializó a la comunidad institucional para promover su participación, tal como es el caso de la invitación efectuada por la Veeduría Distrital. Adicionalmente la entidad participó en la mesa sectorial en el marco de la Política de Gestión Estratégica del Talento Humano del Índice de Desempeño Institucional (IDI) en la cual el Departamento Administrativo del Servicio Civil Distrital como líderes de política estratégica del talento humano y la Secretaria General de la Alcaldía Mayor de Bogotá como líderes de la política de Integridad, los invita a participar en una mesa de trabajo con el objetivo de acompañar,  orientar, dar directrices y lineamientos a las entidades y organismos Distritales</t>
  </si>
  <si>
    <t>Veeduria Distrital: 20247100198782
Mesa sectorial</t>
  </si>
  <si>
    <t>Al revisar las evidencias reportadas en ORFEO, se evidencia el "capacitación en transparencia, lineamientos de cultura de integridad y antisoborno en la administración pública distrital" realizada el 24/10/2024.
Con lo reportado se da por cumplida la actividad y la meta de producto del tercer cuatrimestre.</t>
  </si>
  <si>
    <t>Revisada la carpeta compartida para el seguimiento del PTEP y el reporte de en la matriz de seguimiento, se evidenció:
El Grupo Interno de Trabajo de Gestión de Talento Humano, soporta la citación a las jornadas de socialización adelantadas por la administración distrital, relacionada con la política de integridad y conflicto de intereses, así:
 *Citación de la Veeduría Distrital - Invitación capacitación en transparencia, lineamientos de cultura de integridad y antisoborno en la administración pública distrital. - 24 de octubre de 2024
 *Citación del Departamento Administrativo del Servicio Civil Distrital - Invitación Mesa Sectorial - 06 de noviembre de 2024
 De lo anterior, se tiene que la dependencia adjunta soportes suficientes de la citación a reunión de las dos entidades publicas. Sin embargo, no se cuenta con soportes que den cuenta de la participación de la entidad en las referidas capacitaciones.</t>
  </si>
  <si>
    <r>
      <rPr>
        <b/>
        <sz val="11"/>
        <color rgb="FF000000"/>
        <rFont val="Calibri, sans-serif"/>
      </rPr>
      <t>Observación</t>
    </r>
    <r>
      <rPr>
        <sz val="11"/>
        <color rgb="FF000000"/>
        <rFont val="Calibri, sans-serif"/>
      </rPr>
      <t xml:space="preserve">
  *Debilidad en la planeación y formulación del PTEP:
  No hay coherencia en la planeación de la actividad en relación a la meta, indicador y evidencia, toda vez que la actividad refiere a "Participar en las jornadas adelantadas por la administración distrital " y los demás criterios solo refieren a la citación para que se participe en las jornadas adelantadas por la administración distrital (...)
</t>
    </r>
    <r>
      <rPr>
        <b/>
        <sz val="11"/>
        <color rgb="FF000000"/>
        <rFont val="Calibri, sans-serif"/>
      </rPr>
      <t xml:space="preserve"> Se recomienda:</t>
    </r>
    <r>
      <rPr>
        <sz val="11"/>
        <color rgb="FF000000"/>
        <rFont val="Calibri, sans-serif"/>
      </rPr>
      <t xml:space="preserve">
  * Se recomienda se revise la coherencia de la actividad y determinar si hacen referencia a la elaboración y publicación o solamente a uno de esos criterios.</t>
    </r>
  </si>
  <si>
    <t>Gestión preventiva de conflicto de interés</t>
  </si>
  <si>
    <t>Socializar el procedimiento de Trámites de Conflicto de Interés y Recusaciones que se adpote en la SCRD</t>
  </si>
  <si>
    <t>2 Socializaciones del procedimiento de Trámites de Conflicto de Interés y Recusaciones que se adpote en la SCRD
(una semestral)</t>
  </si>
  <si>
    <t>Socializaciones del procedimiento de Trámites de Conflicto de Interés y Recusaciones que se adpote en la SCRD</t>
  </si>
  <si>
    <t xml:space="preserve">Número de radicado de la presentación y de la asistencia de los servidores y servidoras </t>
  </si>
  <si>
    <t>Control Interno Disciplinario</t>
  </si>
  <si>
    <t>Debido al cambio en el formato del procedimiento, se realizó el tráslado de la información al nuevo formato para posteriormente remitirlo a la coordinadora del GITGTH  para su aprobación y envío a la Oficina Asesora de Planeación.</t>
  </si>
  <si>
    <r>
      <rPr>
        <sz val="12"/>
        <color theme="1"/>
        <rFont val="Arial Narrow"/>
        <family val="2"/>
      </rPr>
      <t xml:space="preserve">Procedimiento de borrador el cual se puede consultar en el siguiente enlace:
</t>
    </r>
    <r>
      <rPr>
        <u/>
        <sz val="12"/>
        <color rgb="FF1155CC"/>
        <rFont val="Arial Narrow"/>
        <family val="2"/>
      </rPr>
      <t>https://docs.google.com/document/d/131rT0VnForeOXqU_joSqme3JU-KAOXZV/edit?usp=sharing&amp;ouid=117466236356912172519&amp;rtpof=true&amp;sd=true</t>
    </r>
  </si>
  <si>
    <r>
      <rPr>
        <sz val="12"/>
        <color theme="1"/>
        <rFont val="Arial Narrow"/>
        <family val="2"/>
      </rPr>
      <t xml:space="preserve">Al revisar el link </t>
    </r>
    <r>
      <rPr>
        <u/>
        <sz val="12"/>
        <color rgb="FF1155CC"/>
        <rFont val="Arial Narrow"/>
        <family val="2"/>
      </rPr>
      <t>https://docs.google.com/document/d/131rT0VnForeOXqU_joSqme3JU-KAOXZV/edit?usp=sharing&amp;ouid=117466236356912172519&amp;rtpof=true&amp;sd=true</t>
    </r>
    <r>
      <rPr>
        <sz val="12"/>
        <color theme="1"/>
        <rFont val="Arial Narrow"/>
        <family val="2"/>
      </rPr>
      <t>, no es posible ingresar a las evidencias reportadas con direccionamiento a carpetas electrónicas y esto impide realizar correctamente el seguimiento a cargo de la OAP, por favor autorizar la consulta para el usuario mipg@scrd.gov.co.
Con lo reportado se da por incumplida la actividad ya que no se puede acceder a las evidencias y lo reportado no corresponde con la actividad y la meta de producto establecida para el primer y segundo cuatrimestres.</t>
    </r>
  </si>
  <si>
    <t>No es posible verificar las evidencias que demuestren el cumplimiemto de las actividades puesto que el link relacionado no permite el ingreso y por consiguiente no se pueden revisar evidencias.</t>
  </si>
  <si>
    <r>
      <rPr>
        <b/>
        <sz val="12"/>
        <color theme="1"/>
        <rFont val="Arial Narrow"/>
        <family val="2"/>
      </rPr>
      <t xml:space="preserve">Recomendación:
</t>
    </r>
    <r>
      <rPr>
        <sz val="12"/>
        <color theme="1"/>
        <rFont val="Arial Narrow"/>
        <family val="2"/>
      </rPr>
      <t>Se recomienda actualizar los enlaces que  permititan que tano la OAP como la OCI puedan acceder a l sitio para poder verificar si las evidencias corresponden con la actividad planeada.</t>
    </r>
  </si>
  <si>
    <t>Se realizó la capacitación virtual - “Conflictos de interés y explicación del formato a diligenciar en SIDEAP” - Para la Dirección de Lectura y Bibliotecas - 16 de septiembre de 2024. Adicionalmente fue realizada la actividad formativa “Valores de Integridad y consolidación de competencias de servicio al cliente interno y para la ciudadanía“ - 26, 28 y 29 de agosto para áreas en sede principal SCRD y 11 de septiembre de 2024 para Dirección de Lectura y Bibliotecas</t>
  </si>
  <si>
    <t>Capacitación virtual Conllictos de Interés: 20247300353743
Actividad de formativa de valores: 20247300326943</t>
  </si>
  <si>
    <t>Al revisar las evidencias reportadas en ORFEO, se evidencian los soportes de las dos actividades de formación realizadas el 29/08/2024 y el 16/09/2024.
Con lo reportado se da por cumplida la actividad y la meta de producto del primer y segundo cuatrimestre.</t>
  </si>
  <si>
    <r>
      <rPr>
        <b/>
        <sz val="11"/>
        <color rgb="FF000000"/>
        <rFont val="Calibri, sans-serif"/>
      </rPr>
      <t>Observación:</t>
    </r>
    <r>
      <rPr>
        <sz val="11"/>
        <color rgb="FF000000"/>
        <rFont val="Calibri, sans-serif"/>
      </rPr>
      <t xml:space="preserve">
 *Debilidad en el cumplimiento de las fechas de ejecución del PTEP: 
</t>
    </r>
    <r>
      <rPr>
        <b/>
        <sz val="11"/>
        <color rgb="FF000000"/>
        <rFont val="Calibri, sans-serif"/>
      </rPr>
      <t>Se recomienda:</t>
    </r>
    <r>
      <rPr>
        <sz val="11"/>
        <color rgb="FF000000"/>
        <rFont val="Calibri, sans-serif"/>
      </rPr>
      <t xml:space="preserve">
 * las actividades se ejecuten dentro de las fechas establecidas y así garantizar el cumplimiento oportuno de la actividad.</t>
    </r>
  </si>
  <si>
    <t>Realizar campañas comunicacionales de sensibilización sobre Trámite de Conflicto de Interés y Recusaciones</t>
  </si>
  <si>
    <t>2 campañas comunicacionales de sensibilización sobre Trámite de Conflicto de Interés y Recusaciones</t>
  </si>
  <si>
    <t>Campañas comunicacionales de sensibilización sobre Trámite de Conflicto de Interés y Recusaciones</t>
  </si>
  <si>
    <t>Pantallazos de las campañas comunicacionales</t>
  </si>
  <si>
    <t>No estaban programadas actividades para este cuatrimestre</t>
  </si>
  <si>
    <t>El día miércoles 5 de junio se desarrollo una sesión virtual con la comunidad institucional sobre el tema de Conflicto de Interés en coordinación con la Oficina de Control Disciplinario Interno, junto con el apoyo de la Veeduría. Se tiene programada una sesión en la Virgilio Barco sobre conflicto de interés, la cual ya se agendó a los servidores que van a participar de esta charla y se tiene pendiente una sesión virtual de socialización de la actualización del procedimiento de Conflicto de Interés</t>
  </si>
  <si>
    <t>En el radicado de Orfeo No. 20247300225733 se evivencian los soportes de las capacitaciones realizadas en el marco de las campañas comunocacionales de sensibilización   sobre Trámite de Conflicto de Interés y Recusaciones .</t>
  </si>
  <si>
    <t>Fue realizada la publicación de la pieza de invitación a la participación a la capacitación virtual "Conflicto de Interés"</t>
  </si>
  <si>
    <t>Pieza gráfica Capacitación virtual Conllictos de Interés: 20247300353743</t>
  </si>
  <si>
    <t>Al revisar las evidencias reportadas en ORFEO, se evidencian los soportes de las piezas gráficas de sensibilización diseñadas y publicadas para la capacitación realizada el 16/09/2024.
Con lo reportado se da por cumplida la actividad y la meta de producto del tercer cuatrimestre.</t>
  </si>
  <si>
    <t>Revisada la carpeta compartida para el seguimiento del PTEP y el reporte de en la matriz de seguimiento, se evidenció:
 El Grupo Interno de Trabajo de Gestión de Talento Humano, reporta 1 campaña comunicacional de sensibilización sobre Trámite de Conflicto de Interés y Recusaciones, así:
 *Pieza gráfica Capacitación virtual Conflictos de Interés: 20247300353743
 *Agenda Capacitación Conflicto de interés 
* Registro de asistencia
 De lo anterior , se evidencia que se realizo una sensibilización sobre Trámite de Conflicto de Interés y Recusaciones un el día 16 de sept de 2024. Adicionalmente, se cuenta con soportes que dan cuenta de la participación de los funcionarios de la entidad y la correspondiente pieza comunicacional de invitación a la capacitación</t>
  </si>
  <si>
    <t>Gestión prácticas Antisoborno, Antifraude</t>
  </si>
  <si>
    <t>Establecer Política Institucional para establecer acciones preventivas para fortalecer las prácticas anti soborno y antifraude</t>
  </si>
  <si>
    <t>1 Política Institucional para fortalecer las prácticas anti soborno y antifraude</t>
  </si>
  <si>
    <t>Política Institucional para fortalecer las prácticas anti soborno y antifraude</t>
  </si>
  <si>
    <t>Política Institucional para fortalecer las prácticas anti soborno y antifraude publicada</t>
  </si>
  <si>
    <t>Procesos de la SCRD</t>
  </si>
  <si>
    <t xml:space="preserve">Se elaboró NFORME DE AVANCE DE IMPLEMENTACIÓN DE LA POLÍTICA ANTIFRAUDE, ANTISOBORNO Y ANTIPIRATERÍA Y DE LAS MEDIDAS DE PREVENCIÓN DE LAVADO DE ACTIVOS Y FINANCIACIÓN DE TERRORISMO LA/FT. (Oficina Jurídica y Oficina Asesora de Planeación). El informe contiene diagnóstico para POLÍTICA ANTIFRAUDE, ANTISOBORNO Y ANTIPIRATERÍA y MEDIDAS DE PREVENCIÓN DE LAVADO DE ACTIVOS Y FINANCIACIÓN DE TERRORISMO LA/FT </t>
  </si>
  <si>
    <t>ORFEO Radicado No. 20241100469953</t>
  </si>
  <si>
    <t xml:space="preserve">Al revisar las evidencias reportadas en OFEO se evidencia la emisión y publicación del informe de diagnóstico para la POLÍTICA ANTIFRAUDE, ANTISOBORNO Y ANTIPIRATERÍA y MEDIDAS DE PREVENCIÓN DE LAVADO DE ACTIVOS Y FINANCIACIÓN DE TERRORISMO LA/FT. 
Con lo reportado se da por cumplida la actividad y la meta de producto del tercer cuatrimestre. </t>
  </si>
  <si>
    <t>Revisada la carpeta compartida para el seguimiento del PTEP y el reporte de en la matriz de seguimiento, se evidenció:
 La Oficina Asesora de Planeación soporta la elaboración de 1 Política Institucional para fortalecer las prácticas anti soborno y antifraude, así:
 *20241100469953 INFORME DE AVANCE DE IMPLEMENTACIÓN DE LA POLÍTICA ANTIFRAUDE, ANTISOBORNO Y ANTIPIRATERÍA Y DE LAS MEDIDAS DE PREVENCIÓN DE LAVADO DE ACTIVOS Y FINANCIACIÓN DE TERRORISMO LA/FT. (Oficina Jurídica y Oficina Asesora de Planeación). 
 De lo anterior, se tiene que la dependencia soporta la elaboración de un informe de avance de implementación de la política. Sin embargo, no se evidencia la Política Institucional para fortalecer las prácticas anti soborno y antifraude, como tampoco su publicación en la pagina web.</t>
  </si>
  <si>
    <r>
      <rPr>
        <b/>
        <sz val="11"/>
        <color rgb="FF000000"/>
        <rFont val="Calibri, sans-serif"/>
      </rPr>
      <t>Observación</t>
    </r>
    <r>
      <rPr>
        <sz val="11"/>
        <color rgb="FF000000"/>
        <rFont val="Calibri, sans-serif"/>
      </rPr>
      <t xml:space="preserve">
 * Debilidad en los soportes documentales:
 No se adjunto evidencia de la Política Institucional para establecer acciones preventivas para fortalecer las prácticas anti soborno y antifraude como tampoco el soporte de  publicación de la política .
</t>
    </r>
    <r>
      <rPr>
        <b/>
        <sz val="11"/>
        <color rgb="FF000000"/>
        <rFont val="Calibri, sans-serif"/>
      </rPr>
      <t xml:space="preserve"> Se recomienda:</t>
    </r>
    <r>
      <rPr>
        <sz val="11"/>
        <color rgb="FF000000"/>
        <rFont val="Calibri, sans-serif"/>
      </rPr>
      <t xml:space="preserve">
 * Es indispensable que el soporte de cumplimiento de la actividad corresponda a lo planificado como evidencia, para ser valorado de manera objetiva por la tercera línea de defensa.</t>
    </r>
  </si>
  <si>
    <t>MONITOREO Y CONTROL:
Son las acciones que se adelantan para prevenir, detectar, controlar y sancionar posibles hechos de corrupción.</t>
  </si>
  <si>
    <t>Componente 8: GESTIÓN DE RIESGOS DE CORRUPCIÓN - MAPAS DE RIESGO
Instrumento que le permite a la entidad identificar, analizar y controlar los posibles hechos generadores de corrupción, tanto internos como externos. El referente para la construcción de la metodología del Mapa de Riesgos de Corrupción, lo constituye la Guía de Función Pública.</t>
  </si>
  <si>
    <t>Política de Administración de Riesgos</t>
  </si>
  <si>
    <t>Actualizar y aprobar la Política de Administracióin de Riesgos</t>
  </si>
  <si>
    <t>1 política aprobada</t>
  </si>
  <si>
    <t>Política de Administracióin de Riesgos</t>
  </si>
  <si>
    <t>Acta del Comité Insdtitucional de Coordinación de Control Interno - CICCI</t>
  </si>
  <si>
    <t>Oficina Asesora de Planeación
Oficina de Control Interno</t>
  </si>
  <si>
    <t>Comité Insdtitucional de Coordinación de Control Interno - CICC</t>
  </si>
  <si>
    <t>DPRV: A pesar de que esta actividad se programó para el segundo cuatrimestre de la vigencia, su cumplimiento se dio el día 09/04/2024 en el CICCI fue aprobada la versión 03 de la política de administración de riesgo de la SCRD.</t>
  </si>
  <si>
    <t>Esta actividad se cumplió en el primer cuatrimestre de la vigencia 2024, a pesar que se indica que esta programado para el segundo.
  Se recomienda a la OAP publicar la versión 03 de la política en CULTUNET, así como realializar la respectiva socialización, divulgación y capacitación sobre los cambios que tuvo el lineamiento para que sea de conocimiento y aplicación institucional.</t>
  </si>
  <si>
    <t>La Política Administración de Riesgos v3 se encuentra publicada en la Cultnet y página web para consulta de las partes interesadas. Así mismo se realizo socialización de la política a la comunidad institucional quedando como evidencia el ORFEO Radicado 20241700249573, que se anexa a la carpeta de evidencias.</t>
  </si>
  <si>
    <r>
      <rPr>
        <sz val="12"/>
        <rFont val="Arial Narrow"/>
        <family val="2"/>
      </rPr>
      <t xml:space="preserve">Cultunet: </t>
    </r>
    <r>
      <rPr>
        <u/>
        <sz val="12"/>
        <color rgb="FF1155CC"/>
        <rFont val="Arial Narrow"/>
        <family val="2"/>
      </rPr>
      <t>https://intranet.culturarecreacionydeporte.gov.co/riesgos</t>
    </r>
    <r>
      <rPr>
        <sz val="12"/>
        <rFont val="Arial Narrow"/>
        <family val="2"/>
      </rPr>
      <t xml:space="preserve">
Página web: </t>
    </r>
    <r>
      <rPr>
        <u/>
        <sz val="12"/>
        <color rgb="FF0563C1"/>
        <rFont val="Arial Narrow"/>
        <family val="2"/>
      </rPr>
      <t>https://www.culturarecreacionydeporte.gov.co/es/transparencia-acceso-informacion-publica/informacion-entidad/des-pol-01-v3-politica-de</t>
    </r>
  </si>
  <si>
    <t>Al revisar los link de Cultunet y página web se evidencia la publicación de la Política de Administración de Riesgos versión 3, así mismo, se evidencia en ORFEO la socialización institucional de la política con los soportes de acta de reunión, presentación, listados de asistencia.
Con lo reportado se da por atendidas las recomendaciones emitidas por la OCI en el seguimiento al primer cuatrimestre.</t>
  </si>
  <si>
    <t>Actividad cumplida en el primer cuatrimestre.</t>
  </si>
  <si>
    <t>Actualizar el mapa de riesgos de corrupción de acuerdo con las solicitudes realizadas por los procesos durante el año</t>
  </si>
  <si>
    <t>1 mapa de riesgos actualizado</t>
  </si>
  <si>
    <t>Mapa de riesgos de corrupción actualizado de acuerdo  con las solicitudes realizadas por los procesos</t>
  </si>
  <si>
    <t>Link de publicación de los mapas de riesgos de corrupción actualizados</t>
  </si>
  <si>
    <t>Se realizó la actualización del mapa de riesgos de corrupción de cada proceso y los mismos fueron publicados en la página web de la entidad.</t>
  </si>
  <si>
    <t>https://www.culturarecreacionydeporte.gov.co/es/transparencia-acceso-informacion-publica/planeacion-presupuesto-informes/gestion-de-riesgos?field_fecha_de_emision_value=All&amp;field_tipo_de_documento_target_id=2389</t>
  </si>
  <si>
    <t>DPRV: Se evidencia que para el primer cuatrimestre se actualizaron y consolidaron los riesgos de corrupción identificados para la vigencia 2024 de conformidad con las diferentes solictudes recibidas por parte de los procesos de la SCRD. En el botón de transparencia se encuentra publicada la matriz consolidada de riesgos de corrupción V1. Teniendo en cuenta que la actualización de los riesgos es permanente a lo largo de la vigencia para el primer cuatrimestre la accción se califica como cumplida.</t>
  </si>
  <si>
    <t>Actividad en proceso y cumplida para el primer cuatrimestre.</t>
  </si>
  <si>
    <t>Durante el segundo cuatrimestre los mapas de riesgos que se ajustaron fueron:
Gestión de la Participación Ciudadana v2 2024
Gestión de la Formulación y Seguimiento de Políticas Públicas v2 2024
Gestión de Apropiación de la Infraestructura y Patrimonio Cultural V2 - 2024
Gestión de la Promoción de Agentes y Prácticas Culturales y Recreodeportivos V2 -2024
De los anteriores modificaciones,  2 procesos ajustaron los riesgos de corrupción "Gestión de Apropiación de la Infraestructura y Patrimonio Cultural y Gestión de de la Promoción de Agentes y Prácticas Culturales y Recreodeportivos" , por lo cual, se publico el Consolidado de Riesgos de Corrupción v2 2024 el 25 de junio del 2024</t>
  </si>
  <si>
    <t>https://www.culturarecreacionydeporte.gov.co/es/transparencia-acceso-informacion-publica/planeacion-presupuesto-informes/gestion-de-riesgos?field_fecha_de_emision_value=1&amp;field_tipo_de_documento_target_id=2389</t>
  </si>
  <si>
    <r>
      <rPr>
        <sz val="12"/>
        <color theme="1"/>
        <rFont val="Arial Narrow"/>
        <family val="2"/>
      </rPr>
      <t xml:space="preserve">Al revisar el link </t>
    </r>
    <r>
      <rPr>
        <u/>
        <sz val="12"/>
        <color rgb="FF1155CC"/>
        <rFont val="Arial Narrow"/>
        <family val="2"/>
      </rPr>
      <t>https://www.culturarecreacionydeporte.gov.co/es/transparencia-acceso-informacion-publica/planeacion-presupuesto-informes/gestion-de-riesgos?field_fecha_de_emision_value=1&amp;field_tipo_de_documento_target_id=2389</t>
    </r>
    <r>
      <rPr>
        <sz val="12"/>
        <color theme="1"/>
        <rFont val="Arial Narrow"/>
        <family val="2"/>
      </rPr>
      <t>, se evidencia la publicación de la versión 2 de los siguientes mapas de riesgos con fecha 25/06/2024:
1. Consolidado de Riesgos de Corrupción v2 2024
2. Gestión de Apropiación de la Infraestructura y Patrimonio Cultural V2 - 2024
3. Gestión de de la Promoción de Agentes y Prácticas Culturales y Recreodeportivos V2 -2024
Con lo reportado se da por cumplida la actividad y la meta de producto del segundo cuatrimestre.</t>
    </r>
  </si>
  <si>
    <t>Se evidencia que durante el segundo cuatrimestre se actualizó por parte de la OAP los mapas de riesgos de conformidad con las solicitudes recibidas por las diferentes áreas. Por lo anterior, se evidencia el cumplimiento de la actividad propuesta para el segundo cuatrimestre.</t>
  </si>
  <si>
    <t xml:space="preserve">Durante el cuarto trimestre se presento los siguientes ajuste en los riesgos de corrupción:
Gestión de la Evaluación Independiente: ver solicitud ORFEO Radicado no.20241400332163
Se amplió el control relacionado con "El jefe de la Oficina de Control Interno debe realizar análisis de antecedentes de tipo etico", se aclaró con que documentos se realiza esta verificación, quedando así:  (como Certificado de Antedentes emitidos por la Contraloria, Personería, Procuraduría, Policia Nacional y de la profesión en caso de que aplique) de los auditores que se piensan  vincular a la OCI.
Gestión del Relacionamiento con el Ciudadano:  ver solicitud ORFEO Radicado no. 20247000342883
 Se modificaron los planes de tratamiento de los riesgos de gestión y el plan de tratamiento del riesgo de corrupción 2 del proceso de gestión del relacionamiento con la ciudadanía, toda vez que las acciones contempladas en los planes de tratamiento y las acciones de los controles son las mismas.
Gestión de Tlaneto Humano : Ver solicitud ORFEO Radicado no.20247300354593
Incluyo riesgo de Corrupción: Posibilidad de recibir una dádiva o beneficio para favorecer a un tercero en la selección y vinculación de servidores que incumplan con los requisitos legales, quedando en un riesgo residual ALTO </t>
  </si>
  <si>
    <r>
      <rPr>
        <sz val="12"/>
        <color theme="1"/>
        <rFont val="Arial Narrow"/>
        <family val="2"/>
      </rPr>
      <t xml:space="preserve">Se puede consultar los consolidados de los riesgos de corrupción en el link: </t>
    </r>
    <r>
      <rPr>
        <u/>
        <sz val="12"/>
        <color rgb="FF1155CC"/>
        <rFont val="Arial Narrow"/>
        <family val="2"/>
      </rPr>
      <t>https://culturarecreacionydeporte.gov.co/es/transparencia-acceso-informacion-publica/planeacion-presupuesto-informes/gestion-de-riesgos?field_fecha_de_emision_value=1&amp;field_tipo_de_documento_target_id=2389</t>
    </r>
    <r>
      <rPr>
        <sz val="12"/>
        <color theme="1"/>
        <rFont val="Arial Narrow"/>
        <family val="2"/>
      </rPr>
      <t xml:space="preserve"> señalando el año 2024 y tipo de documento Riesgos de Gestión y Corrupción</t>
    </r>
  </si>
  <si>
    <t xml:space="preserve">Al revisar las evidencias reportadas en el Link de Transparencia y Acceso a la Información Pública, y en OFEO se evidencia la publicación de las actualizaciones reportadas.
Con lo reportado se da por cumplida la actividad y la meta de producto del tercer cuatrimestre. </t>
  </si>
  <si>
    <t>Se evidencia el cumplimiento de la acción propuesta.</t>
  </si>
  <si>
    <r>
      <rPr>
        <b/>
        <sz val="12"/>
        <color rgb="FF000000"/>
        <rFont val="&quot;Arial Narrow&quot;, sans-serif"/>
      </rPr>
      <t xml:space="preserve">Recomendación: </t>
    </r>
    <r>
      <rPr>
        <sz val="12"/>
        <color rgb="FF000000"/>
        <rFont val="&quot;Arial Narrow&quot;, sans-serif"/>
      </rPr>
      <t>Publicar el mapa de riesgos de corrupción consolidado al final de vigencia de conformidad con las solicitudes que hayan adelantado las áreas, ya que se evidencia el mapa de riesgos de corrupción V3, y tres actualizaciones posteriores de las matrices de Gestión del Conocimiento y la Innovación, Talento Humano y Apropiación de la Infraestructura y Patrimonio Cultural.</t>
    </r>
  </si>
  <si>
    <t>Construcción del mapa de riesgo anticorrupción 
(Incluidos los riesgos de lavado de activos)</t>
  </si>
  <si>
    <t xml:space="preserve">Actualizar y publicar el Mapa de riesgos de corrupción 2024 de la SCRD </t>
  </si>
  <si>
    <t>1 mapa de riesgos de corrupción  de la SCRD</t>
  </si>
  <si>
    <t xml:space="preserve">Mapa de riesgos de corrupción de la SCRD </t>
  </si>
  <si>
    <t>Mapa de riesgos de corrupción publicado en la cultunet y página web</t>
  </si>
  <si>
    <t>Se realizó la actualización y publciación del mapa de riesgos de corrupción en la página web de la SCRD.</t>
  </si>
  <si>
    <t>DPRV: Se evidencia que para el primer cuatrimestre se actualizaron y consolidaron los riesgos de corrupción identificados para la vigencia 2024 de conformidad con las diferentes solictudes recibidas por parte de los procesos de la SCRD. En el botón de transparencia se encuentra publicada la matriz consolidada de riesgos de corrupción V1.</t>
  </si>
  <si>
    <t>Se recomienda ajustar el año de la actividad propuesta, ya que, se definió como: "Actualizar y publicar el Mapa de riesgos de corrupción 2023"</t>
  </si>
  <si>
    <t>Actividad programada y cumplida en el I Cuatrimestre</t>
  </si>
  <si>
    <t xml:space="preserve">Consulta y divulgación </t>
  </si>
  <si>
    <t>Socializar la política de administración de riesgos de la SCRD vigente.</t>
  </si>
  <si>
    <t>1 Socialización a la comunidad institucional</t>
  </si>
  <si>
    <t>Política de administración de riesgos de la SCRD vigente socializada</t>
  </si>
  <si>
    <t>Todos los procesos</t>
  </si>
  <si>
    <t>La versión No. 3 de la Política de Administración de Riesgos no ha sido publicada ya que se encuentra a la espera de aprobación en el Comité de Control Interno</t>
  </si>
  <si>
    <t>,</t>
  </si>
  <si>
    <t>Actividad incumplida de conformidad con las fechas indicadas en la vesión 1 del PTEP.</t>
  </si>
  <si>
    <t>La Política de  Administración de riesgos se publicó en cultunet, página web y se realizó socialización de la Política a la comunidad institucional quedando como evidencia el ORFEO Radicado 20241700249573, que se anexa a la carpeta de evidencias.</t>
  </si>
  <si>
    <t>Al revisar la evidencia reportada en el sistema ORFEO, se observan los soportes de la publicación de la Política de Administración de Riesgos versión 3:  acta de reunión, presentación, listados de asistencia.
Con lo reportado se da por atendidas las recomendaciones emitidas por la OCI en el seguimiento al primer cuatrimestre.</t>
  </si>
  <si>
    <t>Se evidencia la publicación en CULTUNET de la versión 3 de la política de administración del riesgo de la SCRD. Así mismo, se evidencia que se realizó una capacitación institucional el día 20/06/2024, dando cumplimiento a la actividad propuesta.</t>
  </si>
  <si>
    <t>Actividad programada y cumplida en el II Cuatrimestre</t>
  </si>
  <si>
    <t>Monitoreo y revisión</t>
  </si>
  <si>
    <t>Realizar el seguimiento a los controles identificados en los mapas de riesgos de corrupción por parte de la primera y segunda línea de defensa de acuerdo con la Política de Administración de Riesgos</t>
  </si>
  <si>
    <t>1 reporte de seguimiento</t>
  </si>
  <si>
    <t>Consolidado de reporte
de seguimiento de
controles identificados
en los mapas de riesgos
de corrupción.</t>
  </si>
  <si>
    <t>Herramienta de reporte y
matriz consolidando el
reporte de controles
identificados en los
mapas de riesgos de
corrupción.</t>
  </si>
  <si>
    <t>DPRV: No se programaron actividades a ejecutar durante el primer cuatrimestre de la vigencia.</t>
  </si>
  <si>
    <t>Debe verificarse la información registrada en la columna "O" pues de conformidad con la fecha de finalización de la actividad, se realizará un único informe de monitoreo de controles al finalizar el primer semestre de 2024, no se reportará información para el tercer cuatrimestre.</t>
  </si>
  <si>
    <t>Se realizó con la OTI reunión acta ORFEO radicado 20241700263433 con el fin de realizar seguimiento a la gestión de los Riesgos de Seguridad de la Información y articular el seguimiento a controles que se realiza de manera semestral.</t>
  </si>
  <si>
    <t>Al revisar la evidencia reportada en el sistema ORFEO, se encuentra soporte del acta de reunión sostenida sobre los riesgos de seguridad de la información, realizada el 18/07/2024.
Con lo reportado se presentan avances en el desarrollo de la actividad; no obstante, se recuerda que la fecha fin es el 15/09/2024.</t>
  </si>
  <si>
    <t>Se evidencia que la fecha de inicio programada de la actividad era el mes de agosto de 2024, por lo cual sí aplicaba para reportar en el seguimiento del segundo cuatrimestre y no se debía dejar la columna N de programacion cuatrimestral en Cero (0),  de conformidad con el reporte la OAP realizó una reunión con el área de Sistemas para establecer los lineamientos acerca de como realizar la revisión de controles de seguridad de la información, teniendo en cuenta que la fecha de finalización de la actividad es el 15/09/2024 no se realliza seguimiento en este cuatrimestre.</t>
  </si>
  <si>
    <r>
      <rPr>
        <b/>
        <sz val="12"/>
        <color theme="1"/>
        <rFont val="Arial Narrow"/>
        <family val="2"/>
      </rPr>
      <t xml:space="preserve">Observación: 
</t>
    </r>
    <r>
      <rPr>
        <sz val="12"/>
        <color theme="1"/>
        <rFont val="Arial Narrow"/>
        <family val="2"/>
      </rPr>
      <t xml:space="preserve">No hay coherencia frente al reporte realizado por la OAP, puesto que sí no existia programación para el segundo cuatrimestre (de conformidad con lo indicado en el columna N) no debieron reportarse avances.
</t>
    </r>
    <r>
      <rPr>
        <b/>
        <sz val="12"/>
        <color theme="1"/>
        <rFont val="Arial Narrow"/>
        <family val="2"/>
      </rPr>
      <t>Recomendación:</t>
    </r>
    <r>
      <rPr>
        <sz val="12"/>
        <color theme="1"/>
        <rFont val="Arial Narrow"/>
        <family val="2"/>
      </rPr>
      <t xml:space="preserve">
Teniendo en cuenta que si hay avances en el seguimiento a controles de los mapas de riesgo para el segundo cuatrimestre, se recomienda en la etapa de formulación del PTEP tener en cuenta estas situaciones y diligenciar de manera adecuada las columnas M,N y O.
</t>
    </r>
  </si>
  <si>
    <t>Como resultado del reporte realizado por los procesos sobre la ejecución de los controles en el primer semestre se realizo el informe de seguimiento a los controles de la segunda línea de defensa a los riesgos de gestión, corrupción y seguridad de la información</t>
  </si>
  <si>
    <r>
      <rPr>
        <sz val="12"/>
        <color theme="1"/>
        <rFont val="Arial Narrow"/>
        <family val="2"/>
      </rPr>
      <t xml:space="preserve">ORFEO radicado No. 20241700363133
Publicado en el link de trasnparencia: </t>
    </r>
    <r>
      <rPr>
        <u/>
        <sz val="12"/>
        <color rgb="FF1155CC"/>
        <rFont val="Arial Narrow"/>
        <family val="2"/>
      </rPr>
      <t>https://www.culturarecreacionydeporte.gov.co/es/transparencia-acceso-informacion-publica/planeacion-presupuesto-informes/informes-de-monitoreo-de-riesgos</t>
    </r>
  </si>
  <si>
    <t xml:space="preserve">Al revisar las evidencias reportadas en el Link de Transparencia y Acceso a la Información Pública, y en OFEO se evidencia la emisión y publicación del informe de seguimiento con corte a 31/07/2024. 
Con lo reportado se da por cumplida la actividad y la meta de producto del tercer cuatrimestre. </t>
  </si>
  <si>
    <t>Se evidencia que se realizó durante el mes de septiembre el seguimiento a los controles reportados por la primera línea durante el primer semestre.</t>
  </si>
  <si>
    <r>
      <rPr>
        <b/>
        <sz val="12"/>
        <color rgb="FF000000"/>
        <rFont val="&quot;Arial Narrow&quot;, sans-serif"/>
      </rPr>
      <t xml:space="preserve">Recomendación: </t>
    </r>
    <r>
      <rPr>
        <sz val="12"/>
        <color rgb="FF000000"/>
        <rFont val="&quot;Arial Narrow&quot;, sans-serif"/>
      </rPr>
      <t>Para la vigencia 2025, se recomienda formular 2 seguimientos a controles de conformidad con lo definido en la Política de Administración del Riesgo V3</t>
    </r>
  </si>
  <si>
    <t xml:space="preserve">Realizar informes de monitoreo al cumplimiento de las actividades establecidas en el Plan de Tratamiento del Mapa de Riesgos de Corrupción </t>
  </si>
  <si>
    <t xml:space="preserve">3 Informes de seguimiento al cumplimiento de los Planes de Tratamiento de los Riesgos de Corrupción </t>
  </si>
  <si>
    <t>Informes de seguimiento al cumplimiento de los Planes de Tratamiento de los Riesgos de Corrupción radicados en Orfeo</t>
  </si>
  <si>
    <t>El informe de riesgos del primer trimestre se encuentra en construcción de la OAP, se estima ser divulgado en el mes de mayo.</t>
  </si>
  <si>
    <t>No se cumplió con la programación del I Cuatrimestre</t>
  </si>
  <si>
    <t>DPRV: De conformidad con lo indicado por los responsables no se cumplió con la actividad propuesta para el primer cuatrimestre.</t>
  </si>
  <si>
    <t>Actividad incumplida.</t>
  </si>
  <si>
    <t>Se realizó Informe de monitoreo de la segunda línea de defensa a los mapas de riesgos de gestión y corrupción corte 31 de marzo de 2024.
A la fecha se solicito el reporte correspondiente a los meses de abril a julio y se esta elaborando informe.</t>
  </si>
  <si>
    <t>https://www.culturarecreacionydeporte.gov.co/es/transparencia-acceso-informacion-publica/planeacion-presupuesto-informes/informes-de-monitoreo-de-riesgos</t>
  </si>
  <si>
    <r>
      <rPr>
        <sz val="12"/>
        <color theme="1"/>
        <rFont val="Arial Narrow"/>
        <family val="2"/>
      </rPr>
      <t xml:space="preserve">Al revisar el link </t>
    </r>
    <r>
      <rPr>
        <u/>
        <sz val="12"/>
        <color rgb="FF1155CC"/>
        <rFont val="Arial Narrow"/>
        <family val="2"/>
      </rPr>
      <t>https://www.culturarecreacionydeporte.gov.co/es/transparencia-acceso-informacion-publica/planeacion-presupuesto-informes/informes-de-monitoreo-de-riesgos</t>
    </r>
    <r>
      <rPr>
        <sz val="12"/>
        <color theme="1"/>
        <rFont val="Arial Narrow"/>
        <family val="2"/>
      </rPr>
      <t>, se evidencia la publicación del "Informe de monitoreo de la segunda línea de defensa a los mapas de riesgos de gestión y corrupción corte 31 de marzo de 2024" con fecha 23/05/2024.
Con lo reportado se da por cumplida la actividad y la meta de producto del primer cuatrimestre. 
En cuanto al segundo cuatrimestre, se evidencia incumplimiento en la publicación del informe de seguimiento del periodo de reporte de abril a julio, el cual según la formulación de la actividad debió ser publicado a más tardar el 31/08/2024.</t>
    </r>
  </si>
  <si>
    <t>Se evidencian retrasos en la actividad programada para el segundo cuatrimestre, ya que, a la fecha no se ha finalizado con la construcción del informe de monitoreo de riesgos del segundo trimestre.</t>
  </si>
  <si>
    <r>
      <rPr>
        <b/>
        <sz val="12"/>
        <color theme="1"/>
        <rFont val="Arial Narrow"/>
        <family val="2"/>
      </rPr>
      <t>Recomendación:</t>
    </r>
    <r>
      <rPr>
        <sz val="12"/>
        <color theme="1"/>
        <rFont val="Arial Narrow"/>
        <family val="2"/>
      </rPr>
      <t xml:space="preserve">
Elaborar y remitir el informe de monitoreo del segundo trimestre, para que las recomendaciones de la OAP sean oportunas en el tiempo, teniendo en cuenta que ya va finalizar el tercer trimestre y a la fecha no se ha recibido el informe del segundo  seguimiento.</t>
    </r>
  </si>
  <si>
    <t xml:space="preserve">Se elaboró el Informe de monitoreo de la segunda línea de defensa a los mapas de riesgos de gestión y corrupción corte 31 de julio de 2024, ORFEO Radicado No.  20241700388583.
Vale la pena mencionar que los procesos durante el mes agosto realizaron el respectivo reporte y el mes de septiembre se elaboró y valido el informe quedando radicado el 07 de octubre de 2024. </t>
  </si>
  <si>
    <r>
      <rPr>
        <sz val="12"/>
        <color theme="1"/>
        <rFont val="Arial Narrow"/>
        <family val="2"/>
      </rPr>
      <t xml:space="preserve">Publicado en el link de transparencia:
</t>
    </r>
    <r>
      <rPr>
        <u/>
        <sz val="12"/>
        <color rgb="FF1155CC"/>
        <rFont val="Arial Narrow"/>
        <family val="2"/>
      </rPr>
      <t>https://www.culturarecreacionydeporte.gov.co/es/transparencia-acceso-informacion-publica/planeacion-presupuesto-informes/informes-de-monitoreo-de-riesgos</t>
    </r>
  </si>
  <si>
    <t>Durante la vigencia 2024 se realizaron 3 informes de monitoreo por parte de la OAP:
 - En enero con corte a diciembre 31 de 2023.
 - En mayo con corte a 31 de marzo de 2024.
 - En septiembre con corte a 31 de julio de 2024.</t>
  </si>
  <si>
    <t xml:space="preserve">Seguimiento </t>
  </si>
  <si>
    <t>Realizar los informes de seguimientos periódicos al mapa de riesgos de corrupción, desde la tercera línea de defensa.</t>
  </si>
  <si>
    <t>3 informes de seguimientos periódicos al mapa de riesgos de corrupción</t>
  </si>
  <si>
    <t>Informes de seguimientos periódicos al mapa de riesgos de corrupción</t>
  </si>
  <si>
    <t>Número de radicado y/o pantallazo de publicación del Informe de seguimiento</t>
  </si>
  <si>
    <t>Oficina de Control Interno</t>
  </si>
  <si>
    <t>Durante el primer cuatrimestre desde el equipo de Relacionamiento con la Ciudadanía realizamos el seguimiento al mapa de riesgos de gestión y corrupción.
 OCI:
 Desde la Oficina de Control Interno, en cumplimiento del seguimiento al Programa de Transparencia y Etica Pública se llevó realizó seguimiento a los riesgos de corrupción de los procesos, publicado en la pagina web, e informado al Comité de Control Interno con radicado 20241400022283</t>
  </si>
  <si>
    <t>Ver radicado Orfeo 20247000137883
 OCI: 
 Ver radicado de Orfeo No. 20241400022283
 Pantallazo soporte de la Publicación en página web 
 Anexos : Componente 8 Actividad No. 5,1 - OCI en drive dispuesto por la OAP</t>
  </si>
  <si>
    <t>Se realizó seguimiento al mapa de riesgos de corrupción a través de 2 informes: 
  Informe de seguimiento al Programa de Transparencia y Etica Pública 20241400022283 
  Informe Final de auditoría de evaluación y seguimiento a la gestión de riesgos institucional: 20241400104453</t>
  </si>
  <si>
    <t>OCI:
 Para el segundo cuatrimestre de 2024 se realizó la evaluación del Programa de Transparencia y Etica Pública (PTEP) y a su anexo de Riesgos de corrupción por parte de la Oficina de Control Interno, publicando su seguimiento en la página web de la SCRD el decimo dia habíl de mayo y realizando el informe correspondiente que fue informado a los miembros del Comité Instiitucional de Coordinación de Control Interno - CICCI.
 Con fecha 10 de julio de 2024 se radicó a los integrantes del Comité de Coordinación de Control Interno y Equipo Directivo, el Informe Final de Auditoría de evaluación y seguimiento a la gestión de riesgos institucional.</t>
  </si>
  <si>
    <t>OCI:
 Ver radicado Orfeo No. 20241400207643 del 27-05-2024
  Ver radicado Orfeo No. 20241400256693 del 10-07-2024
 Pantallazo Publicación PTEP Primer cuatrimestre 2024
 Anexos : Componente 8 Actividad No. 5,1 - OCI en drive dispuesto por la OAP</t>
  </si>
  <si>
    <r>
      <rPr>
        <sz val="12"/>
        <color theme="1"/>
        <rFont val="Arial Narrow"/>
        <family val="2"/>
      </rPr>
      <t xml:space="preserve">Al revisar las evidencias reportadas en el sistema ORFEO, se encuentran soportes correspondientes a los informes de seguimiento al PTEP y el Mapa de Riesgos de Corrupción. Así mismo al revisar el link </t>
    </r>
    <r>
      <rPr>
        <u/>
        <sz val="12"/>
        <color rgb="FF1155CC"/>
        <rFont val="Arial Narrow"/>
        <family val="2"/>
      </rPr>
      <t>https://www.culturarecreacionydeporte.gov.co/es/transparencia-acceso-informacion-publica/planeacion-presupuesto-informes/informes-de-evaluacion-y-auditoria?field_fecha_de_emision_value=All&amp;tid=9</t>
    </r>
    <r>
      <rPr>
        <sz val="12"/>
        <color theme="1"/>
        <rFont val="Arial Narrow"/>
        <family val="2"/>
      </rPr>
      <t>, se evidencia la publicación del "Seguimiento Programa de Transparencia y Ética Pública (antes PAAC) vigencia 2024, corte 30 de abril" el 16/05/2024.
Con lo reportado se da por cumplida la actividad y la meta de producto del segundo cuatrimestre.</t>
    </r>
  </si>
  <si>
    <t>Se realizó seguimiento al mapa de riesgos de corrupción a través del   Informe Final de auditoría de evaluación y seguimiento a la gestión de riesgos institucional</t>
  </si>
  <si>
    <r>
      <rPr>
        <sz val="12"/>
        <color theme="1"/>
        <rFont val="Arial Narrow"/>
        <family val="2"/>
      </rPr>
      <t xml:space="preserve">Radicado Orfeo: 20241400433043
Link de publicación de transparencia:
</t>
    </r>
    <r>
      <rPr>
        <u/>
        <sz val="12"/>
        <color rgb="FF1155CC"/>
        <rFont val="Arial Narrow"/>
        <family val="2"/>
      </rPr>
      <t>https://culturarecreacionydeporte.gov.co/sites/default/files/2024-11/20241400433043_informe_auditoria_gestion_de_riesgos.pdf</t>
    </r>
  </si>
  <si>
    <t xml:space="preserve">Al revisar las evidencias reportadas en el Link de Transparencia y Acceso a la Información Pública, y en OFEO se evidencia la emisión y publicación del informe de seguimiento con corte a 25/10/2024. 
Con lo reportado se da por cumplida la actividad y la meta de producto del tercer cuatrimestre. </t>
  </si>
  <si>
    <t>Componente 9: MEDIDAS DE DEBIDA DILIGENCIA Y PREVENCIÓN DE LAVADO DE ACTIVOS</t>
  </si>
  <si>
    <t>Adecuación institucional para cumplir con la debida diligencia</t>
  </si>
  <si>
    <t>Elaborar diagnóstico de las posibles situaciones de riesgos de SARLAFT que presente la Entidad identificando los riesgos en los procesos priorizados</t>
  </si>
  <si>
    <t>1 Diagnostico</t>
  </si>
  <si>
    <t>Diagnóstico</t>
  </si>
  <si>
    <t>Radicado de diagnóstico elaborado</t>
  </si>
  <si>
    <t>Oficina Asesora de Planeación
Oficina Jurídica</t>
  </si>
  <si>
    <r>
      <rPr>
        <sz val="12"/>
        <color theme="1"/>
        <rFont val="Arial Narrow"/>
        <family val="2"/>
      </rPr>
      <t xml:space="preserve">Con el fin de garantizar un correcto diagnóstico de las posibles situaciones de riesgos de SARLAFT que presente la Entidad y para identificar los riesgos en los procesos priorizados, profesionales de la Oficina Asesora de Planeación y de la Oficina Jurídica se certificaron en el curso virtual </t>
    </r>
    <r>
      <rPr>
        <i/>
        <sz val="12"/>
        <color theme="1"/>
        <rFont val="Arial Narrow"/>
        <family val="2"/>
      </rPr>
      <t>"Medidas y herramientas para la prevención del Riesgo de Lavado de Activos y Financiación del Terrorismo (LA/FT) en las entidades del Distrito Capital"</t>
    </r>
    <r>
      <rPr>
        <sz val="12"/>
        <color theme="1"/>
        <rFont val="Arial Narrow"/>
        <family val="2"/>
      </rPr>
      <t>, organizado por la Secretaría General de la Alcaldía Mayor de Bogotá D.C. y la Oficina de las Naciones Unidas contra la Droga y el Delito (UNODC) para la Región Andina y el Cono Sur.
Adicionalmente, se elaboró el proyecto de MANUAL METODOLÓGICO DE RIESGOS DE GESTIÓN, CORRUPCIÓN, SEGURIDAD DE LA INFORMACIÓN, FISCAL Y LA/FT, en donde se puede evidenciar la inclusión del riesgo fiscal y Lavado de Activos (LA) y Financiación del Terrorismo (FT).</t>
    </r>
  </si>
  <si>
    <t>Dos (2) certificaciones de partipación en el curso virtual.
Un (1) Manual Metodológico de riesgos de gestión, corrupción, seguridad, financieros, LA/FT</t>
  </si>
  <si>
    <t>Al revisar las evidencias publicadas en el Drive, se evidencian y validan los avances que se han realizado para dar cumplimiento a esta actividad en el tercer cuatrimestre.</t>
  </si>
  <si>
    <t>Actividad programada para ejecutar en el tercer cuatrimestre. La OAP remite evidencias de participación en actividades de capacitación que permitiran ejecutar la actividad en el periodo programado.</t>
  </si>
  <si>
    <t xml:space="preserve">Al revisar las evidencias reportadas en OFEO se evidencia la emisión y publicación del informe de diagnóstico. 
Con lo reportado se da por cumplida la actividad y la meta de producto del tercer cuatrimestre. </t>
  </si>
  <si>
    <t>Se evidencia que en el informe elaborado entre la OAP y la Oficina Juríca se elaboró un diagnóstico de las posibles situaciones de riesgos de SARLAFT en la SCRD.</t>
  </si>
  <si>
    <r>
      <rPr>
        <b/>
        <sz val="12"/>
        <color rgb="FF000000"/>
        <rFont val="&quot;Arial Narrow&quot;"/>
      </rPr>
      <t>Recomendación:</t>
    </r>
    <r>
      <rPr>
        <sz val="12"/>
        <color rgb="FF000000"/>
        <rFont val="&quot;Arial Narrow&quot;"/>
      </rPr>
      <t xml:space="preserve"> Socializar durante la vigencia 2025 los resultados del diagnóstico para que las áreas (que no conocen sobre este tema) implementen las recomendaciones que allí se identificaron.</t>
    </r>
  </si>
  <si>
    <t>Construcción del plan de trabajo para adaptar y/o desarrollar la debida diligencia</t>
  </si>
  <si>
    <t>Elaborar plan de acción para los riesgos de SARLAFT</t>
  </si>
  <si>
    <t>1 Plan de acción elaborado</t>
  </si>
  <si>
    <t xml:space="preserve">Plan de acción </t>
  </si>
  <si>
    <t>Radicado de plan de acción</t>
  </si>
  <si>
    <t xml:space="preserve">Actividad programada para ejecutar en el tercer cuatrimestre. </t>
  </si>
  <si>
    <t xml:space="preserve">Se elaboró NFORME DE AVANCE DE IMPLEMENTACIÓN DE LA POLÍTICA ANTIFRAUDE, ANTISOBORNO Y ANTIPIRATERÍA Y DE LAS MEDIDAS DE PREVENCIÓN DE LAVADO DE ACTIVOS Y FINANCIACIÓN DE TERRORISMO LA/FT. (Oficina Jurídica y Oficina Asesora de Planeación).
El informe contien el plan y su avance frente a MEDIDAS DE PREVENCIÓN DE LAVADO DE ACTIVOS Y FINANCIACIÓN DE TERRORISMO LA/FT </t>
  </si>
  <si>
    <t xml:space="preserve">Al revisar las evidencias reportadas en OFEO se evidencia la emisión y publicación del plan de trabajo y sus avances. 
Con lo reportado se da por cumplida la actividad y la meta de producto del tercer cuatrimestre. </t>
  </si>
  <si>
    <t xml:space="preserve">Se evidencia que en el informe  elaborado entre la OAP y la Oficina Juríca se reportó el plan de acción de las actividades realizadas durante la vigencia 2024 en la SCRD en materia de RF/LA </t>
  </si>
  <si>
    <r>
      <rPr>
        <b/>
        <sz val="12"/>
        <color rgb="FF000000"/>
        <rFont val="&quot;Arial Narrow&quot;"/>
      </rPr>
      <t>Recomendación:</t>
    </r>
    <r>
      <rPr>
        <sz val="12"/>
        <color rgb="FF000000"/>
        <rFont val="&quot;Arial Narrow&quot;"/>
      </rPr>
      <t xml:space="preserve"> Es fundamental elaborar el plan de acción para las actividades relacionadas con LA/FT al inicio de la vigencia 2025, y no al finalizarla. Un plan de acción tiene como propósito principal planificar, ejecutar y controlar las actividades necesarias para alcanzar los objetivos establecidos. Si no se realiza desde el inicio, no habrá una base clara para realizar el seguimiento y control de ejecución del mismo.</t>
    </r>
  </si>
  <si>
    <t xml:space="preserve">Gestión de la debida diligencia </t>
  </si>
  <si>
    <t>Presentar a los directivos el diagnóstico y plan de acción para los riesgos de SARLAFT</t>
  </si>
  <si>
    <t xml:space="preserve">1 presentación del diagnóstico y 1 Plan de acción </t>
  </si>
  <si>
    <t>Presentación SARLAFT</t>
  </si>
  <si>
    <t>Acta de reunion</t>
  </si>
  <si>
    <t>Esta actividad tiene como fecha de inicio el 1 de julio de 2024.</t>
  </si>
  <si>
    <t>A pesar de tener fecha de inicio en julio de 2024 dentro de la casilla de Programación Cuatrimestral en # de actividades a ejecutar para cada reporte, se encuentra registrada su realización en el primer cuatrimestre, presentando incoherencia etre estos campos. 
 Se recomienda aclarar la fecha de realización de la actividad.</t>
  </si>
  <si>
    <t>En la sesión del 27 de diciembre ACTA N°33 en el orden del día se incluyó Resultados Plan de Acción LA/FT 2024 y diagnóstico..
Anexo al radicado se encuentra la presentación en la cual se presento en el iitem 7 Resultados Plan de Acción LA/FT 2024 y diagnóstico</t>
  </si>
  <si>
    <t>ORFEO Rdicado no. 20241700574903</t>
  </si>
  <si>
    <t xml:space="preserve">Al revisar las evidencias reportadas en OFEO se evidencia la presentación al Comité Institucional de Gestión y Desempeño. 
Con lo reportado se da por cumplida la actividad y la meta de producto del tercer cuatrimestre. </t>
  </si>
  <si>
    <t>Se eviidencia que el acta N° 33 del CIGD se presentó y abordó el tema de los resultados Plan de Acción LA/FT 2024 y del diagnóstico.</t>
  </si>
  <si>
    <t>Sin Observaciones</t>
  </si>
  <si>
    <t>CONTROL DE CAMBIOS</t>
  </si>
  <si>
    <t>FECHA</t>
  </si>
  <si>
    <t>VERSIÓN</t>
  </si>
  <si>
    <t>CAMBIOS</t>
  </si>
  <si>
    <t>Formulación inicial vigencia 2024.</t>
  </si>
  <si>
    <t>Modificaciones aprobadas en el Comité Institucional de Gestión y Desempeño del 01 de Agosto de 2024.
Las modificaciones atendieron las observaciones realizadas en el primer seguimiento cuatrimestral al PTEP realizado por la Oficina de Control Interno – 20241400207643, y las solicitudes de actualización recibidas por las áreas responsables de las actividades del PTEP a través del radicado 2024170026839. 
Los cambios se centraron en:
- Especificación de fechas de inicio y fin de las actividades.
- Coherencia entre la fechas para ejecutar la actividad y la programación cuatrimestral.
- Correspondencia entre la meta, producto y evidencia.
- Eliminación de la Actividad 1.21 –Subcomponente lineamiento de transparencia activa, ya que esta se encuentra como Actividad 1.7 en el mismo subcomponente.
- Eliminación de Actividad 2.3 –Subcomponente Diálogo de doble vía con la ciudadanía y sus organizaciones: puesto que la meta se incorpora en la Actividad 2.2 “Desarrollar espacios de diálogo con los ciudadanos por cada área misional de la Entidad que permita fortalecer los lazos ciudadanos – entidad”
- Actvididades reformuladas: Actividad 1.1 y 1.2 del Subcomponente de Racionalización de trámites  y 1.1 del Subcomponente de Adecuación institucional para cumplir con la debida diligencia y 3.1 del subcomponente de Gestión de la debida diligencia.</t>
  </si>
  <si>
    <t>RIESGOS DE CORRUPCIÓN DE LA SCRD 2024 V3</t>
  </si>
  <si>
    <t>Seguimiento I Cuatrimestre - Planes de tratamiento</t>
  </si>
  <si>
    <t>Seguimiento II Cuatrimestre - Planes de tratamiento</t>
  </si>
  <si>
    <t>Seguimiento III Cuatrimestre - Planes de tratamiento</t>
  </si>
  <si>
    <t>No.</t>
  </si>
  <si>
    <t>IDENTIFICACIÓN DEL RIESGO</t>
  </si>
  <si>
    <t>EVALUACIÓN DEL RIESGO</t>
  </si>
  <si>
    <t>PLAN DE TRATAMIENTO O MANEJO DE RIESGOS -PMR</t>
  </si>
  <si>
    <t>Evaluación Independiente
  Oficina de Control Interno
  Tercera Línea de Defensa</t>
  </si>
  <si>
    <t>PROCESO</t>
  </si>
  <si>
    <t>OBJETIVO DEL PROCESO</t>
  </si>
  <si>
    <t>CÓDIGO</t>
  </si>
  <si>
    <t>RIESGO</t>
  </si>
  <si>
    <t>ASOCAIDO A 
 TRÁMITE - OPA</t>
  </si>
  <si>
    <t>CAUSAS</t>
  </si>
  <si>
    <t>CONSECUENCIAS</t>
  </si>
  <si>
    <t>TIPO DE CONTROLES</t>
  </si>
  <si>
    <t>CONTROLES</t>
  </si>
  <si>
    <t>PROBABILIDAD INHERENTE</t>
  </si>
  <si>
    <t>IMPACTO INHERENTE</t>
  </si>
  <si>
    <t>ZONA RIESGO INHERENTE</t>
  </si>
  <si>
    <t>SOLIDEZ INDIVIDUAL 
  Diseño/Ejecución</t>
  </si>
  <si>
    <t>SOLIDEZ DEL 
  CONJUNTO DE CONTROLES</t>
  </si>
  <si>
    <t>PROBABILIDAD RESIDUAL</t>
  </si>
  <si>
    <t>IMPACTO 
  RESIDUAL</t>
  </si>
  <si>
    <t>ZONA RIESGO 
  RESIDUAL</t>
  </si>
  <si>
    <t>TRATAMIENTO - OPCIONES DE 
  MANEJO</t>
  </si>
  <si>
    <t>ACTIVIDADES</t>
  </si>
  <si>
    <t>META E INDICADOR</t>
  </si>
  <si>
    <t>RECURSOS</t>
  </si>
  <si>
    <t>RESPONSABLES</t>
  </si>
  <si>
    <t>FECHA LÍMITE DE IMPLEMENTACIÓN</t>
  </si>
  <si>
    <t>Seguimiento al plan de tratamiento de riesgos</t>
  </si>
  <si>
    <t>Estado del plan de tratamiento</t>
  </si>
  <si>
    <t>¿Se reporta materialización del riesgo?</t>
  </si>
  <si>
    <t>Gestión del Direccionamiento Estratégico</t>
  </si>
  <si>
    <t>Generar
 lineamientos estratégicos a nivel institucional y Sectorial, mediante la planeación, la formulación e
 implementación de los planes, programas, proyectos, en el marco del Plan de desarrollo distrital</t>
  </si>
  <si>
    <t>RC-DES-1</t>
  </si>
  <si>
    <t>Posibilidad de omitir el cumplimiento de los requisitos en la revisión de la formulación de los proyectos de inversión, con el fin de direccionar recursos a favor de un privado.</t>
  </si>
  <si>
    <t>1. Falta de integridad del servidor público
 2. Manipulación de la información y fallas en la aplicación de los controles
 3. Falta de control en la verificación de los requisitos legales.</t>
  </si>
  <si>
    <t>Denuncias, Investigaciones / sanciones disciplinarias, administrativas, fiscales y/o penales.
 Mal uso de los recursos públicos</t>
  </si>
  <si>
    <t>*PREVENTIVO * * * * *</t>
  </si>
  <si>
    <t>*El Jefe de la OAP, una vez formulados y presentados los proyectos de inversión, verifica el cumplimiento de requisitos establecidos por el DNP y la SDP, mediante el diligenciamiento de los cuestionarios de Control de Formulación y Control de Viabilidad en el Sistema Unificado de Inversión y Finanzas Públicas (SUIFP) y la validación de la información del proyecto en la ficha EBI-D del proyecto de inversión en SEGPLAN. Si cumple: se continua el tramite hasta llegar al registro del proyecto en el banco de proyectos Nacional y Distrital. NO cumple: Se devuelve al formulador del proyecto para su ajuste y/o reformulación. de validación del SUIFP y Ficha EBI-D del proyecto * * * * * *</t>
  </si>
  <si>
    <t>RARO</t>
  </si>
  <si>
    <t>MAYOR</t>
  </si>
  <si>
    <t>ALTO</t>
  </si>
  <si>
    <t>*FUERTEFUERTE *FUERTE *FUERTE *FUERTE * *</t>
  </si>
  <si>
    <t>FUERTE</t>
  </si>
  <si>
    <t>REDUCIR</t>
  </si>
  <si>
    <t>1. Realizar la actualización del procedimiento DES-PR-02 Formulación e implementación del Plan de Desarrollo Distrital y asistencia técnica en el proceso de formulación de los proyectos de inversión de la SCRD y del Sector, para fortalecer las actividades de control de formulación y viabilidad de los proyectos de inversión.</t>
  </si>
  <si>
    <t>Meta: Un procedimiento actualizado con actividades de control fortalecidas
 Indicador: Número de procedimientos con actividades de control fortalecidas</t>
  </si>
  <si>
    <t>Humanos, Tecnológicos</t>
  </si>
  <si>
    <t>Profesionales de la OAP (Equipo 4P y MIPG)</t>
  </si>
  <si>
    <t>De conformidad con lo reportado por los responsables el procedimiento DES-PR-02 "Formulación e implementación del Plan de Desarrolllo Distrital y Asisitencia Técnica en el proceso de formulación de los proyecto de inversión de la SCRD" se encuentra en proceso de actualización. Teniendo en cuenta que la fecha de finalización de la actividad es el 31/05/2024 el plan de tratamiento de califica en proceso.</t>
  </si>
  <si>
    <t>La columna U "Meta e Indicador" fue mal diligenciada por el proceso,el indicador de cumplimiento del plan de tratamiento de riesgos que se estableció para la vigencia 2024 no es una relación entre dos variables.
 Se recuerda que un indicador es "una representación (cuantitativa preferiblemente) establecida mediante la relación entre dos o más variables, a partir de la cual se registra, procesa y presenta información relevante con el fin de medir el avance o retroceso en el logro de un determinado objetivo en un periodo de tiempo determinado"
 Teniendo en cuenta que el plazo de ejeución de la actividad es hasta el 31 de mayo de 2024, el plan de tratamiento se califica en proceso.</t>
  </si>
  <si>
    <t>En proceso</t>
  </si>
  <si>
    <t>De conformidad con lo reportado por los responsables el procedimiento DES-PR-02 "Formulación e implementación del Plan de Desarrolllo Distrital y Asisitencia Técnica en el proceso de formulación de los proyecto de inversión de la SCRD" no h sido actualizado.</t>
  </si>
  <si>
    <t>Se evidencia el incumplimiento de la actividad propuesta, el proceso debe solicitar a la OAP ampliación de la fecha de finalización y esta no debe superar el 30/11/2024</t>
  </si>
  <si>
    <t>Incumplido</t>
  </si>
  <si>
    <t>Se evidencia la actualización del procedimiento "PROCEDIMIENTO FORMULACIÓN DEL PLAN DE DESARROLLO DISTRITAL
 EN EL SECTOR CULTURA, RECREACIÓN Y DEPORTE" a su versión 2</t>
  </si>
  <si>
    <t>Observación: A lo largo de la vigencia 2024 no se solicitó a la OAP por parte del proceso de Gestión de Direccionamiento Estratégico la ampliacón de la fecha límite de cumplimiento del plan de tratamiento la cual era el 31 de mayo de 2024, por lo que la acción se cumplió de manera extemporánea.
 Recomendación: Atender lo señalado en los informes de seguimiento de riesgos realizados por la OCI, esta situación se alertó desde el seguimiento del primer cuatrimestre para que fuera corregido por el proceso.</t>
  </si>
  <si>
    <t>Cumplido Extemporánea: Por fuera de la fecha de terminación propuesta.</t>
  </si>
  <si>
    <t>No se materializó el riesgo.</t>
  </si>
  <si>
    <t>Gestión de la Cultura Ciudadana</t>
  </si>
  <si>
    <t>Promover las transformaciones culturales de comportamientos ciudadanos mediante la estructuración de
 lineamientos, estrategias y/o acciones de cultura ciudadana para fomentar la corresponsabilidad y participación
 activa de la ciudadanía</t>
  </si>
  <si>
    <t>RC-GCC-1</t>
  </si>
  <si>
    <t>Posibilidad de acción u omisión por manipular información para favorecer a un tercero con la entrega de certificaciones en las estrategias o acciones de cultura ciudadana sin el cumplimiento de los requisitos</t>
  </si>
  <si>
    <t>1. Falta de integridad del servidor público
 2. No identificar, ni declarar un conflicto de interés oportunamente
 3. Manipulación de la información y fallas en la implementación de los controles
 4. Falta de verificación, análisis y control de los requisitos frente a los soportes 
 5. Presiones externas frente las decisiones de la SCRD</t>
  </si>
  <si>
    <t>1. Investigaciones / sanciones disciplinarias, administrativas, fiscales y/o penales
 2. Reclamaciones</t>
  </si>
  <si>
    <t>*El Subsecretario(a) de Cultura Ciudadana y Gestión del Conocimiento, Director(a) de Transformaciones Culturales o Director(a) de Redes y Acción Colectiva, revisa cada vez que recibe certificados para corroborar que la información descrita en el certificado corresponda a las actividades y tiempos establecidos, esta actividad se desarrolla en el aplicativo de correspondencia. Sí el certificado no cumple los requisitos se debe ajustar conforme a las observaciones y la evidencia de la ejecución se ve reflejada en la firma del certificado una vez se valide el lleno de requisitos. * * * * * *</t>
  </si>
  <si>
    <t>IMPROBABLE</t>
  </si>
  <si>
    <t>*FUERTEMODERADO *FUERTE *FUERTE *FUERTE * *</t>
  </si>
  <si>
    <t>MODERADO</t>
  </si>
  <si>
    <t>Realizar mesas de trabajo para el seguimiento a la implementación de los procedimientos del proceso de Cultura Ciudadana</t>
  </si>
  <si>
    <t>1. Indicador: Número de mesas de trabajo para el seguimiento a la implementación de los procedimientos del proceso de Cultura Ciudadana
 1. Meta: Cuatro (4) mesas de trabajo para el seguimiento a la implementación de los procedimientos del proceso de Cultura Ciudadana</t>
  </si>
  <si>
    <t>Humanos y tecnológicos</t>
  </si>
  <si>
    <t>Dirección de Redes y Acción Colectiva, y Dirección de Transformaciones Culturales</t>
  </si>
  <si>
    <t>1. 30/11/2024</t>
  </si>
  <si>
    <t>De conformidad con la meta propuesta por el proceso, se deben realizar cuatro mesas de trabajo para realizar seguimiento a la implementación de los procedimientos de Cultura Ciudadana. Teniendo en cuenta que son mesas de trabajo los soportes de cumplimiento del plan de tratamiento pueden ser actas de reunión o grabaciones de las mesas de trabajo. Teniendo en cuenta que la fecha de finalización de la actividad es el 30/11/2024 el plan de tratamiento de califica en proceso.</t>
  </si>
  <si>
    <t>La columna U "Meta e Indicador" fue mal diligenciada por el proceso,el indicador de cumplimiento del plan de tratamiento de riesgos que se estableció para la vigencia 2024 no es una relación entre dos variables.
 Se recuerda que un indicador es "una representación (cuantitativa preferiblemente) establecida mediante la relación entre dos o más variables, a partir de la cual se registra, procesa y presenta información relevante con el fin de medir el avance o retroceso en el logro de un determinado objetivo en un periodo de tiempo determinado.
 Se adjunta como soporte un acta de reunión, por lo que el proceso debe remitir en los próximos seguimientos tres (3) soportes que demuestren el cumplimiento de las cuatro (4) mesas propuestas.</t>
  </si>
  <si>
    <t>De conformidad con lo reportado por los responsables se adjunta como soporte un acta de reunión del 26/06/2024 dónde se realizó seguimientos a los procedimientos vigentes del proceso.
 Por lo anterior, el proceso ha realizado dos de las cuatro mesas de trabajo propuestas para la vigencia 2024.</t>
  </si>
  <si>
    <t>Teniendo en cuenta que el plazo de ejeución de la actividad es hasta el 31 de noviembre de 2024, el plan de tratamiento se califica en proceso.</t>
  </si>
  <si>
    <t>En Proceso</t>
  </si>
  <si>
    <t>Se remiten soportes de tres actas de reunión:
 20249000300993
 20249000436963
 20249000497773
 Dónde se puede evidenciar que se realizó seguimiento a la implementación de los procedimientos del proceso. De conformidad con los reportes de los cuatrimestres anteriores, se evidencia el cumplimiento de lo propuesto.</t>
  </si>
  <si>
    <t>Ninguna</t>
  </si>
  <si>
    <t>Cumplido</t>
  </si>
  <si>
    <t>Gestión de Control Disciplinario Interno</t>
  </si>
  <si>
    <t>Recibir, analizar, gestionar y orientar, los procesos disciplinarios relacionados con los servidores o ex servidores de la Secretaria de Cultura
 Recreación y Deporte, en la ocurrencia de conductas disciplinables con el fin de Proteger la función pública a nivel institucional</t>
  </si>
  <si>
    <t>RC-CDI-1</t>
  </si>
  <si>
    <t>Posibilidad de recibir o solicitar cualquier dádiva o beneficio a nombre propio o de un tercero con el fin de adoptar decisiones disciplinarias incluiendo la normatividad legal vigente, en detrimento de la Secretaría Distrital de Cultura Recreación y Deport</t>
  </si>
  <si>
    <t>1. Evaluación tardía y/o contraria a la ley, de la queja o denuncia en beneficio propio o de un tercero. 2. Dar lugar a la Caducidad o Prescripción de manera intencional.</t>
  </si>
  <si>
    <t>1.Sanciones administrativas y/o disciplinarias.
 2. Perdida de credibilidad
 3. Afectación de la imagen de la Secretaría. 
 4. Incumplimiento de la normatividad legal vigente.
 5. Quejas por parte de terceros.
 6. Demandas. 7.Generación de impunidad</t>
  </si>
  <si>
    <t>*PREVENTIVO *PREVENTIVO * * * *</t>
  </si>
  <si>
    <t>*El Jefe de la Oficina de Control Interno Disciplinario mensualmente por medio de un acta consignará las quejas allegadas por el sistema de Bogotá te escucha y el sistema Orfeo a fin de identificar y verificar la procedencia de la acción y registrar la decisión adoptada. Con el registro de las quejas y la decisión proferida evaluara que se tomen decisiones ajustadas a derechos y de manera oportuna. En caso de encontrar quejas sin tramitar o con decisiones contrarias a derecho, procederá a priorizar el tramite y adoptar la decisión correspondiente. *El Jefe de la Oficina de Control Interno Disciplinario mensualmente por medio de un acta consignará las actuaciones disciplinarias que se encuentran en curso, a fin de identificar y verificar si existe riesgo de prescripción y caducidad. Se registrará en el acta las fechas de recepción de la queja, la de los hechos y se proyectara la fecha de prescripción a fin de dar cumplimiento a los términos procesales de conformidad con la Ley. En caso de encontrar actuaciones disciplinarias proximas a prescribir se procederá a priorizar el tramite y se tomaran las decisiones correspondientes. Como evidencia se tendrá el reporte de Orfeo y del sistema de Bogotá te escucha, así como la respectiva acta. * * * * *</t>
  </si>
  <si>
    <t>*FUERTEFUERTE *FUERTEFUERTE * *FUERTE * *</t>
  </si>
  <si>
    <t>Revisar en las bandejas de entradas de orfeo y Bogotá te escucha si se registran quejas o informes de servidores públicos a fin de verificar y dar tramite oportuno a las quejas, evaluando que los proyectos de decisiones que surjan se encuentren ajustados a la ley, realizar actas de seguimiento, documentar los procedimeinetos, con los controles definidos en el riesgo</t>
  </si>
  <si>
    <t>registro de actas</t>
  </si>
  <si>
    <t>humano</t>
  </si>
  <si>
    <t>Jefe Oficina de Control Interno Disciplinario y/o Abogado conocimiento del tramite</t>
  </si>
  <si>
    <t>No se remiten soportes que permitan evidenciar que se revisó que en el aplicativo Bogotá te escuha el registro de quejas o informes de servidores públicos.
 Así como tampoco se remiten actas de seguimiento de documentación de procedimientos y controles.</t>
  </si>
  <si>
    <t>La columna U "Meta e Indicador" fue mal diligenciada por el proceso, no se estableció cuál es el indicador de cumplimiento del plan de tratamiento de riesgos para la vigencia 2024.
 Se recuerda que un indicador es "una representación (cuantitativa preferiblemente) establecida mediante la relación entre dos o más variables, a partir de la cual se registra, procesa y presenta información relevante con el fin de medir el avance o retroceso en el logro de un determinado objetivo en un periodo de tiempo determinado" 
 Teniendo en cuenta que el plazo de ejeución de la actividad es hasta el 30/11/2024, el plan de tratamiento se califica Sin Iniciar.</t>
  </si>
  <si>
    <t>Sin Iniciar</t>
  </si>
  <si>
    <t>No se remiten soportes que permitan evidenciar que se revisó que en el aplicativo Bogotá te escuha el registro de quejas o informes de servidores públicos.
 Así como tampoco se remiten actas de seguimiento de documentación de procedimientos y controles.
 La primera actividad formulada en el plan de tratamiento de riesgos es igual al control identificado por el proceso, por lo que no aporta una acción adicional para mitigar la materialización del riesgo.</t>
  </si>
  <si>
    <t>Teniendo en cuenta que el plazo de ejeución de la actividad es hasta el 30/11/2024, el plan de tratamiento se califica Sin Iniciar.
 Se recomienda revisar la formulación de las actividades del plan de tratamiento de riesgos, las cuáles deben ser diferentes a las acciones formuladas como controles.</t>
  </si>
  <si>
    <t>Sin Inciar</t>
  </si>
  <si>
    <t>No se reporta información</t>
  </si>
  <si>
    <t>Observación: A lo largo de la vigencia 2024 no se reportó información por parte del proceso de Gestión Disciplinario Interno sobre el avance del cumplimiento de plan de tratamiento de riesgos, incumpliendo con los reportes de información que debe realizar la primera línea de defensa señalados en la política de administración de riesgo vigente de la SCRD.</t>
  </si>
  <si>
    <t>Incumplida</t>
  </si>
  <si>
    <t>Gestión de la Participación Ciudadana</t>
  </si>
  <si>
    <t>Promover y fortalecer la gestión cultural territorial y los espacios de participación ciudadana del Sector Cultura, Recreación y Deporte, y su incidencia, garantizando el cumplimiento de los compromisos adquiridos por el sector conducentes a la promoción y pervivencia cultural de los grupos étnicos, etarios y poblacionales.</t>
  </si>
  <si>
    <t>RC-PCD-1</t>
  </si>
  <si>
    <t>Posibilidad de recibir o solicitar cualquier dádiva o beneficio a nombre propio o de un tercero al momento de otorgar el aval de elección a un Consejero sin cumplir con los requisitos establecidos para el efecto.</t>
  </si>
  <si>
    <t>1. Falencias en la validación de los requisitos de los consejeros.
 2. Conflictos de intereses.</t>
  </si>
  <si>
    <t>Perdida de credibilidad del sector cultura en la ciudadanía, lo que impactaría la participación ciudadana en el proceso de elecciones.</t>
  </si>
  <si>
    <t>*Una vez recibida la solicitud de aval, en los siguientes 10 días hábiles contados a partir de la recepción y radicación a través de Orfeo, el Profesional designado revisa la claridad del documento y que contenga la información mínima indicada, así como los soportes, verificando que se encuentren completos y garantizando los principios de transparencia y eficacia. 
 Sí el mecanismo de elección atípica es procedente, pero existen elementos que requieren mayor claridad y precisión, se solicitará subsanación, pero en caso que no se ajustan los requerimientos propuestos o el mecanismo de elección atípica no sea procedente para proveer los sectores vacantes, se negara el aval, dando por culminado el proceso eleccionario.
 Una vez validada la información, sí los requerimientos del aval son precisos, claros y correctos, se procederá a otorgar el aval de elección y lo registra en la Lista de Chequeo - Aval de Elección Atípica por Orfeo. *Los profesionales designados verifican que los datos, registros, radicados y demás información requerida por parte de los Consejeros para proyectar el acto administrativo de reconocimiento de los nuevos consejeros elegidos corresponda a la requerida para emitir el acto administrativo. Para ello debe evidenciarse el acta donde se anuncien los elegidos, el radicado Orfeo de dicha acta, anexos como hojas de vida de los candidatos y de los elegidos, los soportes de identificación, el perfil y experiencia, los datos de contacto, y la descripción del proceso electoral.
 En caso de estar incompleto se solicitará el envío de la documentación faltante para poder emitir el acto administrativo de reconocimiento del respectivo consejo del Sistema Distrital de Arte, Cultura y Patrimonio - SDACP por Correo electrónico, Orfeo y/o Página web SCRD. De lo contrario, se proyecta y radica resolución de reconocimiento de los consejeros elegidos mediante el mecanismo de elección atípica. * * * * *</t>
  </si>
  <si>
    <t>*FUERTEFUERTE *FUERTEFUERTE * * * *</t>
  </si>
  <si>
    <t>Aplicación de los controles establecidos en el procedimientos: Elecciones Atípicas del Sistema Distrital de Arte Cultura y Patrimonio - SDACP</t>
  </si>
  <si>
    <t>100% (Número de controles ejecutados / Número de resoluciones expedidas)*100</t>
  </si>
  <si>
    <t>Recurso humano y técnico</t>
  </si>
  <si>
    <t>Profesionales - Participación</t>
  </si>
  <si>
    <t>De conformidad con lo indicado por el proceso durante el primer trimestre no se llevaron a cabo elecciones atípicas, se tienen programadas para el tercer trimestre del año. Teniendo en cuenta lo anterior el plan de tratamiento se califica sin iniciar.</t>
  </si>
  <si>
    <t>La columna U "Meta e Indicador" fue mal diligenciada por el proceso, no se estableció cuál es el la meta de cumplimiento del plan de tratamiento de riesgos para la vigencia 2024.</t>
  </si>
  <si>
    <t>De conformidad con lo indicado por el proceso durante el segundo trimestre no se llevaron a cabo elecciones atípicas, se tienen programadas para el tercer trimestre del año. Teniendo en cuenta lo anterior el plan de tratamiento se califica sin iniciar.</t>
  </si>
  <si>
    <t>Se remiten soportes que permiten evidenciar que durante las elecciones de los Consejos del Sistema Distrital de Arte, Cultura y Patrimonio, se ejcutaron las actividades de control establecidas en el procediemiento ELECCIONES ATÍPICAS DEL SISTEMA DISTRITAL DE ARTE, CULTURA Y PATRIMONIO -SDACP-PCD-PR-04.
 Carpeta de evidencias:
 https://drive.google.com/drive/folders/1A9JnuVt06nWzzCv-_vODDMK7CPBfP6cG?usp=sharing</t>
  </si>
  <si>
    <t>Gestión de la Mejora Continua</t>
  </si>
  <si>
    <t>Gestionar la mejora continua de los procesos, mediante lineamientos, planes, políticas institucionales y el monitoreo de
 instrumentos de gestión, para el logro de los objetivos de la Secretaría Distrital de Cultura, Recreación y Deporte.</t>
  </si>
  <si>
    <t>RC-GMC-1</t>
  </si>
  <si>
    <t>Posibilidad de recibir dádiva(s) o beneficios para manipular la información de los instrumentos de gestión en beneficio de un(a) servidor(a) o contratista</t>
  </si>
  <si>
    <t>Falta de integridad de los profesionales del equipo de gestión.
 Falta de control por parte del jefe de la dependencia en cuanto a las actividades desarrolladas por los integrantes del equipo a cargo.</t>
  </si>
  <si>
    <t>Pérdida de credibilidad en el Sistema Integrado de Gestión de la entidad:
 Sanciones disciplinarias.
 Reprocesos.</t>
  </si>
  <si>
    <t>*El profesional de la OAP -Sistermas de Gestión, cada vez que recibe una solicitud de formalización para algún documento bien sea por Cultured o por Orfeo, remite al jefe de la OAP para su aval, quedando el regsitro de su revisión en el Sistema de información respectivo para publicar el documento. Si el jefe de la OAP realiza alguna observación lo devulve al profesional de la OAP- Sistema de Gestión, quien se encarga de realizar las correcciones respectivas y nuevamente remite documento para la aprobación. *El líder del proceso cada vez que se requiere la creación o modificación de algún documento bien sea por Cultured o por Orfeo, es responsable de la revisión y aprobación del contenido del documento a formalizar, quedando el registro de su revisión en el Sistema de información respectivo . Si el líder no firma la formalización del documento, la OAP devuelve solicitud al área para su firma. * * * * *</t>
  </si>
  <si>
    <t>CASI SEGURO</t>
  </si>
  <si>
    <t>EXTREMO</t>
  </si>
  <si>
    <t>*FUERTEMODERADO *FUERTEFUERTE *FUERTE *FUERTE * *</t>
  </si>
  <si>
    <t>PROBABLE</t>
  </si>
  <si>
    <t>1. Socialización de los instrumentos de Gestión a los enlaces del Sistema de Gestión.
 2. Automatización del registro y trámite de Acciones de Mejora y /o correctivas y Riesgos.</t>
  </si>
  <si>
    <t>1. Una socialización de los instrumentos de Gestión a los enlaces del Sistema de Gestión.
 2. Automatización para trámite de Acciones de acciones de mejora y/o correctivas y riesgos</t>
  </si>
  <si>
    <t>1. Humanos 
 2. Humanos y Técnologicos</t>
  </si>
  <si>
    <t>Equipo de OPA- Sistema de Gestión</t>
  </si>
  <si>
    <t>1.30/04/2024
 2.30/11/2024</t>
  </si>
  <si>
    <t>El proceso no reporta información del cumplimiento de las acciones propuestas en el plan de tratamiento de riesgos.</t>
  </si>
  <si>
    <t>La columna U "Meta e Indicador" fue mal diligenciada por el proceso, no se estableció cuál es el indicador de cumplimiento del plan de tratamiento de riesgos para la vigencia 2024.
 Se recuerda que un indicador es "una representación (cuantitativa preferiblemente) establecida mediante la relación entre dos o más variables, a partir de la cual se registra, procesa y presenta información relevante con el fin de medir el avance o retroceso en el logro de un determinado objetivo en un periodo de tiempo determinado" 
 Teniendo en cuenta que la actividad 1. Tenia fecha de cumplimiento el 30/04/2024 y no se reporta información por parte del proceso se califica como Incumplida.</t>
  </si>
  <si>
    <t>Actividad 1. Incumplida
 Actividad 2. Sin Iniciar.</t>
  </si>
  <si>
    <t>Se evidencia el cumplimiento de la actividad N°1:
 Grabación de reunión: https://drive.google.com/file/d/11XCtkbb5G_y79cITrUHG5uiwaHIh6kY1/view?usp=sharing
 Socialización Enlaces MIPG: Radicado Orfeo No. 20247100109562
 De la actividad N° 2 no se reporta información.</t>
  </si>
  <si>
    <t>Actividad 1. cumplida
 Actividad 2. Sin Iniciar.</t>
  </si>
  <si>
    <t>Observación: El proceso no reporta información del cumplimiento de la acción N°2,incumpliendo con los reportes de información que debe realizar la primera línea de defensa señalados en la política de administración de riesgo vigente de la SCRD.</t>
  </si>
  <si>
    <t>Gestión de la Evaluación Independiente</t>
  </si>
  <si>
    <t>Medir y evaluar la eficiencia, eficacia y economía de los demás controles, asesorando a la dirección en la continuidad del proceso administrativo, la reevaluación de los planes establecidos y en la introducción de los correctivos necesarios para el cumplimiento de las metas u objetivos previstos.</t>
  </si>
  <si>
    <t>RC-GEI-1</t>
  </si>
  <si>
    <t>Posibilidad de que por acción u omisión se constriña o induzca a ocultar hallazgos de auditoria en beneficio propio o de un tercero</t>
  </si>
  <si>
    <t>1. Criterios de auditoria insuficientes o inapropiados
 2.Propuestas de dadivas o beneficios al auditor para omitir un concepto.
 3. Evidencia documental insuficiente
 4. Que el equipo auditor no cuente con las competencias necesarias para desarrollar las auditorias asignadas</t>
  </si>
  <si>
    <t>1.Perdida de Imagen de la OCI 
 2. Reprocesos
 3. Emitir juicios, conceptos o recomendaciones erróneas.
 4. No contribuir a la mejora continua de la Entidad.</t>
  </si>
  <si>
    <t>*PREVENTIVO *PREVENTIVO *PREVENTIVO *PREVENTIVO * *</t>
  </si>
  <si>
    <t>*El auditor interno, antes de comenzar cada trabajo de auditoría, debe realizar programa de trabajo de auditoría, analizar los factores críticos de éxito de cada unidad auditable y definir los siguientes aspectos
 • Objetivo del trabajo de auditoría
 • Alcance del trabajo
 • Diseño de pruebas o procedimiento de auditoria.
 • Cronograma
 • Recursos
 Este programa es evaluado por el Jefe de la OCI, validando que se encuentren claros los criterios a aplicar, de lo contrario no se podrá dar inicio a la auditoria.
 Evidencia: Programa de trabajo de auditoría debidamente radicado en el Orfeo. *El jefe de la Oficina de Control Interno debe realizar análisis de antecedentes de tipo etico ( como Certificado de Antedentes emitidos por la Contraloria, Personería, Procuraduría, Policia Nacional y de la profesión en caso de que aplique) de los auditores que se piensan vincular a la OCI.
 En caso de que exista alguna anotación negativa, se documenta el rechazo y el profesional no será contratado.
 Además, al terminar el trabajo de auditoría, los auditores deben diligenciar y envíar a las unidades auditables el formato Evaluación de los trabajos de Aseguramiento y consultoría, para que sea diligenciado. Este será tabulado y revisado por el Jefe de la OCI semestralmente, para retroalimentación a los auditores.
 Evidencia: Formatos diligenciados. y tabulados. *El jefe de la Oficina de Control Interno designa el equipo auditor y notifica a los mismos por correo electrónico o mediante acta de comité primario.
 El Auditor interno, una vez conoce los trabajos de auditoria asignados, debe firmar el Formato Declaración de Independencia Objetividad Confidencialidad y Conflictos de Interés, en la que manifiesta que no tiene ningún conflicto de interés que pudiera llegar a afectar los objetivos de la auditoria para la cual ha sido asignado.
 En caso de que exista conflicto de interés, será asignado otro auditor. *El jefe de la Oficina de Control Interno, asigna las auditorías internas al equipo auditor, de acuerdo a sus competencias y al manual de funciones de la SCRD, (para los empleados de planta.) y estructura los estudios previos de forma rubusta en caso de contratistas, de forma que se garantice las compentencias del auditor.
 La designación de los auditores se hace por correo electrónico o en comité primario. * * *</t>
  </si>
  <si>
    <t>*FUERTEFUERTE *FUERTEFUERTE *FUERTEFUERTE *FUERTEFUERTE * *</t>
  </si>
  <si>
    <t>1. Divulgar el mapa de riesgos de corrupción entre los auditores de la OCI
 2, Revisar de forma trimestral el cumplimiento de las actividades propuestas como controles, dejando documentado este seguimiento mediante informe o acta de comité primario.</t>
  </si>
  <si>
    <t>1, Meta: 2 divulgaciones de documentos.
 2, Meta: 4 Informes o actas de Comité primario de revisión de cumplimiento de los controles.</t>
  </si>
  <si>
    <t>Recursos Humanos
 Recursos Tecnológicos</t>
  </si>
  <si>
    <t>Jefe de la Oficina de Control Interno</t>
  </si>
  <si>
    <t>1. 30/1062024
 2, 31/03/2024
 30/06/224
 30/09/2024
 30/11/2024</t>
  </si>
  <si>
    <t>Se evidencia el cumplimiento de:
 1. Se realizó una (1) divulgación del mapa de riesgos de corrupción a los miembros de la OCI.
 2. Se realizó una (1) revisión de los controles propuestos para el primer trimestre de la vigencia.
 3. Actividad cumplida, el código del auditor fue actualizado.</t>
  </si>
  <si>
    <t>Actividad 1. En proceso.
 Actividad 2. En proceso.
 Actividad 3. Cumplida.</t>
  </si>
  <si>
    <t>Seguimiento de las actividades:
 1. Se realizó una (1) divulgación del mapa de riesgos de corrupción a los miembros de la OCI.
 2. Se realizó una (1) revisión de los controles propuestos para el segundo trimestre de la vigencia.
 3. Actividad cumplida, el código del auditor fue actualizado.</t>
  </si>
  <si>
    <t>Se evidencia el cumplimiento de las actividades 1 y 2: Radicados Orfeo: 20241400393383 y 20241400515223.
 La actividad 1 fue cumplida en el primer trimestre de 2024.</t>
  </si>
  <si>
    <t>Gestión Financiera</t>
  </si>
  <si>
    <t>Garantizar la administración , registro , control y actualización de la información financiera de la Entidad de manera eficiente y veraz, a través de las herramientas e intrumentos dispuestos para tal fin, en cumplimiento de la normatividad vigente y logro de metas y objetivos institucionales.</t>
  </si>
  <si>
    <t>RC-FIN-1</t>
  </si>
  <si>
    <t>Posibilidad del uso indebido o manipulación de la información contable para beneficio propio o de un tercero</t>
  </si>
  <si>
    <t>1. Omisión o extralimitación de funciones
 2. Desconocimiento del proceso contable y normativo
 3. Ingreso al sistema de información para realizar
 registros financieros sin el soporte idóneo que
 modifican saldos de las obligaciones o derechos
 de la Secretaria Distrital de Cultura Recreación y Deporte</t>
  </si>
  <si>
    <t>1. Detrimento Patrimonial de la entidad e investigaciones disciplinarias.
 2. Impacto reputacional
 3. Procesos sancionatorios</t>
  </si>
  <si>
    <t>*Los profesionales de Contabilidad verifican de forma mensual que la información financiera reportada por los diferentes procesos este de conformidad con los parametros establecidos en el cronograma anual y el marco normativo de la entidad.En caso de encontrar información con inconsistencias o no reportada se solicitara a traves de correo electronico los ajustes pertinentes o el envio de información faltante. Como evidencia se remite correos y/o radicados orfeo *De acuerdo con las competencias asignadas en el manual de funciones y obligaciones para el caso de la contratista y las (os) profesionales realizan las conciliaciones en los formatos establecidos con los diferentes procesos a fin de establecer diferencias entre las partes . En caso de encontrarse variación se deben subsanar en el momento de la ocurrencia de los hechos económicos. Como evidencia se realiza las conciliaciones en los formatos establecidos. * * * * *</t>
  </si>
  <si>
    <t>CATASTROFICO</t>
  </si>
  <si>
    <t>*FUERTEFUERTE *FUERTEFUERTE *FUERTE *FUERTE * *</t>
  </si>
  <si>
    <t>1. Actualizar el procedimiento Reconocimiento y Revelación de las Transacciones Contables CÓDIGO: FIN-PR-04
 2. Revisar y hacer seguimiento al reporte de oportunidad de la información reportada por parte de los responsables. 
 3. Revisar, aprobar las conciliaciones realizadas con los difrentes procesos mediante la revisión de los saldos de las cuentas del módulo de LIMAY Vs. los diferentes módulos que alimentan la contabilidad de la Entidad.</t>
  </si>
  <si>
    <t>Meta 1. Procedimiento actualizado " Reconocimiento y Revelación de las Transacciones Contables CÓDIGO: FIN-PR-04"
 Indicador 1 : Número de procedimientos actualizados en el Grupo Interno de Trabajo Financiera
 Meta 2: Seguimiento al reporte de oportunidad de la información reportada por los procesos. 
 Indicador 2 :Número de correos de seguimiento al reporte de oportunidad de la información. 
 Meta 3: Número de conciliaciones realizadas y presentadas 
 Indicador 3: Número de conciliaciones realizadas y aprobadas.</t>
  </si>
  <si>
    <t>1.Sistema de Información Institucional
 2.Talento Humano
 3.Equipo de Computo</t>
  </si>
  <si>
    <t>Coordinador(a) del Grupo Interno de Trabajo Gestiòn Financiera 
 Profesionales Especializados y Profesionales Universitarios del grupo de Contabilidad</t>
  </si>
  <si>
    <t>Se evidencia el cumplimiento de:
 1. Se actualizó el procedimiento: "Reconocimiento y Revelación de las Transacciones Contables", por lo tanto la actividad 1 está cumplida al 100%.
 2. para el primer trimestre se reporta seguimiento a la información financiera que deben entregar los diferentes procesos de la entidad y su presentación en instancias como el CIGD.
 3. Para el primer trimestre se reporta la revisión y aprobación de diferentes conciliaciones por parte del GIT de Gestión Financiera.</t>
  </si>
  <si>
    <t>Teniendo en cuenta que las actividades 2 y 3 se seguirán ejecutando durante la vigencia, el plan de tratamiento se califica en Proceso.</t>
  </si>
  <si>
    <t>Las 3 actividades están En proceso</t>
  </si>
  <si>
    <t>Seguimiento de las actividades:
 1. Cumplida en el primer trimestre.
 2. Para el periodo de mayo a julio se reporta seguimiento a la información financiera que deben entregar los diferentes procesos de la entidad y su presentación en instancias como el CIGD.
 3. Para el periodo de mayo a julio se reporta la revisión y aprobación de diferentes conciliaciones por parte del GIT de Gestión Financiera.</t>
  </si>
  <si>
    <t>Actividad 1. Cumplida.
 Actividad 2. En proceso.
 Actividad 3. En proceso.</t>
  </si>
  <si>
    <t>Seguimiento de las actividades:
 1. Cumplida en el primer trimestre.
 2. Para el periodo de agosto a noviembre se reporta seguimiento a la información financiera que deben entregar los diferentes procesos de la entidad y su presentación en instancias como el CIGD.
 3. Para el periodo de agosto a noviembre se reporta la revisión y aprobación de diferentes conciliaciones por parte del GIT de Gestión Financiera.</t>
  </si>
  <si>
    <t>RC-FIN-2</t>
  </si>
  <si>
    <t>Posibilidad de recibir o solicitar cualquier dadiva o beneficio a nombre propio o de terceros con el fin de tramitar un pago de manera inadecuada.</t>
  </si>
  <si>
    <t>1. Tráfico de influencias en beneficio propio o de un tercero
 2. Omisiones de los requisitos contemplados
 3. Desconocimiento del proceso de pagos y normativo</t>
  </si>
  <si>
    <t>1.Detrimento o pérdida de recursos por apropiaciòn de terceros
 2. Pérdida de imagen institucional
 3. Investigaciones penales, fiscales y disciplinarias.</t>
  </si>
  <si>
    <t>*Los profesionales de pagos diariamente realizaran la verificación y tramite de pago ,de acuerdo a la asignación de consecutivos y planillas distribuidos para cada uno , respetando el orden del consecutivo. En caso encontrarse variación en la asignación de planillas de acuerdo con el consecutivo se debe justificar porque se asigno y tramito el pago sin respetar el consecutivo, como evidencia se tiene un cuadro de control y pac consolidado * * * * * *</t>
  </si>
  <si>
    <t>*FUERTEFUERTE *FUERTE * * * *</t>
  </si>
  <si>
    <t>1. Actualizar el procedimiento Trámite de pagos CÓDIGO: FIN-PR-03
 2. Realizar base de datos para el seguimiento de las asignación de consecutivos y planillas</t>
  </si>
  <si>
    <t>Meta 1. Procedimiento actualizado "FIN-PR-03 Trámite de pagos"
 Indicador 1 : Número de procedimientos actualizados en el Grupo Interno de Trabajo Financiera
 Meta 2: Reporte de asignaciones de consecutivos y planilla por profesional</t>
  </si>
  <si>
    <t>Coordinador(a) del Grupo Interno de Trabajo Gestiòn Financiera 
 Profesionales Especializados y Profesionales Universitarios y /o contratista grupo de pagos</t>
  </si>
  <si>
    <t>1. De conformidad con el reporte de los responsables el procedimiento "Trámite de Pagos" se encuentra en proceso de actualización.
 2. Para el primer trimestre se reportan las bases de datos con la distribución de profesionales para revisar los consecutivos del aplicativo y planillas para pago.</t>
  </si>
  <si>
    <t>Teniendo en cuenta que las actividades 2 inciaron su ejecución pero se seguirán ejecutando durante la vigencia, el plan de tratamiento se califica en Proceso.</t>
  </si>
  <si>
    <t>Actividad 1. En proceso
 Actividad 2. En proceso</t>
  </si>
  <si>
    <t>1. De conformidad con el reporte de los responsables el procedimiento "Trámite de Pagos" se encuentra en proceso de actualización.
 2. Para el periodo de mayo a julio se reportan las bases de datos con la distribución de profesionales para revisar los consecutivos del aplicativo y planillas para pago.Teniendo en cuenta que la actividad se seguirá ejecutamdo durante el transcurso de la vigencia la actividad se califica en proceso.
 La segunda formulada en el plan de tratamiento de riesgos es igual al control identificado por el proceso, por lo que no aporta una acción adicional para mitigar la materialización del riesgo.</t>
  </si>
  <si>
    <t>Se recomienda revisar la formulación de las actividades del plan de tratamiento de riesgos, las cuáles deben ser diferentes a las acciones formuladas como controles.</t>
  </si>
  <si>
    <t>1. Se evidencia la actualización del procedimiento: TRÁMITE DE PAGOS a su versión 2 del 26/11/2024.
 2. Para el periodo de agosto a noviembre se reportan las bases de datos con la distribución de profesionales para revisar los consecutivos del aplicativo y planillas para pago.Teniendo en cuenta que la actividad se seguirá ejecutamdo durante el transcurso de la vigencia la actividad se califica en proceso.</t>
  </si>
  <si>
    <t>Gestión de Lectura, Escritura y Oralidad</t>
  </si>
  <si>
    <t>Promover la lectura, escritura y oralidad en Bogotá a través de la definición y seguimiento a la implementación de estrategias de circulación, conocimiento, valoración social de la lectura, territorialización, participación y cultura digital para atender las necesidades de las comunidades y desarrollar propuestas para el ejercicio de sus derechos culturales y el acceso a la información y al conocimiento</t>
  </si>
  <si>
    <t>RC-LEO-1</t>
  </si>
  <si>
    <t>Posibilidad de desvío de recursos físicos o económicos durante la implementación de las estrategias de circulación, conocimiento, valoración, territoralización , participación y cultura digital de la lectura, escritura y oralidad debido a desiciones ajustadas a intereses diferentes a la administración pública para beneficio propio o de un tercero</t>
  </si>
  <si>
    <t>1.Posibles comportamientos no éticos de los servidores y contratistas.
 2.Conflictos de interés no identificados y tratados.
 3.Inadecuado funcionamiento de las instancias de coordinación interna (esquema de gobernanza).</t>
  </si>
  <si>
    <t>Pérdida de credibilidad en el programa de BibloRed.
 Sanciones administrativas o disciplinarias o fiscales o penales.</t>
  </si>
  <si>
    <t>*DETECTIVO *DETECTIVO *PREVENTIVO *CORRECTIVO * *</t>
  </si>
  <si>
    <t>*Mensualmente el supervisor tiene a su cargo el desarrollo de la reunión del comité con el propósito de orientar el desarrollo del contrato y convenio y velar porque exista concordancia entre las actividades que se desarrollan y los planes, políticas y lineamientos que establezca la Secretaría de Cultura, Recreación y Deporte. Desviaciones: las observaciones o desviaciones identificadas son objeto de seguimiento y tratamiento a través de las mesas técnicas y de la interrelación permanente con el Operador y el Asociado. Evidencia: Acta de comité. *Mensualmente el profesional de apoyo a la supervisión de cada línea designado por parte de la Dirección de Lectura y Bibliotecas, realiza mesa técnica con el propósito de acompañar y efectuar seguimiento técnico y especializado para cada uno de los procesos transversales, misionales y de apoyo para BibloRed. Desviaciones: las observaciones o desviaciones identificadas son objeto de seguimiento en las siguientes sesiones de la mesa técnica. Evidencia: Actas mesas técnicas *Una vez la SCRD inicie el contrato con el Operador y el Asociado, respectivamente deben suscribir un contrato de fiducia mercantil no irrevocable para el manejo de los recursos de los contratos, en los cuales se tienen contrales de validación y visado de firma y autorización para cada desembolso originado en las ordenes de pago para la ejecución de las actividades previstas en los planes operativos. Desviaciones: Constituir contrato de fiducia mercantil irrevocable de administración y pagos. Evidencia: Contrato fiduciario *Una vez la SCRD inicie el contrato con el Operador, este debe mantener vigente el programa de seguros de BibloRed que cubre todos los bienes muebles, inmuebles, devolutivos y valores que conforman y se adquieren en el marco de la Operación para que en caso de pérdida o daño se realice la reposición correspondientes y no se generen deterimentos patrimoniales por dicho concepto. Desviaciones: Supervisor y equipo de apoyo a la supervisión de la DLB realizan seguimiento y requerimientos cuando haya lugar. Evidencia: Pólizas * * *</t>
  </si>
  <si>
    <t>1. Realizar una socialización sobre el código de integridad al interior de la Dirección de Lectura y Bibliotecas.
 2. Solicitar a la dependencia/proceso responsable de dar lineamientos para el manejo de conflicto de interes una capacitación para el personal de la Dirección de Lectura y Bibliotecas</t>
  </si>
  <si>
    <t>1. Meta: (2) socialización realizada.
  Indicador: número de socializaciones sobre el 
  código de integridad.
 2. Meta: (1) comunicación interna realizada.
  Indicador: número de oficio de solicitud</t>
  </si>
  <si>
    <t>Humanos, técnicos</t>
  </si>
  <si>
    <t>1. Lider de planeación de DLB.
 2. Director de DLB y Lider de planeación de la DLB</t>
  </si>
  <si>
    <t>1. 30/11/2024
 2. 30/11/2024</t>
  </si>
  <si>
    <t>Se evidencian inconsistencia en la actividad 1 formulada para la vigencia 2024: Puesto que se indica por los responsables que "la socialización y divulgación del Código de integridad fue una de las acciones de 2023, así como la participación de la Dirección de Lectura y Bibliotecas en la construcción del Plan de Cumplimiento normativo de la SCRD, con un equipo de 3 funcionarios"
 Para la segunda actividad no se reportan soportes que permitan evidenciar que se solicitó una capacitación en temas de conflicto de interés al personal de la Dirección de Lestura y Bibliotecas.</t>
  </si>
  <si>
    <t>La columna U "Meta e Indicador" fue mal diligenciada por el proceso,el indicador de cumplimiento del plan de tratamiento de riesgos que se estableció para la vigencia 2024 no es una relación entre dos variables.
 Se recuerda que un indicador es "una representación (cuantitativa preferiblemente) establecida mediante la relación entre dos o más variables, a partir de la cual se registra, procesa y presenta información relevante con el fin de medir el avance o retroceso en el logro de un determinado objetivo en un periodo de tiempo determinado" 
 Se presenta inconsitencia en la formulación de la actividad 1, pues se indica que se cumplió en 2023, lo que indica que para esta vigencia debió elimarse del plan de tratamiento de riesgos y formular una nueva acción
 Teniendo en cuenta que no se reportan soportes para el cumplimiento de la actividad 2 y su fecha de finalización es el 30/11/2024 se califica como "Sin Iniciar" y se recomienda solicitar el cambio o eliminación de la actividad 1. a la OAP.</t>
  </si>
  <si>
    <t>Las 2 actividades se encuentran Sin Iniciar</t>
  </si>
  <si>
    <t>1. Se evidencia que se dio cumplimiento a la actividad N° 1, socializar al interior de DLB el código de integridad. 
 Se recomienda al proceso solicitar a la OAP ajustar la meta para que guarde relación con la actividad propuesta, ya que, la actividad inidca realizar una (1) socialización, pero en la meta se establecieron dos (2) socializaciones.
 2. Se evidencia que a través del radicado: 20248000307653 se realizó la solicitud a Talento Humano de que realicen una capacitación sobre el manejo de conflicto de interés a los colaboradores de la DLB.</t>
  </si>
  <si>
    <t>Cumplida</t>
  </si>
  <si>
    <t>Las actividades fueron cumplidas en el cuatrimestre anterior.</t>
  </si>
  <si>
    <t>RC-LEO-2</t>
  </si>
  <si>
    <t>Posibilidad de favorecimiento de terceros (personas naturales) por el direccionamiento en los procesos de selección de personal necesarios de la operación de BibloRed para beneficio propio o de un tercero.</t>
  </si>
  <si>
    <t>1. Desconocimiento de los lineamientos respecto de la autonomía del Operador en la selección del personal de BibloRed a través de convocatorias internas y externas.
 2. Posible extralimitación en el rol que desempeñan los miembros del equipo de apoyo a la supervisión.</t>
  </si>
  <si>
    <t>Deslegitimación de los procesos de convocatoria que debe adelantar el Operador.</t>
  </si>
  <si>
    <t>*PREVENTIVO *DETECTIVO *PREVENTIVO * * *</t>
  </si>
  <si>
    <t>*Una vez adjudicado el contrato de operación, el contatista debe dar apertura a las convocatorias internas y externas para la selección del personal. En caso de requerirse práctica de pruebas de conocimiento y entrevista, el equipo de apoyo a la supervisión debe aportar en el diseño de la prueba y en la realización de las entrevistas para emitir un concepto, no obstante, la evaluación y puntuación le corresponde al líder de talento humano de la operación. Desviación: Las dificultades que se presenten se abordan en la mesa técnica de gastos de personal y dependiendo la complejidad se escalan al Comite Administrativo y Financiero. Evidencia: Soportes convocatorias *Mensualmente el profesional de apoyo a la supervisión de cada línea designado por parte de la Dirección de Lectura y Bibliotecas, realiza mesa técnica con el propósito de acompañar y efectuar seguimiento técnico y especializado para cada uno de los procesos de apoyo en lo referente a la selección del personal para BibloRed. Desviaciones: las observaciones o desviaciones identificadas son objeto de seguimiento en las siguientes sesiones de la mesa técnica. Evidencia: Actas mesas técnicas *Mensualmente, el funcionario y contratistas de la Dirección de Lectura y Bibliotecas que apoyan la supervisión de la línea de gastos de personal, realizan seguimiento a la apertura de convocatorias y publicación de vacantes , así mismo revisan la ejecución de la línea de lo cual se deriva el informe de apoyo a la supervisión.Desviaciones: las dificultades se informan al supervisor.Evidencia: Informe de apoyo a la supervisión * * * *</t>
  </si>
  <si>
    <t>POSIBLE</t>
  </si>
  <si>
    <t>*FUERTEFUERTE *FUERTEFUERTE *FUERTEFUERTE * * *</t>
  </si>
  <si>
    <t>Realizar una socialización sobre las responsabilidades del rol del apoyo a la supervisión al interior de la Dirección de Lectura y Bibliotecas y cada vez que ingrese un apoyo a la supervisión.</t>
  </si>
  <si>
    <t>Meta: (1) socialización realizada.
 Indicador: número de socializaciones sobre las resonsabilidades del apoyo a la supervisión</t>
  </si>
  <si>
    <t>Líder administrativo y Finaciero y líder de planeación de la Dirección de Lectura y Bibliotecas</t>
  </si>
  <si>
    <t>La columna U "Meta e Indicador" fue mal diligenciada por el proceso,el indicador de cumplimiento del plan de tratamiento de riesgos que se estableció para la vigencia 2024 no es una relación entre dos variables.
 Se recuerda que un indicador es "una representación (cuantitativa preferiblemente) establecida mediante la relación entre dos o más variables, a partir de la cual se registra, procesa y presenta información relevante con el fin de medir el avance o retroceso en el logro de un determinado objetivo en un periodo de tiempo determinado
 Teniendo en cuenta que no se reportan soportes para el cumplimiento de la actividad y su fecha de finalización es el 30/11/2024 se califica como "Sin Iniciar"</t>
  </si>
  <si>
    <t>1. Se evidencia a través del acta 20248000305563 que se realizó una socialización al interior de la DLB sobre lineamientos de apoyo a la supervisión.</t>
  </si>
  <si>
    <t>RC-LEO-3</t>
  </si>
  <si>
    <t>Posibilidad de favorecimiento de terceros (personas jurídicas o naturales) con el direccionamiento en los procesos de selección para la adquisición de bienes y servicios derivados de la operación de BibloRed para beneficio propio o de un tercero.</t>
  </si>
  <si>
    <t>1. incumplimiento de los procedimientos y condiciones definidos en los manuales de contratación para la Operación de BibloRed (Operador y Convenio), presentados y avalados por parte del comité técnico y administrativo del contrato y comité operativo del convenio.
 2. Posible extralimitación en el rol que desempeñan los miembros del equipo de apoyo a la supervisión</t>
  </si>
  <si>
    <t>Pérdida de credibilidad en el programa de BibloRed.
 Deslegitimación de los procesos contractuales en el sentido de soslayar la selección objetiva de las ofertas y propuestas más favorables para la operación de BibloRed.</t>
  </si>
  <si>
    <t>*PREVENTIVO *DETECTIVO * * * *</t>
  </si>
  <si>
    <t>*Mensualmente, el funcionario y contratistas de la Dirección de Lectura y Bibliotecas que apoyan la supervisión de la línea de contratación - jurídica, realizan seguimiento al cumplimiento del manual de contratación aprobado para la operación, generando las respectivas recomendaciones y alertas, con base en los muestreos aleatorios de los expedientes contractuales del operador y el asociado. Desviaciones:las dificultades se informan al supervisor. Evidencia: Informe de apoyo a la supervisión *Mensualmente el profesional de apoyo a la supervisión de la línea de contatación-juridica línea designado por parte de la Dirección de Lectura y Bibliotecas, realiza mesa técnica con el propósito de acompañar y efectuar seguimiento técnico y especializado para la línea en lo correspondiente para el convenio y el contato. Desviaciones: las observaciones o desviaciones identificadas son objeto de seguimiento en las siguientes sesiones de la mesa técnica. Evidencia: Actas mesas técnicas * * * * *</t>
  </si>
  <si>
    <t>*FUERTEFUERTE *FUERTEFUERTE *FUERTE *FUERTE *FUERTE *FUERTE</t>
  </si>
  <si>
    <t>La columna U "Meta e Indicador" fue mal diligenciada por el proceso,el indicador de cumplimiento del plan de tratamiento de riesgos que se estableció para la vigencia 2024 no es una relación entre dos variables.
 Se recuerda que un indicador es "una representación (cuantitativa preferiblemente) establecida mediante la relación entre dos o más variables, a partir de la cual se registra, procesa y presenta información relevante con el fin de medir el avance o retroceso en el logro de un determinado objetivo en un periodo de tiempo determinado.
 Teniendo en cuenta que no se reportan soportes para el cumplimiento de la actividad y su fecha de finalización es el 30/11/2024 se califica como "Sin Iniciar"</t>
  </si>
  <si>
    <t>Gestión de Investigaciones, Observaciones y Analítica de la Cultura, la Recreación y el Deporte</t>
  </si>
  <si>
    <t>Establecer acciones institucionales dirigidas a la generación, análisis y difusión de información de los campos de cultura, recreación y deporte a través del intercambio y apropiación del conocimiento para grupos de valor y la toma de decisiones de la administración distrital</t>
  </si>
  <si>
    <t>RC-GIO-1</t>
  </si>
  <si>
    <t>Posibilidad de usar el poder para recibir algún beneficio a nombre propio o grupo de valor por manipulación de la información en la recolección de misma o en el uso de los instrumentos, metodologías o investigaciones.</t>
  </si>
  <si>
    <t>1. Personal contratado que no cumpla con el ideario ético de la entidad
 2. Proveedores contractuales que durante la ejecución entreguen informacion con deficiencias o alterada
 3. Deficiencia del seguimiento por parte del Director y del apoyo lider del desarrollo de los ejercicios al momento de recolectar la información y en los documentos finales de los instrumentos, metodologias o investigaciones.</t>
  </si>
  <si>
    <t>1. Emisión de documentos que afectan la correcta toma de decisiones
 2. Investigaciones disciplinarias 
 3. Desconfianza institucional</t>
  </si>
  <si>
    <t>*PREVENTIVO *PREVENTIVO *PREVENTIVO * * *</t>
  </si>
  <si>
    <t>* El Director y el profesional designado para supervisar al equipo de campo, realizan seguimiento a los grupos encargados de la recolección y levantamiento de datos que se recoge en los instrumentos diseñados en tablets o formularios impresos mediante análisis de las tendencias de información para el control de calidad. Si se evidencia que la información no es verídica y no cumple con los crieterios de calidad, nuevamente se debe recolectar los datos en campo con un acompañamiento más estricto para evitar la alteracion de los mismos * El Director y el profesional designado realiza sensibilizaciones cada vez que sea necesario relacionado con los manuales, procedimientos, normativa, instrumentos, procesos de recolección, uso tecnico del aplicativo designado para la recolección de la información, que permitan fortalecer el aprendizaje y conocimientos del equipo, asi como, el rendimientos y la calidad de la información en campo. Lo anterior, queda documentado en actas de reunión, mesas de trabajo o infografias. *La Subsecretaria de Cultura Ciudadana y Gestión del Conocimiento Cultural, con el apoyo de la Oficina Asesora de Planeación y el Grupo Interno de Trabajo de Contratación realizan las siguientes actividades de control:
 1. En la fase de planeación, a solicitud del área que formula la necesidad de contratación, se designa a un profesional para la formulación técnica de estudios previos, asi como, un profesional quien realiza acompañamiento en la construcción jurídica del proceso de selección, con el objetivo de adecuar el requerimiento a la normatividad vigente para la adquisción de que se trate. Como evidencia quedan los correos electrónicos o actas de reunión y el estudio previo con los anexos del caso.
 2. Cada vez que se adelanté un proceso de selección, el Subsecretario ordenará realizar el reparto a los profesionales considerando su experiencia y conocimientos. Como evidencia queda el registro en la matriz de reparto y correos electronicos 
 3. Cada vez que se adelanta un proceso de selección, en cualquier modalidad, cuenta con la revisión técnica preliminar por parte del Director, el apobado de apoyo y el profesional designado por la Subsecretaria. Como evidencia queda el flujo en el SECOP II y los correos de revisión y aprobación que se generen. * * * *</t>
  </si>
  <si>
    <t>*MODERADOFUERTE *FUERTEFUERTE *FUERTEFUERTE *FUERTE * *</t>
  </si>
  <si>
    <t>1. Realizar sensibilizaciones en el marco de documentos actualizados y aprobados el año inmediatamente anterior, en el proceso, al equipo de la Direccion del Observatorio y Gestión del Conocimiento Cultural, asi como a los equipos de las demas direcciones que comparten el desarrollo de la implementacion y/o ejecucion.
 2. Mesas de trabajo y/o comites de control periodicos para revision ejecutiva y estratégica de la gestión de la Dirección del Observatorio y Gestion del Conocimiento Cultural</t>
  </si>
  <si>
    <t>1. Indicador: No. de sensibilizaciones realizadas
 1. Meta: 4
 2. Indicador: No. Mesas de trabajo y/o comites de control realizados
 2. Meta: 8</t>
  </si>
  <si>
    <t>Recursos humanos, logisticos, técnicos y tecnológicos</t>
  </si>
  <si>
    <t>Director del Observatorio y Gestión del Conocimiento Cultural
 Equipo de personal de la DOGC</t>
  </si>
  <si>
    <t>1. Se indica por los responsables que se está a la espera de que se realice la contratación de los diferentes equipos trabajo para proceder a realizar las cuatro (4) sensibilizaciones programadas.
 2. Se evidencia que el día 29/01/24 se realizó Comité Primario en la Dirección de Obervatorio, con funcionarios de planta y contratistas donde se trataron temas relacionados con el direccionamiento estratégico y administrativo.</t>
  </si>
  <si>
    <t>La columna U "Meta e Indicador" fue mal diligenciada por el proceso,el indicador de cumplimiento del plan de tratamiento de riesgos que se estableció para la vigencia 2024 no es una relación entre dos variables.
 Se recuerda que un indicador es "una representación (cuantitativa preferiblemente) establecida mediante la relación entre dos o más variables, a partir de la cual se registra, procesa y presenta información relevante con el fin de medir el avance o retroceso en el logro de un determinado objetivo en un periodo de tiempo determinado.
 El área debe reportar siete (7) soportes adcionales de mesas de trabajo y/o comités primarios que se realicen hasta el 30/11/2024</t>
  </si>
  <si>
    <t>Actividad 1. Sin Iniciar
 Actividad 2. En proceso</t>
  </si>
  <si>
    <t>1. Se indica por los responsables que se está a la espera de que se realice la contratación de los diferentes equipos trabajo para proceder a realizar las cuatro (4) sensibilizaciones programadas.
 2. Se evidencia que los días abril 25, mayo 30, 27 de junio y 26 de julio de 2024. se realizó Comité Primario en la Dirección de Obervatorio, con funcionarios de planta y contratistas donde se trataron temas relacionados con el direccionamiento estratégico y administrativo. 
 El área debe reportar tres (3) soportes adcionales de mesas de trabajo y/o comités primarios de conformidad con la meta establecida.</t>
  </si>
  <si>
    <t>1. Se remiten soportes de la realización de cuatro (4) sensibilizaciones sobre los documentos actualizados y aprobados al equipo de la Direccion del Observatorio y Gestión del Conocimiento Cultural, asi como a los equipos de las demas direcciones que comparten el desarrollo de la implementacion y/o ejecucion.
 2. Se evidencia que los días agosto 30, 26 de septiembre y 29 de noviembre, se realizaron Comités Primarios en la Dirección de Obervatorio, con funcionarios de planta y contratistas donde se trataron temas relacionados con el direccionamiento estratégico y administrativo.</t>
  </si>
  <si>
    <t>Gestión de Formulación y Seguimiento de Política Públicas</t>
  </si>
  <si>
    <t>Garantizar el acceso y disfrute de los derechos culturales y practicas recreodeportivas de los grupos devalor de la SCRD a través de la formulación, implementación y seguimiento de políticas públicas del SectorCultura, Recreación y Deporte.</t>
  </si>
  <si>
    <t>RC-FPP-1</t>
  </si>
  <si>
    <t>Posiblidad de recibir un beneficio o dádiva para favorecer a un tercero en la concertación de un producto en la formulación de polticas Públicas.</t>
  </si>
  <si>
    <t>*El profesional de la Oficina Asesora de Planeación, debe revisar la propuesta de estructuración de la política que cumpla con lo establecido por la SDP ¿Esta correcta? No cumple se debe ajustar el documento conforme a las observaciones dadas por la Oficina Asesora de Planeación, si cumple continuar con la presentación de la propuesta al Comité Sectorial de Desarrollo Administrativo o quien haga sus veces para recibir el aval y continuar con la formulación., todo queda evidenciado en Correo electrónico de remisión, Documento con ajustes y/u observaciones y Acta de la reunión y listado de asistencia del Comité Sectorial de Desarrollo Administrativo o quien haga sus veces * * * * * *</t>
  </si>
  <si>
    <t>1, Socializar el procedimiento Formulación e implementación de políticas pública del Sector Cultura, recreacion y deporte fortaleciendo los controles y seguimientos</t>
  </si>
  <si>
    <t>1. Indicador: Porcentaje de profesionales encargados del seguimiento de la políticas públicas de la SCRD
 (Número de profesionales capacitados en el procedimiento encargados del seguimiento de la políticas públicas / Número total de profesionales encargados del seguimiento de la políticas)*100
 1. Meta: 100%</t>
  </si>
  <si>
    <t>Responsables de las políticas públicas y Oficina Asesora de Planeación</t>
  </si>
  <si>
    <t>1, 30/05/2024</t>
  </si>
  <si>
    <t>Se indica por los responsables que el procedimiento: Formulación e Implementación de las políticas públicas se encuentra en actualización.</t>
  </si>
  <si>
    <t>Teniendo en cuenta que para poder socializar el procedimiento de requier primero culminar su actualización, el plan de tratamiento se califica como Sin Iniciar. 
 Adicionalmente, debió establecerse como primera acción del plan de tratamiento la actualización del procedimiento, ya que de conformidad con el reporte de los responsables, era el requisito previo para posteriormente llevar a cabo su socialización.</t>
  </si>
  <si>
    <t>Los responsables reportan lo siguiente: "Durante el periodo del reporte no se han formulado Politicas Públicas. El profesional OAP estará atento al control cuando se inicie un nuevo proceso de Formulación de Politicas publicas" el reporte realizado no tiene relación con la actividad propuesta en el plan de tratamiento de riesgos, por lo anterior la acción se califica como incumplida teniendo en cuenta que la fecha de implementación era hasta el 30/05/2024</t>
  </si>
  <si>
    <t>Se recimienda que el reporte sea coherente con lo formulado.</t>
  </si>
  <si>
    <t>Observación: El proceso no reporta información del cumplimiento de la acción, incumpliendo con los reportes de información que debe realizar la primera línea de defensa señalados en la política de administración de riesgo vigente de la SCRD.</t>
  </si>
  <si>
    <t>Gestión de la Promoción de Agentes y Prácticas Culturales y Recreodeportivas</t>
  </si>
  <si>
    <t>Promover el desarrollo del arte, la cultura, el patrimonio y el deporte a través de la entrega de recursos financieros, técnicos, en especie y generación de capacidades en los grupos de valor para el desarrollo de actividades de apropiación y transmisión de los saberes para el fortalecimiento cultural, recreativo y deportivo en la ciudad</t>
  </si>
  <si>
    <t>RC-PCR-1</t>
  </si>
  <si>
    <t>Posibilidad de recibir o solicitar cualquier dádiva o beneficio a nombre propio o de un tercero al momento de otorgar beneficios económicos periodicos sin cumplir con los requisitos establecidos para el efecto.</t>
  </si>
  <si>
    <t>1. Alto grado de subjetividad en la selección de beneficiarios. 
 2. No identificar, ni declarar un conflicto de interés oportunamente 
 3. Falta de integridad en la terna de jurados encargado de la etapa de evaluación de ganadores de convocatorias.</t>
  </si>
  <si>
    <t>1. Investigaciones / sanciones disciplinarias, administrativas, fiscales y/o penales
 2. Detrimento patrimonial
 3. Pérdida de confianza y legitimidad de la Entidad.</t>
  </si>
  <si>
    <t>*PREVENTIVO</t>
  </si>
  <si>
    <t>*El auxiliar administrativo y los profesionales misionales designados por parte de la Subdirección de Gestión Cultural y Artística realizan revisión y análisis de las postulaciones para recibir los BEPS en la plataforma oficial (https://beneficioartistamayor.scrd.gov.co/inicio.jsf). Existen tres filtros en el proceso:
 1. Se brinda soporte y apoyo por parte del auxiliar administrativo para la postulación de manera presencial en la plataforma, teniendo en cuenta que el proceso es 100% virtual; es importante destacar que, no se recibe ningún documento físico. Todo documento debe encontrarse en formato digital y en PDF.
 2. Luego, el revisor N°1 (profesional misional) en cumplimiento del Decreto 2260 de 2021 valida en la plataforma de manera general, que el postulante cumple con todos los requisitos establecidos según el manual operativo 823 de 2021 del Ministerio de Cultura. 
 3. El revisor N°2 (profesional misional con experticia en el programa) valida en el sistema el total de la información de manera minuciosa, rigurosa y detallada; revisa los soportes cargados para cada registro según los parámetros establecidos. Así como, realiza el contraste de la información y documentos que reporta el aspirante al beneficio. Esta actividad rechaza o posibilita la opción de que se pueda continuar con el trámite. Esto mitiga que el riesgo se pueda materializar.
 Las acciones enunciadas se registrarán de manera semestral en una comunicación oficial para reportar el actuar de los roles enunciados en el proceso.</t>
  </si>
  <si>
    <t>* *FUERTEFUERTE *FUERTEFUERTE *FUERTEFUERTE *FUERTEFUERTE *</t>
  </si>
  <si>
    <t>1. Actualizar el procedimiento Beneficios Económicos Periódicos
 2. Socializar el procedimiento BEPS Beneficios Económicos Periódicos</t>
  </si>
  <si>
    <t>1. Meta: Un (1) procedimiento actualizado 
 Indicador: Número de procedimientos actualizados / Número de procedimientos programados
 2. Meta: Una (1) socialización procedimiento actualizado 
 Indicador: Número de socializaciones realizadas del procedimiento actualizado / Número de socializaciones programadas del procedimiento actualizado</t>
  </si>
  <si>
    <t>Recursos humanos</t>
  </si>
  <si>
    <t>Profesionales Misionales de la Subdirección de Gestión Cultural y Artística</t>
  </si>
  <si>
    <t>1. Se evidencia la actualización del procedimeinto: OTORGAMIENTO DE BENEFICIOS ECONÓMICOS PERIÓDICOS A CREADORES Y GESTORES CULTURALES a su versión 2, del 30/10/2024
 2. Se evidencia que el procedimiento fue socializado por la Subdirectora de Gestión Cultural y Artística, a los miembros de su equipo de trabajo, a través del correo electrónico institucional.</t>
  </si>
  <si>
    <t>RC-PCR-2</t>
  </si>
  <si>
    <t>Posibilidad de recibir o solicitar cualquier dádiva o beneficio a nombre propio o de un tercero al momento de otorgar beneficios económicos sin cumplir con los requisitos establecidos para el efecto.</t>
  </si>
  <si>
    <t>*En la Mesa Sectorial de Fomento, se revisan y aprueban las condiciones generales de participación del Programa Distrital de Estímulos y del Banco de Jurados.
 Para el Banco de jurados se describen las características básicas de conocimiento, formación, experiencia y trayectoria que debe tener el jurado, junto con los criterios de evaluación.
 Posteriormente se presentan las condiciones al Comité Intersectorial de Coordinación Jurídica del Sector Cultura, Recreación y Deporte y al Comité de Fomento de la Cultura, la Recreación y el Deporte. *El Comité evaluador del área misional responsable de la convocatoria revisa que cada uno de los participantes del Banco de Jurados postulados a la convocatoria específica cumpla con el perfil establecido, según los criterios establecidos en las condiciones generales de participación del Banco de Jurados. Si los participantes cuentan con un puntaje igual o mayor a 70 se conforma la lista de elegibles, de lo contrario, se debe buscar en el Banco de Jurados los participantes inscritos que cumplan con los criterios establecidos. *Realizar, entre los profesionales de la dirección, la revisión cruzada del 100% de las actuaciones relacionadas con el reconocimiento de la personería Jurídica y sus trámites derivados respecto de los oganismos vinculados al Sistema Nacional del Deporte y de las Esal sujetas a inspección, vigilancia y control con fines culturales, recreativos y/o deportivos, de competencia de la Dirección de Personas Jurídicas. Lo anterior con el fin de verificar el cumplimiento de la normativa legal vigente y/o sus cambios y/o actualizaciones. * * * *</t>
  </si>
  <si>
    <t>1.Socializar los procedimientos del banco de personas expertas a los profesionales responsables del seguimiento de las convocatorias del PDE</t>
  </si>
  <si>
    <t>1.Una socialización efectuada</t>
  </si>
  <si>
    <t>Profesionales Misionales Dirección de Fomento</t>
  </si>
  <si>
    <t>Se evidencia que el día 28/04/2024 se realizó socialización del procedimiento: Banco de personas expertas del sector cultura a profesionales de diferentes áreas, lo anterior se evidencia a través del radicado: 20242200081713
 Teniendo en cuenta que como meta se definió una socialización el plan de tratamiento se califica como cumplida para el 2024.</t>
  </si>
  <si>
    <t>La columna U "Meta e Indicador" fue mal diligenciada por el proceso,el indicador de cumplimiento del plan de tratamiento de riesgos que se estableció para la vigencia 2024 no es una relación entre dos variables.
 Se recuerda que un indicador es "una representación (cuantitativa preferiblemente) establecida mediante la relación entre dos o más variables, a partir de la cual se registra, procesa y presenta información relevante con el fin de medir el avance o retroceso en el logro de un determinado objetivo en un periodo de tiempo determinado.</t>
  </si>
  <si>
    <t>La actividad fue cumplida en el primer cuatrimestre</t>
  </si>
  <si>
    <t>RC-PCR-3</t>
  </si>
  <si>
    <t>La posibilidad de recibir o solicitar cualquier dádiva o beneficio a nombre propio o de un tercero con el fin de adelantar actuaciones administrativas incumpliendo la normatividad legal vigente, en detrimento de la Secretaría Distrital de Cultura Recreación y Deporte</t>
  </si>
  <si>
    <t>1) Intereses personales</t>
  </si>
  <si>
    <t>1) Sanciones administrativas y/o disciplinarias.
 2) Hallazgos de entes de control.
 3) Afectación de la imagen de la Secretaría.
 4) Incumplimiento de la normatividad legal vigente.
 5) Quejas por parte de terceros.
 6) Demandas.</t>
  </si>
  <si>
    <t>*DETECTIVO *PREVENTIVO * * * *</t>
  </si>
  <si>
    <t>*El Comité evaluador del área misional responsable de la convocatoria revisa que cada uno de los participantes del Banco de Jurados postulados a la convocatoria específica cumpla con el perfil establecido, según los criterios establecidos en las condiciones generales de participación del Banco de Jurados. Si los participantes cuentan con un puntaje igual o mayor a 70 se conforma la lista de elegibles, de lo contrario, se debe buscar en el Banco de Jurados los participantes inscritos que cumplan con los criterios establecidos. *Realizar, entre los profesionales de la dirección, la revisión cruzada del 100% de las actuaciones relacionadas con el reconocimiento de la personería Jurídica y sus trámites derivados respecto de los oganismos vinculados al Sistema Nacional del Deporte y de las Esal sujetas a inspección, vigilancia y control con fines culturales, recreativos y/o deportivos, de competencia de la Dirección de Personas Jurídicas. Lo anterior con el fin de verificar el cumplimiento de la normativa legal vigente y/o sus cambios y/o actualizaciones. * * * * *</t>
  </si>
  <si>
    <t>1. Socializar el Código de Integridad dentro del grupo de trabajo de la DPJ.
 2. Socialización de las posibles consecuencias o sanciones generadas por la manipulación de información para favorecer a terceros.</t>
  </si>
  <si>
    <t>Meta: 2 socializaciones del Código de Integridad dentro del grupo de trabajo de la DPJ. 
 Indicador: No. de socializaciones del Código de Integridad, a los Profesionales de la DPJ</t>
  </si>
  <si>
    <t>Recursos humanos, técnicos, tecnológicos</t>
  </si>
  <si>
    <t>1. Director (a) de Personas Jurídicas.
 2. Profesionales Dirección de Personas Jurídicas.</t>
  </si>
  <si>
    <t>1. 30/11/2024
 2. 30/11/2024</t>
  </si>
  <si>
    <t>Al no reportar información se incumple con lo estipulado en la política de administración del riesgo V3 de la SCRD.</t>
  </si>
  <si>
    <t>Apropiación de la Infraestructura y Patrimonio Cultura</t>
  </si>
  <si>
    <t>Objetivo Estratégico 2: Optimizar la gestión de la Secretaría Distrital de Cultura, Recreación y Deporte y de las entidades que conforman el sector, articulando e implementando procesos que den soluciones eficaces a las necesidades y expectativas de la ciudadanía.</t>
  </si>
  <si>
    <t>RC-AIP-1</t>
  </si>
  <si>
    <t>Posibilidad de uso del poder en favorecimiento propio o de terceros para dilatar las decisiones frente al control urbano para la protección
 de bienes de interés cultural - BIC.</t>
  </si>
  <si>
    <t>1. Falta de integridad del servidor público
 2. No identificar, ni declarar un conflicto de interés oportunamente
 3. Manipulación de la información y fallas en la aplicación de los controles
 4. Presiones externas frente las decisiones de la SCRD</t>
  </si>
  <si>
    <t>1. Investigaciones / sanciones disciplinarias, administrativas, fiscales y/o penales
 2. Detrimento patrimonial
 3. Poner en riesgo las condiciones patrimoniales de un Bien de interes Cultural</t>
  </si>
  <si>
    <t>*El profesional arquitecto designado(a) para adelantar el proceso administrativo, se encarga de revisar e incorporar la información de cada inmueble en los expedientes (Reportes aplicativos SINUPOT, Ventanilla Única de la Construcción -VUC- VUR, ficha de valoración individual), a partir de las quejas allegadas, las cuales se reciben en la entidad a demanda y no con una periodicidad específica. Lo anterior se considera la base para los procesos y son los insumos necesarios para las actuaciones administrativas que se adelantan en la entidad. En la misma vía, El abogado(a) designado(a)revisa el expediente que está a su cargo y verifica que la información este completa, lo cual se realiza en el aplicativo ORFEO y se incluye en el cuadro de control en formato Excel, así como también el arquitecto líder realiza revisiones semanales para mayor control. Cualquier irregularidad que se encuentre dentro del desarrollo de este control se informa a líder jurídico y técnico del equipo y se subsana de inmediato. El documento que soporta el desarrollo de control es un archivo en formato Excel denominado "Trámites adelantados Control Urbano noviembre 2023" *El (la) profesional abogado(a) designado(a) para cada proceso es el encargado(a) de validar y revisar los documentos, así como también de comunicar al propietario del inmueble en el desarrollo del proceso. Lo anterior se realiza con el fin de garantizar el debido proceso a los ciudadanos(as) y por tanto se lleva a cabo dentro de los términos procesales en cada caso, por lo cual no tiene una periodicidad especifica. De este modo, en cada ocasión que se requiera el (la) profesional abogado(a) designado(a) para cada proceso genera el documento que se va a comunicar y lo envía para revisiones del líder técnico y líder jurídico. Cualquier irregularidad que se encuentre dentro del desarrollo se informa al líder jurídico y al líder técnico del equipo para atender lo requerido y se devuelve al profesional designado. Además, como evidencias de la ejecución de este control se cuenta con un instrumento en Excel denominado "Trámites adelantados Control Urbano noviembre 2023" *El subdirector de Infraestructura y Patrimonio Cultural es el encargado de verificar la información y el contenido de cada acto administrativo, junto con los documentos técnicos y jurídicos presentados. En este sentido, el subdirector verifica que dicho documento sea elaborado por e(la)l abogado(a) designado(a), revisado por el líder jurídico y líder técnico para la verificación de todos los documentos y aprobación final. Esta revisión se realiza cada vez que se considera pertinente generar un acto administrativo de este tipo por parte de los(as) abogados(as) designados(as), por lo cual no responde a una periodicidad específica. De este modo, a través de estos documentos se resuelven, advierten y ordenan decisiones de fondo respecto a las intervenciones que se realizan. En caso de generarse observaciones o identificarse desviaciones, el documento es devuelto con los respectivos comentarios y sugerencias, con el fin que pueda ser modificado por el(la) profesional designado(a). Como evidencia de la ejecución de este control, se cuenta con tres instrumentos en formato Excel, a través de los cuales se les realiza seguimiento a estos actos administrativos. * * * *</t>
  </si>
  <si>
    <t>1. Elaborar un documento que oriente el uso del aplicativo tecnológico que permitirá realizarle seguimiento a la implementación del procedimiento "AIP-PR-05 v1 Policivo y Sancionatorio frente a las faltas y comportamientos contrarios a la protección y conservación del Patrimonio Cultural" 
 2. Socializar con el personal designado de la Subdirección de Infraestructura y Patrimonio Cultural el documento que orienta el uso del aplicativo tecnológico que permitirá realizarle seguimiento a la implementación del procedimiento "AIP-PR-05 v1 Policivo y Sancionatorio frente a las faltas y comportamientos contrarios a la protección y conservación del Patrimonio Cultural"</t>
  </si>
  <si>
    <t>Meta 1: Un (1) documento que oriente el uso elaborado del aplicativo tecnológico que permitirá el seguimiento a la implementación del procedimiento "AIP-PR-05 v1 Policivo y Sancionatorio frente a las faltas y comportamientos contrarios a la protección y conservación del Patrimonio Cultural" 
 Indicador 1: Número de documentos elaborados que orientan el uso elaborados del aplicativo tecnológico que permitirá el seguimiento a la implementación del procedimiento "AIP-PR-05 v1 Policivo y Sancionatorio frente a las faltas y comportamientos contrarios a la protección y conservación del Patrimonio Cultural" / Número de documentos programados
 Meta 2: Una (1) socialización con el personal designado para su operación de la Subdirección de Infraestructura y Patrimonio Cultural del documento que orienta el uso del aplicativo tecnológico que permitirá el seguimiento a la implementación del procedimiento "AIP-PR-05 v1 Policivo y Sancionatorio frente a las faltas y comportamientos contrarios a la protección y conservación del Patrimonio Cultural" 
 Indicador 2: Número de socializaciones realizadas del documento que orienta el uso del aplicativo tecnológico que permitirá el seguimiento a la implementación del procedimiento "AIP-PR-05 v1 Policivo y Sancionatorio frente a las faltas y comportamientos contrarios a la protección y conservación del Patrimonio Cultural" al personal designado de la Subdirección de Infraestructura y Patrimonio Cultural / Número de socializaciones programadas</t>
  </si>
  <si>
    <t>Humanos, técnicos, tecnólogicos</t>
  </si>
  <si>
    <t>Profesionales delegados por parte de la Subdirección de Infraestructura y Patrimonio Cultural</t>
  </si>
  <si>
    <t>1. 31/10/2024
 2. 30/11/2024</t>
  </si>
  <si>
    <t>La columna U "Meta e Indicador" fue mal diligenciada por el proceso,el indicador de cumplimiento del plan de tratamiento de riesgos que se estableció para la vigencia 2024 no es una relación entre dos variables.
 Se recuerda que un indicador es "una representación (cuantitativa preferiblemente) establecida mediante la relación entre dos o más variables, a partir de la cual se registra, procesa y presenta información relevante con el fin de medir el avance o retroceso en el logro de un determinado objetivo en un periodo de tiempo determinado.
 Teniendo en cuenta que no se reportan soportes para el cumplimiento de la actividad y la fecha de finalización es el 30/06/2024 y el 30/09/2024 se califica como "Sin Iniciar"</t>
  </si>
  <si>
    <t>El proceso indica que no se han realizado las acciones propuestas en el plan de tratamiento de riesgos
 Teniendo en cuenta que la fecha de implementación de la actividad 1 era hasta el 30/06/2024 la acción se califica como Incumplida.</t>
  </si>
  <si>
    <t>1. Se evidencia la creación del INSTRUCTIVO PARA USO DEL SISTEMA DE GESTIÓN DE QUEJAS SOBRE LOS BIENES DE INTERÉS CULTURAL - BIC.
 2. Se evidencia la socialización del instructivo a todos los colaboradores de la entidad por medio del correo institucional.</t>
  </si>
  <si>
    <t>RC-AIP-2</t>
  </si>
  <si>
    <t>Posibilidad de acción u omisión por manipular información para favorecer la solicitud de Declaratoria, revocatoria o cambio de nivel de intervención de un Bien de interes Cultural sin el cumplimiento de los requisitos</t>
  </si>
  <si>
    <t>1. Falta de integridad del servidor público
 2. Falta de verificación, análisis y control de los requisitos frente a los soportes 
 3. No identificar, ni declarar un conflicto de interés oportunamente</t>
  </si>
  <si>
    <t>1. Investigaciones / sanciones disciplinarias, administrativas, fiscales y/o penales.
 2. Reclamaciones 
 3. Acciones jurodicas en contra de la entidad o del servidor público</t>
  </si>
  <si>
    <t>*El profesional arquitecto(a) designado(a) en el proceso de evaluación es el encargado(a) de revisar la información del inmueble en los aplicativos SINUPOT, Ventanilla Única de la Construcción -VUC, ficha de valoración individual, con el fin de tener plenamente identificado el bien objeto de la solicitud. Lo anterior se realiza de acuerdo con el volumen de solicitudes y la asignación de casos, por lo cual no tiene una periodicidad específica. De este modo, e accede a los aplicativos SINUPOT, VUC, SisBIC, entre otros, que permita contar con la información y reportes de cada uno de ellos. Es de señalar que en ciertos momentos del año, estos aplicativos se encuentran en actualización por parte de la Secretaría Distrital de Planeación, la Unidad Administrativa de Catastro Distrital o el IDPC, con lo que presentan fallas en su consulta. En caso de generarse observaciones o identificarse desviaciones, se procede a complementar la información según se requiera, de forma previa a la expedición del acto administrativo. Como evidencia de la ejecución de este control se cuenta con los documentos de soporte que se encuentran en los expedientes de cada uno de los casos objeto de evaluación. *El profesional arquitecto(a) designado(a) en el proceso de evaluación es el encargado(a) de validar y revisar los documentos y en caso de que se requiera información adicional, de contactar al peticionario con el fin de solicitar que la documentación sea completada y/o ajustada. Lo anterior se realiza de acuerdo con el volumen de solicitudes, por lo cual no tiene una periodicidad específica. Esta validación se realiza, ya que son los insumos técnicos y/o jurídicos que soportan la solicitud y sobre los que se hace la evaluación. De este modo, 
 pala la actividad de control se siguen los siguientes pasos: a) Se realiza una verificación de la documentación aportada a partir del listado de documentos solicitados; b) Si la información se encuentra completa es remitida al IDPC, para su respectiva evaluación; c) Si la información está incompleta se realiza un requerimiento de información. Sin dicha documentación no es posible continuar el trámite. Ahora bien, en caso de encontrarse alguna irregularidad, en el momento en que la solicitud llega al IDPC, quien evalúa la petición y la presenta ante el Consejo Distrital de Patrimonio Cultural, puede llegar a devolverla, ya que no contaría con la información para continuar con el trámite.
 Como evidencia de la ejecución de este control, en cada uno de los expedientes de los inmuebles objeto de evaluación se encuentran los documentos iniciales presentados por el peticionario y los requerimientos en los casos en que se requiera. De igual manera, la remisión de la solicitud al IDPC. Adicionalmente, para 2024, se ha implementado un cuadro de análisis de los requisitos que ya empezó a implementarse. El respectivo soporte se encuentra en el radicado 20243300003161, del 10 de enero de 2024. *El arquitecto(a) y abogado(a) evaluadores previamente a la expedición del acto administrativo, son los encargados de verificar la información del documento con los documentos técnicos y jurídicos, y el contenido del documento frente a la decisión del proceso. Lo anterior se lleva a cabo según se requiera, por lo cual no tiene una periodicidad específica. De este modo, se verifica que la solicitud esté completa y haya cumplido con todo el trámite de evaluación: a) Revisión del cumplimiento de los requisitos; b) Remisión de la solicitud ante el IDPC; c) Presentación ante el Consejo Distrital de Patrimonio Cultural y acta respectiva con la evaluación. Además, en la proyección del borrador de resolución se hace la verificación de toda la documentación contenida en el expediente del inmueble y de la presentación de la solicitud ante el CDPC. En caso de generarse observaciones o identificarse desviaciones, se realiza el requerimiento al peticionario para aportar la información faltante, o si se llega requerir, al IDPC, para algún tipo de ajuste o complementación. Como evidencia de la ejecución de este control se cuenta con los documentos contenidos en el expediente de cada inmueble. *El abogado(a) de la Oficina Jurídica designado(a) es el encargado de validar el contenido del acto administrativo de Declaratoria, Revocatoria o cambio de nivel de intervención, lo cual se realiza según se requiera, por lo cual no cuenta con una periodicidad específica. Este control se considera importante por cuanto se verifica la validez de la información y del seguimiento al trámite desde el punto de vista técnico y jurídico. De este modo, se verifica el contenido de la información, de acuerdo con la documentación que reposa en el expediente. En caso de existir observaciones, se devuelve el acto administrativo a la Subdirección de Infraestructura y Patrimonio Cultural, para los ajustes correspondientes. Como evidencia de la ejecución de este control, se cuenta con la revisión de los actos administrativos y remisión por correo electrónico con las observaciones que se consideran dentro del mismo documento. * * *</t>
  </si>
  <si>
    <t>*FUERTEFUERTE *FUERTEFUERTE *FUERTEFUERTE *FUERTE * *</t>
  </si>
  <si>
    <t>1. Actualizar el procedimiento "AIP-PR-02 tramite de declaratoria, revocatoria o cambio de nivel de intervención de Bienes de Interés Cultural (BIC) del ámbito distrital" , en el cual se involucre el seguimiento y control en el manejo de la información a efectos de mitigar la posibilidad de favorecer la solicitud de Declaratoria, revocatoria o cambio de nivel de intervención de un Bien de Interés Cultural sin el cumplimiento de los requisitos
 2. Socializar con el personal designado de la Subdirección de Infraestructura y Patrimonio Cultural el procedimiento "AIP-PR-02 tramite de declaratoria, revocatoria o cambio de nivel de intervención de Bienes de Interés Cultural (BIC) del ámbito distrital"</t>
  </si>
  <si>
    <t>Meta 1: Un (1) procedimiento actualizado "AIP-PR-02 tramite de declaratoria, revocatoria o cambio de nivel de intervención de Bienes de Interés Cultural (BIC) del ámbito distrital" , en el cual se involucre el seguimiento y control en el manejo de la información a efectos de mitigar la posibilidad de favorecer la solicitud de Declaratoria, revocatoria o cambio de nivel de intervención de un Bien de Interés Cultural sin el cumplimiento de los requisitos
 Indicador 1: Número de procedimientos actualizados sobre el tamite de declaratoria, revocatoria o cambio de nivel de intervención de Bienes de Interés Cultural (BIC) del ámbito distrital / Número de procedimientos programados
 Meta 2: Una (1) socialización con el personal designado para su operación de la Subdirección de Infraestructura y Patrimonio Cultural del procedimiento actualizado "AIP-PR-02 tramite de declaratoria, revocatoria o cambio de nivel de intervención de Bienes de Interés Cultural (BIC) del ámbito distrital" 
 Indicador 2: Número de socializaciones realizadas del procedimiento actualizado"AIP-PR-02 tramite de declaratoria, revocatoria o cambio de nivel de intervención de Bienes de Interés Cultural (BIC) del ámbito distrital" al personal designado de la Subdirección de Infraestructura y Patrimonio Cultural / Número de socializaciones programadas</t>
  </si>
  <si>
    <t>Actividad 1. Sin Iniciar.
 Actividad 2. Sin Iniciar.</t>
  </si>
  <si>
    <t>1. Se evidencia la actualización del procedmiento TRÁMITE DE DECLARATORIA, REVOCATORIA O CAMBIO DE NIVEL DE INTERVENCIÓN DE BIENES DE INTERÉS CULTURAL (BIC) DEL ÁMBITO DISTRITAL a su versión 2 del 15/11/2024.
 2. Se evidencia la socialización del procedimiento a todos los colaboradores de la entidad por medio del correo institucional.</t>
  </si>
  <si>
    <t>Gestión Administrativa</t>
  </si>
  <si>
    <t>Prestar los servicios administrativos de apoyo, requeridos por lo procesos para el cumplimiento de la misión institucional conforme a la normativa vigente y a la disponibilidad de recursos.</t>
  </si>
  <si>
    <t>RC-ADM-1</t>
  </si>
  <si>
    <t>Posiblidad de utilizacion de los espacios (auditorio, bahia, sala de juntas) para causas diferentes a la mision de la entidad en beneficio de terceros</t>
  </si>
  <si>
    <t>Insuficiente apropiación y uso para fines que no son de la SCRD o entidades públicas.
 Tráfico de influencias.
  Falta de seguimiento a los controles establecidos en el proceso de préstamos de las areas o espacios con los que cuenta la SCRD</t>
  </si>
  <si>
    <t>Pérdida de oportunidad en desarrollo de actividades importantes de las dependencias que solicitan los espacios
 Sanciones disciplinarias o penales por parte de los entes de control.
 Posibles investigaciones y/o demandas contra la Secretaria
 Demoras en la gestión de los tramites de prestamo de espacios</t>
  </si>
  <si>
    <t>*El servidor publico designado por el GITGSA diariamente revisa el aplicativo denominado mesa de servicios donde se registran las solicitudes de los espacios, con el fin de evaluar por parte de coordinador(a) del Grupo Interno de Servicios Administrativos su viabilidad y oportunidad en el prestamo del espacio, una vez se aprueba se registra el reporte en la mesa de servicios. Cuando se presenta alguna observacion se le comunica por medio del aplicativo al solicitante. Como control se tiene un indicador de los servicios prestados, el cual se reporta trimestalmente a la OAP. * * * * * *</t>
  </si>
  <si>
    <t>Asignar los espacios de la SCRD que requieren las diferentes dependencias para el cumplimiento de actividades que le son propias para la gestion y mision de la entidad, de acuerdo con la disponibilidad.</t>
  </si>
  <si>
    <t>Meta: 95% de las solicitudes 
 Indicador: Numero de solicitudes atendidas / Numero de solicitudes recibidas</t>
  </si>
  <si>
    <t>Espacios de la SCRD
 Mesa de servicios</t>
  </si>
  <si>
    <t>Grupo Interno de Servicios Administrativos</t>
  </si>
  <si>
    <t>Para el primer trimestre se remite el soporte de las solicitudes de préstamo de las salas de juntas para uso de temas misionales.</t>
  </si>
  <si>
    <t>Teniendo en cuenta que las actividades se seguirán ejecutando durante la vigencia, el plan de tratamiento se califica en Proceso.</t>
  </si>
  <si>
    <t>Para el periodo de abril a julio se remite el soporte de las solicitudes de préstamo de las salas de juntas para uso de temas misionales.
 Teniendo en cuenta que las actividades se seguirán ejecutando durante la vigencia, el plan de tratamiento se califica en Proceso
 La actividad formulada en el plan de tratamiento de riesgos es igual al control identificado por el proceso, por lo que no aporta una acción adicional para mitigar la materialización del riesgo.</t>
  </si>
  <si>
    <t>.
 Se recomienda revisar la formulación de las actividades del plan de tratamiento de riesgos, las cuáles deben ser diferentes a las acciones formuladas como controles.</t>
  </si>
  <si>
    <t>Para el periodo de agosto a noviembre se remite el soporte de las solicitudes de préstamo de las (3) salas de juntas para uso de temas misionales.</t>
  </si>
  <si>
    <t>Gestión Contractual</t>
  </si>
  <si>
    <t>Garantizar el cumplimiento de la normatividad vigente en materia de contratación en los procesos que se
 adelanten para la adquisición de bienes y servicios que satisfagan las necesidades previstas por la Entidad
 aplicando los principios de selección objetiva.</t>
  </si>
  <si>
    <t>RC-CON-1</t>
  </si>
  <si>
    <t>Posibilidad de recibir o solicitar cualquier dádiva o beneficio a nombre propio o de terceros con el fin de adjudicar un proceso de selección.</t>
  </si>
  <si>
    <t>Inclusión de requisitos o elementos que direccionen el proceso de selección y/o limiten la pluralidad de proponentes.</t>
  </si>
  <si>
    <t>1. Pérdida de la imagen
 institucional.
 2.Pérdida de confianza en
 lo público.
 3. Investigaciones penales,
 disciplinarias y fiscales.
 4. Enriquecimiento ilícito
 de contratistas y/o
 servidores públicos.</t>
  </si>
  <si>
    <t>*El colaborador (servidor público o contratista) del área que requiere la contratación realizará el sondeo de mercado o análisis de costo y el análisis del Sector conforme a la guía para la Elaboración de Estudios de Sector emitida por Colombia Compra Eficiente. El jefe del área o el responsable del proyecto revisará los documentos con el propósito de verificar que el análisis determine la pluralidad de oferentes. En caso que el análisis no haga referencia a la pluralidad de oferentes, no se continuará con el proceso de contratación (Licitación pública, Concurso de méritos, Selección abreviada, Mínima cuantía) hasta tanto no se subsane. Como evidencia se tendrá el respectivo análisis del sector. *El colaborador (servidor público o contratista) así como el coordinador del Grupo Interno de Trabajo de Contratación, realiza la revisión del componente jurídico del Esdop de acuerdo con el proceso de contratación que se pretende adelantar, para verificar el cumplimiento de la normatividad vigente identificando las características de cada proceso de selección, comparándolo con el Esdop. En caso de no cumplir con la normatividad, no se validará el componente jurídico. Como evidencia se tendrá el Esdop. *Los miembros del Comité de apoyo a la Actividad Contractual para cada proceso de selección (Licitación Pública, Selección Abreviada y Concurso de Méritos), con el acompañamiento del área técnica, jurídica y financiera de la entidad, valida que los pliegos de condiciones definitivos y adendas del proceso sean pertinentes desde el componente técnico, jurídico y financiero, revisando los documentos soporte de la contratación y las observaciones presentadas por los interesados. Como evidencia se tendrán la resolucion de apertura y adenda de los procesos de selección referidos. * * * *</t>
  </si>
  <si>
    <t>1.Establecer la pluralidad de oferentes para el desarrollo del proceso de contratación.
 2. Establecer la viabilidad juridica de la contratación presentada en el ESDOP.
 3. Realización de los Comités de apoyo a la actividad contractual.</t>
  </si>
  <si>
    <t>100% de esdop de los procesos de selección revisados y validados en el componente jurídico por parte del GITC/N° total de esdop de los procesos de selección recibidos para revisión y validación.</t>
  </si>
  <si>
    <t>Humanos</t>
  </si>
  <si>
    <t>Colaborador designado</t>
  </si>
  <si>
    <t>La columna U "Meta e Indicador" fue mal diligenciada por el proceso,no se establecieron metas para cada una de las actividades.
 Teniendo en cuenta que no se reportan soportes para el cumplimiento de la actividad y la fecha de finalización es el 30/11/2024 el plan de tratamiento se califica como "Sin Iniciar"</t>
  </si>
  <si>
    <t>Las 3 actividades se encuentran Sin Iniciar</t>
  </si>
  <si>
    <t>Observación: A lo largo de la vigencia 2024 no se reportó información por parte del proceso de Gestión Contractual sobre el avance del cumplimiento de plan de tratamiento de riesgos, incumpliendo con los reportes de información que debe realizar la primera línea de defensa señalados en la política de administración de riesgo vigente de la SCRD.</t>
  </si>
  <si>
    <t>Gestión Jurídica</t>
  </si>
  <si>
    <t>Proteger los intereses de la Secretaría Distrital de Cultura, Recreación y Deporte y recuperar el patrimonio del Distrito Capital, a través de la asesoría jurídica, la producción normativa y la representación judicial y extrajudicial, de manera que permita lograr estándares de eficiencia y seguridad jurídica, facilitando la toma de decisiones y la prevención del daño antijurídico.</t>
  </si>
  <si>
    <t>RC-JUR-1</t>
  </si>
  <si>
    <t>Posibilidad de manipulación de conceptos jurídicos emitiéndolos fuera del término legal o contrarios a la normatividad vigente, por parte del servidor(a) y/o contratista encargado de dar respuesta a la solicitud o por parte de los encargados de revisar y aprobar, para beneficio propio o de un tercero.</t>
  </si>
  <si>
    <t>Debido a desconocimiento de la normativa legal, 
 falta de conocimiento de los procedimientos internos</t>
  </si>
  <si>
    <t>Los conceptos contrarios a la normatividad vigente o por fuera de términos para beneficio propio o de un tercero</t>
  </si>
  <si>
    <t>*El profesional designado por el Jefe de la Oficina Jurídica de acuerdo al reparto y en todos los casos revisará la pertinencia de la solicitud del concepto y elaborará el mismo dentro de los términos establecidos y con los requisitos señalados en el procedimiento JUR-PR-02 . para la revisión y firma del Jefe de la Oficina Jurídica quien podrá solicitar ajustes, los cuales deberá realizarlos de manera inmediata. 
 Trazabilidad del control a través de orfeo * * * * * *</t>
  </si>
  <si>
    <t>El profesional designado por Oficina Jurídica de acuerdo al reparto efectuado revisará la solicitud de concepto verificando que cumpla con los plazos y requisitos establecidos en el procedimiento y en el Instrumento de Gerencia 008 de 2019 de la Secretaría Jurídica Distrital que puede ser consultado en el Link: https://www.alcaldiabogota.gov.co/sisjur/normas/Norma1.jsp?dt=S&amp;i=88856. De acuerdo al procedimiento JUR-PR-02. En caso de no cumplir con los requisitos se devolverá al solicitante para los ajustes respectivos. Una vez verificados los ajustes expedirá el respectivo concepto para revisión del Jefe de Oficina Jurídica quien podra solicitar ajustes.</t>
  </si>
  <si>
    <t>Meta: El 100% de los conceptos jurídicos emitidos con el cumplimiento de los requisitos y dentro de los tiempos establecidos en el procedimiento JUR-PR-02. 
 Indicador: (No. de conceptos jurídicos emitidos con el cumplimiento de los requisitos y dentro de los términos establecidos el procedimiento JUR-PR-02 / No. de conceptos solicitados) *100</t>
  </si>
  <si>
    <t>Humanos y tecnologicos</t>
  </si>
  <si>
    <t>Jefe Oficina Juridica</t>
  </si>
  <si>
    <t>Se evidencia el cumplimiento de la actividad propuesta para el primer trimestre de la vigencia.</t>
  </si>
  <si>
    <t>Se evidencia el cumplimiento de la actividad propuesta para el periodo de abril a julio de la vigencia.</t>
  </si>
  <si>
    <t>Se evidencia el cumplimiento de la actividad propuesta para el periodo de agosto a noviembre de la vigencia 2024.</t>
  </si>
  <si>
    <t>Observación: No se realizó el reporte cualitativo de la descripción de las actividades desarrolladas solo se indica  "Actividades cumplidas".
 Recomendación: Adelantar el reporte de conformidad con lo solicitado en la matríz: Adicional a las evidecias la matriz solicita realizar la descripción detallada de las acciones realizadas, lo cual permite un reporte específico de lo ejecutado durante el periodo evaluado.</t>
  </si>
  <si>
    <t>RC-JUR-2</t>
  </si>
  <si>
    <t>Posibilidad de direccionar un acto administrativo por parte de los servidores y/o contratistas durante su preparación, proyección y/o suscripción aceptando dádivas o comisiones, en beneficio propio o de un tercero.</t>
  </si>
  <si>
    <t>Desconocimientos del ciclo de Gobernanza Regulatoria</t>
  </si>
  <si>
    <t>Actos administrativos direccionados para beneficio propio o de un tercero</t>
  </si>
  <si>
    <t>*El profesional designado por el Jefe de la Oficina Jurídica deberá socializar a los designados por la dependencia o entidad adscrita, el ciclo de gobernanza regulatorio establecido en el procedimiento JUR-PR-01 y el Decreto Distrital 474 de 2022, la primera vez que se requiera la inclusión de una propuesta normativa en la agenda regulatoria, con el fin de dar a conocer las diferentes fases que lo componen, para lo cual se programará una reunión y se levantará la correspondiente acta. En caso de no hacer parte de las propuestas regulatorias de carácter general o de corresponder a una iniciativa de acuerdo distrital se presentará la opción para la toma de decisión del directivo de la dependencia o entidad solicitante.
 Evidencia acta de la reunión * * * * * *</t>
  </si>
  <si>
    <t>El profesional designado por la Oficina Jurídica de la SCRD socializará el procedimiento PR-JUR-01 puntualizando las seis fases del ciclo de Gobernanza Regulatoria, en la primera reunión que se realice con la dependencia interesada en expedir el acto administrativo de carácter general y acompañara el desarrollo del ciclo</t>
  </si>
  <si>
    <t>Meta: Socializar el Ciclo de Gobernanza Regulatorio a las personas designadas por las dependencias que requieren expedición de Decretos distritales o actos administrativos de carácter general, con el fin de garantizar su cumplimiento.
 Indicador: No. de socializaciones del ciclo de gobernanza regulatorio y el procedimiento PR-JUR-01 por dependencia solicitante de inclusión de proyectos en primera ocasión / No. de solicitudes de inclusión por primera vez, de proyectos normativos en la agenda regulatoria en el mes.</t>
  </si>
  <si>
    <t>Jefe Oficina Juridica y el profesional designado</t>
  </si>
  <si>
    <t>RC-JUR-3</t>
  </si>
  <si>
    <t>Posibilidad de modificar o alterar de manera indebida la información registrada en los sistemas de información, omitir intencionalmente algún trámite o entorpecer el flujo normal de los procesos judiciales y extrajudiciales, por parte de los apoderados, dependientes, servidores y/o contratistas a cargo de adelantar los procesos judiciales y/o extrajudiciales, para beneficio propio o de un tercero.</t>
  </si>
  <si>
    <t>Falta de vigilancia de los procesos judiciales</t>
  </si>
  <si>
    <t>Perdida o menoscabo de recursos del sector
 Investigaciones Disciplinarias, penales y fiscales
 Afectación de la imagen de la entidad</t>
  </si>
  <si>
    <t>*El profesional encargado de dar respuesta a la tutela cuando se requiera solicita a la dependencia o entidad accionada las pruebas para dar respuesta mediante correo electrónico, revisa si es suficiente la información o de lo contrario requiere nuevamente de acuerdo a lo establecido en JUR-PR-03 v2 Acciones de Tutela para dar respuesta a la tutela.
 Evidencia correo de solicitud y de respuesta * * * * * *</t>
  </si>
  <si>
    <t>*DEBILFUERTE *FUERTE *FUERTE *FUERTE *FUERTE *FUERTE</t>
  </si>
  <si>
    <t>DEBIL</t>
  </si>
  <si>
    <t>Solicitar y revisar por parte del profesional encargado de la defensa judicial mediante correo electrónico los soportes a las dependencias para atender las decisiones judiciales o reiterar la solicitud en caso de que no estén completos</t>
  </si>
  <si>
    <t>Meta. Contar con la respuesta del 100% de las solicitudes de información remitidas para atender las decisiones judiciales.
 Indicador: (N°de solicitudes de información remitidas/N°de solicitudes de información solicitadas) * 100.</t>
  </si>
  <si>
    <t>Abogado designado para la defensa judicial y extrajudicial</t>
  </si>
  <si>
    <t>Gestión del Relacionamiento con la Ciudadanía</t>
  </si>
  <si>
    <t>Desarrollar acciones orientadas a la identificación de necesidades y atención de requerimientos de la ciudadanía a través de los canales de atención con criterios de calidad, calidez y oportunidad para la promoción de la cultura del servicio y la evaluación de satisfacción de los ciudadanos mediante la gestión de trámites y servicios que presta la Secretaría Distrital de Cultura, Recreación y Deporte.</t>
  </si>
  <si>
    <t>RC-RCC-1</t>
  </si>
  <si>
    <t>Posibilidad de afectación Reputacional por pérdida de confianza en la entidad, debido a la manipulación de la información, incumpliendo los requerimientos de los trámites y generando confusiones o falsas expectativas, para beneficio de un tercero.</t>
  </si>
  <si>
    <t>1. Desinformación sobre los requisitos y procedimientos de los trámites.
 2. Difusión de rumores o noticias falsas sobre los trámites.
 3. Percepción de que el soborno es la única manera de agilizar los trámites ante la falta de claridad en la información.
 4. Comportamiento poco ético por parte de los funcionarios y/o contratistas a cargo de la gestión de los trámites.</t>
  </si>
  <si>
    <t>1. Aumento de consultas y reclamos por parte de los usuarios debido a la falta de claridad en la información.
 2. Posibilidad de errores en la presentación de documentos, lo que puede generar rechazos o solicitudes de corrección adicionales.
 3. Reducción de la participación en programas y servicios ofrecidos por la entidad debido a la falta de confianza en la información proporcionada.</t>
  </si>
  <si>
    <t>*El equipo de Relación con el Ciudadano programa reuniones mensuales con las áreas a cargo de los trámites y servicios de la Entidad, con el propósito de revisar y actualizar la información registrada en el SUIT y la Guía Distrital de Trámites y Servicios, reduciendo así la probabilidad de confusión y desinformación que pueda afectar la reputación de la entidad y generar pérdida de confianza. La evidencia quedará consignada en un acta radicada en Orfeo con las observaciones que genere la actividad. * * * * * *</t>
  </si>
  <si>
    <t>Garantizar que la información cargada en el menú "Trámites" del botón de transparencia de la página web, sea clara, precisa y esté actualizada de acuerdo con los requisitos de los trámites</t>
  </si>
  <si>
    <t>Acta radicada en Orfeo con las observaciones que genere la actividad.</t>
  </si>
  <si>
    <t>Dirección de Gestión Corporativa y Relación con el ciudadano</t>
  </si>
  <si>
    <t>30/07/2024
 30/11/2024</t>
  </si>
  <si>
    <t>Se evidencia el cumplimiento de la actividad propuesta para el primer trimestre de la vigencia.
 Radicados Orfeo: Enero: 20247000009393
 Febrero: 20247000051023
 Marzo: 20247000087433</t>
  </si>
  <si>
    <t>La columna U "Meta e Indicador" fue mal diligenciada por el proceso,el indicador de cumplimiento del plan de tratamiento de riesgos que se estableció para la vigencia 2024 no es una relación entre dos variables.
 Se recuerda que un indicador es "una representación (cuantitativa preferiblemente) establecida mediante la relación entre dos o más variables, a partir de la cual se registra, procesa y presenta información relevante con el fin de medir el avance o retroceso en el logro de un determinado objetivo en un periodo de tiempo determinado.
 Teniendo en cuenta que las actividades se seguirán ejecutando durante la vigencia, el plan de tratamiento se califica en Proceso.</t>
  </si>
  <si>
    <t>Se evidencia el seguimieto realizado por el proceso al menú trámites del botón de trasnparencia, así como la solicitud de ajustes a las áreas de conformidad con las debilidades encontradas.</t>
  </si>
  <si>
    <t>RC-RCC-2</t>
  </si>
  <si>
    <t>Posibilidad de recibir dadivas con el fin de dar respuesta favorable a peticiones para beneficiar a un tercero</t>
  </si>
  <si>
    <t>Desconocimiento e incumplimiento del procedimiento, en especial las actividades de control.</t>
  </si>
  <si>
    <t>1. Desconfianza de la ciudadanía en los procesos que adelanta la SCRD
 2. Investigaciones
 3. Sanciones disciplinarias, penales y fiscales
 4. Perdida reputacional de la SCRD</t>
  </si>
  <si>
    <t>*El equipo de Relación con el Ciudadano en articulación con la Oficina de Control Disciplinario Interno programa una campaña de prevención de prácticas relacionadas con el soborno y la corrupción semestralmente. para lo cual fijará las fechas de las campañas para cada semestre y definirá el tipo de campaña. Se realizará seguimiento al cronograma elaborado para los controles del riesgo. *El equipo de Relación con el Ciudadano en articulación con la Oficina de Control Disciplinario Interno programa una capacitación en temas de soborno y corrupción semestralmente, con el propósito de recordar los lineamientos vigentes y las consecuenciales legales por incurrir en este tipo de actos, para lo cual agendará la fecha para cada semestre, realizará la invitación y solicitará su envío a través de correo electrónico y agendado en calendario. Se realizará seguimiento al cronograma elaborado para los controles del riesgo. La evidencia es el listado de asistencia y la presentación * * * * *</t>
  </si>
  <si>
    <t>Seguimiento a la ejecución del cronograma</t>
  </si>
  <si>
    <t>1. Revisión semestral del cronograma de actividades con registro de avances.</t>
  </si>
  <si>
    <t>Se evidencia el cumplimiento de la actividad propuesta para el primer trimestre de la vigencia.
 Radicado Orfeo: 20247000055003</t>
  </si>
  <si>
    <t>Gestión Documental</t>
  </si>
  <si>
    <t>Coordinar y articular la función archivística en la Secretaría Distrital de Cultura, Recreación y Deporte a través de laformulación e implementación de actividades de normalización, planificación, promoción y socialización de políticas ylineamientos de gestión documental y de archivos con base en la normatividad legal aplicable y vigente para lasoperaciones de producción, recepción, distribución, trámite, organización, consulta, conservación y disposición final</t>
  </si>
  <si>
    <t>RC-DOC-1</t>
  </si>
  <si>
    <t>Posibilidad de sustracción, inclusión, adulteración y/o perdida de documentos en los expedientes (misionales y de Gestión) en beneficio de terceros.</t>
  </si>
  <si>
    <t>Insuficiente apropiación y uso de los procedimientos e instrumentos de Gestión Documental
 Tráfico de influencias.
 inexistencia de inventarios documentales.
 Falta de lineamientos en cuando al manejo de los documentos con un bien publico e inmaterible. 
 Insuficiencia de controles en el proceso de préstamos de expedientes.</t>
  </si>
  <si>
    <t>Disgregación de los archivos de la Secretaria
 Pérdida de la memoria institucional. 
 Sanciones disciplinarias o penales por parte de los entes de control.
 Posibles investigaciones y/o demandas contra la Secretaria
 Demoras en el cierres y gestión de los tramites.</t>
  </si>
  <si>
    <t>*El colaborador (servidor público o contratista) que realice la actividad de préstamo documental del archivo de gestión o del archivo central, realizará seguimiento mensual para asegurar la aplicación de procedimiento de préstamos documentales, con el fin de garantizar los procesos técnicos archivísticos requeridos para el control documental. En caso de que no se realice el procedimiento de préstamo de documentos al realizar el control mensual se validara el diligenciamiento de los formatos. Como evidencia queda el reporte solicitado e informado. *El colaborador (servidor público o contratista) que realice la actividad de préstamo documental y mesa de ayuda de ORFEO, debe verificar al momento de realizar un prestamos documental si el colaborador cuenta con el rol o la autorización de acceso al expediente frente a los lineamientos establecidos en el proceso de gestión documental, así como también corroborar que el colaborador que solicita el Préstamo Documental o tenga acceso a la herramienta ORFEO se encuentre vinculado con la Entidad, verificando en las bases de datos de contratistas y funcionarios suministrada por los grupos internos de Contratos y Recursos Humanos. Este control se realizará cada vez que se reciba una solicitud de préstamo de documentos, el no realizarlo afectará el control de acceso a la documentación e integridad de la entidad, en este caso la dependencia responsable autorizará el debido acceso. Como evidencia queda el reporte solicitado e informado. *El colaborador (servidor público o contratista) que realice la actividad deberá realizar la verificación y actualización de los inventarios documental de los archivos de gestión y archivo central de la SCRD. Esta actividad se realizará mensualmente para llevar el control de avances en los inventarios documentales. El no realizar esta actividad dificulta al acceso y préstamo de documentos de archivo de la SCRD. Como evidencia queda el reporte de los avances realizados mensualmente. * * * *</t>
  </si>
  <si>
    <t>1. Realizar seguimiento del Proceso de Préstamo Documental
 2. Efetuar la actualizacion del inventario documental</t>
  </si>
  <si>
    <t>Meta 1. 1 seguimiento mensual
 Indicador 1. Numero de seguimientos realizados / numero de seguimientos programados
 Meta 2. Ralizar el 70% del inventario documental
 Indicador 2. Porcentaje de avance del inventario documental</t>
  </si>
  <si>
    <t>HUMANO</t>
  </si>
  <si>
    <t>Proceso de Gestión Documental</t>
  </si>
  <si>
    <t>Se evidencia el cumplimiento de las actividades propuestas para el primer trimestre de la vigencia.</t>
  </si>
  <si>
    <t>Las 2 Actividades se encuentran En proceso</t>
  </si>
  <si>
    <t>Se evidencia el cumplimiento de la actividades propuestas para el periodo de abril a julio de la vigencia.
 La dos actividades formuladas en el plan de tratamiento de riesgos son igualles a las actividades de control identificadas por el proceso, por lo que no aporta una acción adicional para mitigar la materialización del riesgo.</t>
  </si>
  <si>
    <t>Teniendo en cuenta que las actividades se seguirán ejecutando durante la vigencia, el plan de tratamiento se califica en Proceso.
 Se recomienda revisar la formulación de las actividades del plan de tratamiento de riesgos, las cuáles deben ser diferentes a las acciones formuladas como controles.</t>
  </si>
  <si>
    <t>Gestión de la Comunicación Estratégica</t>
  </si>
  <si>
    <t>Incidir en la conversación pública que ponga en valor la capacidad creadora de la ciudadanía propiciando
 cambios culturales para fortalecer los vínculos entre los y las agentes del sector cultural y potencien la presencia
 del arte, la cultura, la recreación y el deporte en la vida cotidiana de Bogotá.</t>
  </si>
  <si>
    <t>RC-COM-1</t>
  </si>
  <si>
    <t>Posibilidad de uso de poder para manipular u ocultar información, considerada pública, a los grupos de interés en beneficio propio o de un particular.</t>
  </si>
  <si>
    <t>1. Obtener cualquier dádiva o beneficio particular privilegiando a un tercero con la informacion de las convocatorias de la entidad.
 2. Falta de integridad de los funcionarios al divulgar la información de las convocatorias de la entidad.</t>
  </si>
  <si>
    <t>1, Pérdida de la imagen
 institucional.
 2.Pérdida de confianza en
 lo público.
 3. Investigaciones penales,
 disciplinarias y fiscales.
 4. Enriquecimiento ilícito
 de contratistas, funcionarios o
 servidores públicos.</t>
  </si>
  <si>
    <t>*El profesional de la Oficina Asesora de Comunicaciones recibe el ticket con la solicitud de publicación a través del brief según necesidad, con el propósito de que la información sea publicada en los medios propios de la SCRD. Luego de realizar la publicación de la información, debe tomar la evidencia para que repose en el ticket (FR-01-CP-EST-COM Solicitud necesidades de comunicación (brief)). *La jefa de la OAC elige aleatoriamente tickets cerrados para validar que cuenten con las evidencias de publicación, con el propósito de identificar si alguna solicitud se cerró de manera incorrecta sin dejar evidencia de la publicación, así mismo válida que la información esté disponible en los medios indicados en el brief. En caso de evidenciar algún incumplimiento o inconsistencia, se pedirá un informe al responsable para determinar las acciones a seguir.
 La evidencia de la ejecucion del control reposara en el brief (FR-01-CP-EST-COM Solicitud necesidades de comunicación (brief)).y/o acta de comite. * * * * *</t>
  </si>
  <si>
    <t>1. Capacitar en comité primario de comunicaciones sobre el uso del brief (FR-01-CP-EST-COM Solicitud necesidades de comunicación (brief)).
 2. Asegurar que todos los servidores y contratistas de la oAC cuenten con usuarios activos del brief (FR-01-CP-EST-COM Solicitud necesidades de comunicación (brief)).
 3. A través de correo electrónico, brief o chat de Google, solicitar revisión y/o validación a los usuarios que requieren el servicio de divulgación de los contenidos o piezas gráficas a publicar y/o publicadas.</t>
  </si>
  <si>
    <t>1. 100% del personal de la OAC capacitado 
 2. 100% de los servidores y contratistas con usuario activo
 3. 100% de usuarios que validan y verifican la información publicada</t>
  </si>
  <si>
    <t>Recursos humanos, técnicos,</t>
  </si>
  <si>
    <t>1. Profesional delegado por parte de la jefe de la OAC para realizar la capacitación 
 2.Profesional responsable del rol de web master de la OAC</t>
  </si>
  <si>
    <t>1 y 2.30/07/2024
 3. 30/11/2024</t>
  </si>
  <si>
    <t>La columna U "Meta e Indicador" fue mal diligenciada por el proceso,no se establecieron metas para cada una de las actividades.
 Teniendo en cuenta que no se reportan soportes para el cumplimiento de la actividad y las fechas de finalización son el 30/07/2024 y el 30/11/2024 el plan de tratamiento se califica como "Sin Iniciar"</t>
  </si>
  <si>
    <t>Se evidencia el cumplimiento de las actividades 1 , 2 y 3.
 Teniendo en cuenta que la actividad 3 se seguirá ejeutando durante la vigencia se califica En proceso.</t>
  </si>
  <si>
    <t>Actividades 1 y 2 Cumplidas.
 Actividad 3. En proceso</t>
  </si>
  <si>
    <t>Actividades 1 y 2 cumplidas en los cuatrimestres anteriores.
 Se evidencia el cumplimiento de la actividad 3. propuesta para el periodo de agosto a noviembre de la vigencia 2024.</t>
  </si>
  <si>
    <t>Gestión de TIC</t>
  </si>
  <si>
    <t>Gestionar la estrategia y los servicios TIC de la Secretaría de Cultura Recreación y Deporte, mediante el aprovisionamiento, aseguramiento,administración y monitoreo de la infraestructura y soluciones informáticas, con el fin de contribuir al logro de sus metasysatisfacer sus necesidadestecnológicas institucionales.</t>
  </si>
  <si>
    <t>RC-TIC-1</t>
  </si>
  <si>
    <t>Posibilidad de ocultar o manipular premeditadamente la información de los proyectos tecnológicos del PETI que puedan afectar su evaluación y/o ejecución transparente para beneficio propio o de un tercero.</t>
  </si>
  <si>
    <t>1. Manipulación de la información de proyectos tecnológicos.
 2. Intereses particulares para benecio de los grupos de valor.
 3. Falta de integridad de los funcionarios que evaluan y realizan seguimiento a los proyectos tecnológicos.</t>
  </si>
  <si>
    <t>1,Pérdida reputacional de la SCRD.
 2.Detrimento patrimonial.</t>
  </si>
  <si>
    <t>*DETECTIVO * * * * *</t>
  </si>
  <si>
    <t>*Documentar control en el proceso:
 El jefe de la Oficina, el profesional y/o contratista de la Oficina de Tecnolólogias de la Información, trimestralmente, con el fin de detectar desviaciones en la ejecución de los proyectos del PETI, realiza seguimiento a las actividades programadas, documentando el resultado.
 El jefe de la Oficina de Tecnolólogias de la Información realiza, semestralmente, socialización de la ejecución del PETI ante el Comité Institucional de Gerstión y Desemepeño * * * * * *</t>
  </si>
  <si>
    <t>El profesional designado por la OTI realiza seguimiento mensual, a la ejecución de los proyectos del PETI para identificar oportunamente actividades con problemas en su ejecución, en cuyo caso informará a la jefatura de la OTI.</t>
  </si>
  <si>
    <t>Meta: Realizar el 100% de los seguimientos programados a la ejecución de los proyectos del PETI.
 Indicador: (Cantidad de revisiones mensuales del PETI realizadas/cantidad de revisiones mensuales del PETI programadas) *100% .</t>
  </si>
  <si>
    <t>Profesional designado de la OTI</t>
  </si>
  <si>
    <t>Para el primer trimestre el proceso remite un (1) informe consolidado de seguimiento a la ejecución del PETI del primer trimestre de la vigencia 2024.
 Frente a lo anterior se evidencia que la actividad y el indicador fueron mal formulados y deben solicitarse su modificación a la OAP, puesto que, se indicó que se realizarían seguimientos a la ejecución del PETI de manera mensual, por lo que para el primer trimestre se esperarían como evidencia tres (3) informes de seguimiento.</t>
  </si>
  <si>
    <t>La OTI debe solicitar el ajuste de la actividad y del indicador a la OAP, puesto que si los infomres de seguimiento a la ejecución del PETI se hacen trimestralmente se deberá ajsutar a cuatro (4) entregas durante la vigencia, no ha realizar informes mensuales, si no se corrige esto implicará al final de la vigencia un incumplimiento del plan de tratamiento de riesgos.</t>
  </si>
  <si>
    <t>Para el periodo reportado el proceso remite un (1) informe consolidado de seguimiento a la ejecución del PETI del segundo trimestre de la vigencia 2024.
 Frente a lo anterior se evidencia que la actividad y el indicador fueron mal formulados y deben solicitarse su modificación a la OAP, puesto que, se indicó que se realizarían seguimientos a la ejecución del PETI de manera mensual, por lo que para el reporte del periodo de abril a julio se esperarían como evidencia cuatro (4) informes de seguimiento.
 La actividad formuladas en el plan de tratamiento de riesgos es igual a las actividades de control identificadas por el proceso, por lo que no aporta una acción adicional para mitigar la materialización del riesgo.</t>
  </si>
  <si>
    <t>Actividad incumplida al no ejecutarse de conformidad a lo formulado, ni solciitarse su ajeste a la OAP.
 Se recomienda revisar la formulación de las actividades del plan de tratamiento de riesgos, las cuáles deben ser diferentes a las acciones formuladas como controles.</t>
  </si>
  <si>
    <t>Actividad incumplida al no ejecutarse de conformidad a lo formulado, ni solciitarse su ajeste a la OAP</t>
  </si>
  <si>
    <t>No se reporta el cumplimiento de la actividad de conformidad a cómo fue formulada, pues en esta se indica que: El profesional designado hará seguimiento mensual al cumplimiento del PETI, se anexa como soporte un informe consolidado del segundo trimestre</t>
  </si>
  <si>
    <t>OBSERVACIÓN: Las acción no se realizó de conformidad a cómo fue formulada.
 RECOMENDACIÓN: Atender lo señalado en los informes de seguimiento de riesgos realizados por la OCI, esta situación se alertó desde el seguimiento del primer cuatrimestre para que fuera corregido por el proceso.</t>
  </si>
  <si>
    <t>Actividad incumplida al no ejecutarse de conformidad a lo formulado, ni solciitarse su ajuste a la OAP</t>
  </si>
  <si>
    <t>RC-TIC-2</t>
  </si>
  <si>
    <t>Posibilidad de otorgar privilegios de acceso a los aplicativos, sin estar el usuario autorizado, con el proposito de beneficiar a un tercero o en beneficio propio.</t>
  </si>
  <si>
    <t>1. Falta de integridad del servidor público
 2. Incorrecta asignación de funciones y/o controles
 3. Manipulación de la información y fallas en la aplicación de los controles.</t>
  </si>
  <si>
    <t>1. Investigaciones /sanciones disciplinarias, administrativas, fiscales y/o penales.
 2. Reclamaciones 
 3. Perdida de confidencialidad e integridad de la información.</t>
  </si>
  <si>
    <t>*El jefe de la Oficina, el profesional y/o contratista de la Oficina de Tecnolólogias de la Información, trimestralmente realizará revisión de los roles y privilegios asignados a cada una de las solucones tecnológicas, con el fin de identificar asignación de usuarios y privilegios no autorizados, usando como insumo las novedades reportadas por Talento Humano y paz y salvos de contratistas, por medio de la herramienta de servicios y radicados en el aplicativo ORFEO. * * * * * *</t>
  </si>
  <si>
    <t>El profesional designado de GITISI realizarár revisión semestral de las cuentas de usuario, teniendo en cuenta los insumos de las situaciones administrativas, de acuerdo con lo establecido en el procedimiento y en aplicación de la norma.</t>
  </si>
  <si>
    <t>Meta: Realizar el 100% de las revisiones programadas a las cuentas de usuario.
 Indicador: (Cantidad de revisiones de cuentas de usuario realizadas/Cantidad de revisiones de cuentas de usuario programadas)*100%</t>
  </si>
  <si>
    <t>Profesional designado de GITISI</t>
  </si>
  <si>
    <t>Se evidencia el cumplimiento de las actividades propuestas para el periodo a reportar.
 La actividad formuladas en el plan de tratamiento de riesgos es igual a las actividades de control identificadas por el proceso, por lo que no aporta una acción adicional para mitigar la materialización del riesgo.</t>
  </si>
  <si>
    <t>OBSERVACIÓN: La actividad de formuló para hacer un reporte semestral, y como evidencia se están entregando reportes semanales.
 RECOMENDACIÓN: La actividad a formular para la vigencia 2025 debe guardar coherencia con los soportes entregados.</t>
  </si>
  <si>
    <t>Gestión del Conocimiento e Innovación</t>
  </si>
  <si>
    <t>Gestionar y transmitir de manera sistemática, planeada y eficiente, información y conocimiento en la SCRD, mediante la adopción de estrategias, métodos y tecnologías que faciliten los procesos de gestión del cambio e innovación, que fortalezcan las habilidades, competencias, saberes, y aprendizajes de lo(a)s servidore (a)s públicos con el fin de asegurar la memoria institucional</t>
  </si>
  <si>
    <t>RC-GCI-1</t>
  </si>
  <si>
    <t>Posibilidad de recibir dádiva(s) o beneficios para sustraer información o conocimiento crítico y/o estratégico de la entidad en beneficio de un tercero</t>
  </si>
  <si>
    <t>Falta de integridad de los profesionales del equipo de gestión del conocimiento e innovacion.
 Falta de control por parte del jefe de la dependencia en cuanto a la reserva información o conocimiento crítico y/o estratégico entregado o confiado a los integrantes del equipo a cargo.</t>
  </si>
  <si>
    <t>Pérdida de credibilidad del grupo de gestión del conocimiento e innovación de la entidad y con la ciudadania en general 
 Sanciones disciplinarias.
 Reprocesos.</t>
  </si>
  <si>
    <t>*El líder del proceso cada vez que se requiere generar productos de conocimiento (ejemplo: investigaciones, metodologías, informes, conceptos, publicaciones), es responsable que cumplan con las características de calidad requeridas (ejemplo: pertinencia, oportunidad, accesibilidad, aplicabilidad), quedando el registro de la revision, validacion y aprobación a través de Orfeo y CultuRed de su asignación para su porterior publicacion. * * * * * *</t>
  </si>
  <si>
    <t>1. Automatización y disponibilidad y/o accesibilidad en las herramientas de uso y apropiación del conocimiento.
 2. Realizar el lineamiento para la revisión, verificación y/o validación de los requisitos para el manejo de conocimiento e información crítica y su puesta a disposición de la comunidad institucional y partes interesadas.</t>
  </si>
  <si>
    <t>1. Implementación de herramientas de uso y apropiación del conocimiento con reporte de indisponibilidad o problemas de accesibilidad
 2. Elaboroacion del lineamiento y su publicacion</t>
  </si>
  <si>
    <t>Equipo de OPA- Gestion del Conocimiento e Innovación</t>
  </si>
  <si>
    <t>La columna U "Meta e Indicador" fue mal diligenciada por el proceso,el indicador de cumplimiento del plan de tratamiento de riesgos que se estableció para la vigencia 2024 no es una relación entre dos variables.
 Se recuerda que un indicador es "una representación (cuantitativa preferiblemente) establecida mediante la relación entre dos o más variables, a partir de la cual se registra, procesa y presenta información relevante con el fin de medir el avance o retroceso en el logro de un determinado objetivo en un periodo de tiempo determinado.
 Teniendo en cuenta que no se reportan soportes para el cumplimiento de la actividad y las fechas de finalización son el 30/06/2024 y el 30/11/2024 el plan de tratamiento se califica como "Sin Iniciar"</t>
  </si>
  <si>
    <t>El proceso no reporta información del cumplimiento de las acciones propuestas en el plan de tratamiento de riesgos.
 Teniendo en cuenta que a la actividad 2. tenía fecha de implementación el 30/06/2024 se vcalifica como incumplida.</t>
  </si>
  <si>
    <t>Actividad 1. Sin Iniciar.
 Actividad 2. Incumplida.</t>
  </si>
  <si>
    <t>GESTIÓN DEL TALENTO HUMANO</t>
  </si>
  <si>
    <t>Administrar el diseño, ejecución y seguimiento del ciclo del personal de la Secretaría Distrital de Cultura,Recreación y Deporte mediante la planeación estratégica y la cultura organizacional, en pro del mejoramientocontinuo, la satisfacción personal y el desarrollo institucional que permitan contar con el personal idóneo ycompetente para atender la misión de la entidad.</t>
  </si>
  <si>
    <t>Posibilidad de recibir una dádiva o beneficio para favorecer a un tercero en la selección y vinculación de servidores que incumplan con los requisitos legales.</t>
  </si>
  <si>
    <t>1. Falta de integridad del servidor público
 2. No identificar, ni declarar un conflicto de interés oportunamente
 3. Manipulación de la información y fallas en la aplicación de los controles
 4. Documentación desactualizada que genere errores en el paso a paso de la vinculación del personal en la secretaría</t>
  </si>
  <si>
    <t>1. Investigaciones / sanciones disciplinarias, administrativas, fiscales y/o penales
 2. Detrimento patrimonial</t>
  </si>
  <si>
    <t>*El profesional del Grupo Interno de Trabajo de Gestión del Talento Humano previo a un nombramiento o encargo efectuará la verificación de requisitos del empleo, de conformidad con lo establecido en el manual específico de funciones y de competencias laborales y la normatividad vigente asociada a la materia, en caso de incumplimiento se informará a la Dirección de Gestión Corporativa y Relación con el ciudadano, así las cosas, frente a nombramientos y encargos, la Coordinadora del Grupo Interno de Trabajo de Gestión del Talento Humano certificará el cumplimiento de requisitos * * * * * *</t>
  </si>
  <si>
    <t>SIN IMPACTO</t>
  </si>
  <si>
    <t>#N/D</t>
  </si>
  <si>
    <t>Revisión y actualización del procedimiento PR-HUM-20 v1 Selección, vinculación y desvinculación de personal</t>
  </si>
  <si>
    <t>Procedimiento PR-HUM-20 v1 Selección, vinculación y desvinculación de personal actualizado y publicado en la página web</t>
  </si>
  <si>
    <t>Humanos 
 Técnicos</t>
  </si>
  <si>
    <t>1. Profesional Especializado 
 2. Líder de proceso</t>
  </si>
  <si>
    <t>30/112024</t>
  </si>
  <si>
    <t>Observación: El proceso no reporta información del cumplimiento de la acción, incumpliendo con los reportes de información que debe realizar la primera línea de defensa señalados en la política de administración de riesgo vigente de la SCRD.
 Adicionalmente, en CULTUNET no se evidencia la actualización del procedimiento SELECCIÓN, VINCULACIÓN Y DESVINCULACIÓN DEL PERSONAL, posterior a la actualización del mapa de riesgos de corrupción del proceso de Gestión del Talento Humano que se publicó en transparencia el día 15/10/2024.</t>
  </si>
  <si>
    <t>RIESGOS DE CORRUPCIÓN DE LA SCRD 2024 v1</t>
  </si>
  <si>
    <t>Evaluación Independiente
 Oficina de Control Interno
 Tercera Línea de Defensa</t>
  </si>
  <si>
    <t>ASOCAIDO A 
TRÁMITE - OPA</t>
  </si>
  <si>
    <t>SOLIDEZ INDIVIDUAL 
 Diseño/Ejecución</t>
  </si>
  <si>
    <t>SOLIDEZ DEL 
 CONJUNTO DE CONTROLES</t>
  </si>
  <si>
    <t>IMPACTO 
 RESIDUAL</t>
  </si>
  <si>
    <t>ZONA RIESGO 
 RESIDUAL</t>
  </si>
  <si>
    <t>TRATAMIENTO - OPCIONES DE 
 MANEJO</t>
  </si>
  <si>
    <t>#ERROR!</t>
  </si>
  <si>
    <t>1. Omisión o extralimitación de funciones
2. Desconocimiento del proceso contable  y normativo
3. Ingreso al sistema de información para realizar
registros financieros sin el soporte idóneo que
modifican saldos de las obligaciones o derechos
de la Secretaria Distrital de Cultura Recreación y Deporte</t>
  </si>
  <si>
    <t>1. Detrimento Patrimonial de la entidad e investigaciones disciplinarias.
2. Impacto reputacional
3. Procesos sancionatorios</t>
  </si>
  <si>
    <t xml:space="preserve"> *PREVENTIVO *PREVENTIVO * * * *</t>
  </si>
  <si>
    <t xml:space="preserve"> *Los profesionales de Contabilidad verifican de forma mensual que la información financiera reportada por los diferentes procesos este de conformidad con los parametros establecidos en el cronograma anual y el marco normativo de la entidad.En caso de encontrar información con inconsistencias o no reportada se solicitara a traves de correo electronico los ajustes pertinentes o el envio de información faltante. Como evidencia se remite correos y/o radicados orfeo *De acuerdo con las competencias asignadas en el manual de funciones y obligaciones para el caso de la contratista y las (os) profesionales realizan las conciliaciones en los formatos establecidos con los diferentes procesos a fin de establecer diferencias entre las partes . En caso de encontrarse variación se deben subsanar en el momento de la ocurrencia de los hechos económicos. Como evidencia se realiza las conciliaciones en los formatos establecidos. * * * * *</t>
  </si>
  <si>
    <t xml:space="preserve"> *FUERTEFUERTE *FUERTEFUERTE *FUERTE *FUERTE * *</t>
  </si>
  <si>
    <t xml:space="preserve">1. Actualizar el procedimiento Reconocimiento y Revelación de las Transacciones Contables CÓDIGO: FIN-PR-04
2. Revisar y hacer seguimiento al reporte de  oportunidad  de la información reportada por parte de los responsables. 
3. Revisar,  aprobar las conciliaciones  realizadas con los difrentes procesos  mediante la revisión de los  saldos de las cuentas del módulo de LIMAY Vs. los diferentes módulos que alimentan la contabilidad de la Entidad. 
</t>
  </si>
  <si>
    <t xml:space="preserve">Meta 1. Procedimiento actualizado " Reconocimiento y Revelación de las Transacciones Contables CÓDIGO: FIN-PR-04"
Indicador 1 : Número de procedimientos actualizados en el Grupo Interno de Trabajo Financiera
Meta 2: Seguimiento al reporte de oportunidad de la información reportada por los procesos. 
Indicador 2 :Número de correos de seguimiento al reporte de oportunidad de la información. 
Meta 3: Número de conciliaciones realizadas y  presentadas 
Indicador 3: Número de conciliaciones realizadas y aprobadas. </t>
  </si>
  <si>
    <t xml:space="preserve">1.Sistema de Información Institucional
2.Talento Humano
3.Equipo de Computo </t>
  </si>
  <si>
    <t xml:space="preserve">Coordinador(a) del Grupo Interno de Trabajo Gestiòn Financiera 
Profesionales Especializados y Profesionales Universitarios del grupo de Contabilidad </t>
  </si>
  <si>
    <t>Posibilidad de recibir o solicitar cualquier dadiva o beneficio a nombre propio o de terceros con el fin de tramitar un pago  de manera inadecuada.</t>
  </si>
  <si>
    <t xml:space="preserve">1. Tráfico de influencias en beneficio propio o de un tercero
2. Omisiones de los requisitos contemplados
3. Desconocimiento del proceso de pagos y normativo
</t>
  </si>
  <si>
    <t>1.Detrimento o pérdida de recursos por apropiaciòn de terceros
2. Pérdida de imagen institucional
3. Investigaciones penales, fiscales y disciplinarias.</t>
  </si>
  <si>
    <t xml:space="preserve"> *PREVENTIVO * * * * *</t>
  </si>
  <si>
    <t xml:space="preserve"> *Los profesionales de pagos diariamente realizaran la verificación y tramite  de pago ,de acuerdo a la asignación de consecutivos y planillas distribuidos para cada uno , respetando el orden del consecutivo. En caso encontrarse variación en la asignación de planillas de acuerdo con el consecutivo se debe justificar porque se asigno y tramito el pago sin respetar el consecutivo, como evidencia se tiene un cuadro de control y pac consolidado * * * * * *</t>
  </si>
  <si>
    <t xml:space="preserve"> *FUERTEFUERTE *FUERTE * * * *</t>
  </si>
  <si>
    <t>1. Actualizar el procedimiento Trámite de pagos CÓDIGO: FIN-PR-03
2. Realizar base de datos para el seguimiento de las asignación de consecutivos y planillas</t>
  </si>
  <si>
    <t>Meta 1. Procedimiento actualizado "FIN-PR-03 Trámite de pagos"
Indicador 1 : Número de procedimientos actualizados en el Grupo Interno de Trabajo Financiera
Meta 2: Reporte de asignaciones de consecutivos y planilla por profesional</t>
  </si>
  <si>
    <t>Coordinador(a) del Grupo Interno de Trabajo Gestiòn Financiera 
Profesionales Especializados y Profesionales Universitarios y /o contratista grupo de pagos</t>
  </si>
  <si>
    <t xml:space="preserve"> NO</t>
  </si>
  <si>
    <t xml:space="preserve">Gestión de TIC </t>
  </si>
  <si>
    <t>SEGUIMIENTO CONSOLIDADO PROGRAMA DE TRANSPARENCIA Y ETICA PÚBLICA (ANTERIORMENTE PLAN ANTICORRUPCIÓN Y DE ATENCIÓN AL CIUDADANO) 2024 CORTES:  30/04/2024 - 31/08/2024-31/12/2024</t>
  </si>
  <si>
    <t>La Oficina de Control Interno realizará  el seguimiento y control a la implementación de las actividades consignadas en el Programa de Transparencia y Ética Pública (Antes Plan Anticorrupción y de Atención al Ciudadano), a partir de la verificación de las evidencias reportas por las diferentes dependencias responsables en la herramienta, y del seguimiento realizado por la segunda línea de defensa, el cual se detalla a continuación:</t>
  </si>
  <si>
    <t>Nivel de cumplimiento PTEP</t>
  </si>
  <si>
    <t>ZONA</t>
  </si>
  <si>
    <t>De 80 a 100%</t>
  </si>
  <si>
    <t>ALTA</t>
  </si>
  <si>
    <t>De 60 a 79%</t>
  </si>
  <si>
    <t>MEDIA</t>
  </si>
  <si>
    <t>0 a 59%</t>
  </si>
  <si>
    <t>BAJA</t>
  </si>
  <si>
    <t>1. NIVEL DE EJECUCIÓN CONSOLIDADO GENERAL PTEP (ANTES PAAC)  VIGENCIA 2024</t>
  </si>
  <si>
    <r>
      <rPr>
        <b/>
        <sz val="12"/>
        <color theme="1"/>
        <rFont val="&quot;Arial Narrow&quot;, sans-serif"/>
      </rPr>
      <t xml:space="preserve">Corte 30-ABR-24
</t>
    </r>
    <r>
      <rPr>
        <b/>
        <sz val="10"/>
        <color theme="1"/>
        <rFont val="&quot;Arial Narrow&quot;, sans-serif"/>
      </rPr>
      <t>(Número de Actividades)</t>
    </r>
  </si>
  <si>
    <r>
      <rPr>
        <b/>
        <sz val="12"/>
        <color rgb="FF000000"/>
        <rFont val="&quot;Arial Narrow&quot;, sans-serif"/>
      </rPr>
      <t xml:space="preserve">Corte 31-AGO-24
</t>
    </r>
    <r>
      <rPr>
        <b/>
        <sz val="10"/>
        <color rgb="FF000000"/>
        <rFont val="&quot;Arial Narrow&quot;, sans-serif"/>
      </rPr>
      <t>(Número de Actividades)</t>
    </r>
  </si>
  <si>
    <r>
      <rPr>
        <b/>
        <sz val="12"/>
        <color rgb="FF000000"/>
        <rFont val="&quot;Arial Narrow&quot;, sans-serif"/>
      </rPr>
      <t xml:space="preserve">Corte 31-DIC-24
</t>
    </r>
    <r>
      <rPr>
        <b/>
        <sz val="10"/>
        <color rgb="FF000000"/>
        <rFont val="&quot;Arial Narrow&quot;, sans-serif"/>
      </rPr>
      <t>(Número de Actividades)</t>
    </r>
  </si>
  <si>
    <r>
      <rPr>
        <b/>
        <sz val="12"/>
        <color theme="0"/>
        <rFont val="&quot;Arial Narrow&quot;, sans-serif"/>
      </rPr>
      <t xml:space="preserve">ACUMULADO
</t>
    </r>
    <r>
      <rPr>
        <b/>
        <sz val="10"/>
        <color theme="0"/>
        <rFont val="&quot;Arial Narrow&quot;, sans-serif"/>
      </rPr>
      <t>(Número de Actividades)</t>
    </r>
  </si>
  <si>
    <t>Programa de Transparencia y Etica Publica (Antes PAAC)</t>
  </si>
  <si>
    <t>%</t>
  </si>
  <si>
    <t>Prog.</t>
  </si>
  <si>
    <t>Ejec.</t>
  </si>
  <si>
    <t>*</t>
  </si>
  <si>
    <t xml:space="preserve"> Iniciativas Adicionales</t>
  </si>
  <si>
    <t>Avance y/o cumplimiento general</t>
  </si>
  <si>
    <t xml:space="preserve">Nivel de cumplimiento Programa de Transparencia y Ética Pública.  </t>
  </si>
  <si>
    <r>
      <rPr>
        <sz val="14"/>
        <color rgb="FFFF0000"/>
        <rFont val="Arial"/>
        <family val="2"/>
      </rPr>
      <t xml:space="preserve">* </t>
    </r>
    <r>
      <rPr>
        <sz val="10"/>
        <color rgb="FF000000"/>
        <rFont val="Arial"/>
        <family val="2"/>
      </rPr>
      <t>Se observa sobre ejecución de actividades propuestas y se califica con un máximo del 100%</t>
    </r>
  </si>
  <si>
    <t>2. NIVEL DE AVANCE POR COMPONENTE /SUBCOMPONENTE</t>
  </si>
  <si>
    <t>Ejecutado corte 30-ABR-23
(Número de Actividades)</t>
  </si>
  <si>
    <t>Ejecutado corte 31-AGO-23
(Número de Actividades)</t>
  </si>
  <si>
    <t>Ejecutado corte 31-DIC-23
(Número de Actividades)</t>
  </si>
  <si>
    <r>
      <rPr>
        <b/>
        <sz val="10"/>
        <color theme="0"/>
        <rFont val="&quot;Arial Narrow&quot;, sans-serif"/>
      </rPr>
      <t>ACUMULADO
(Número de Actividades)</t>
    </r>
  </si>
  <si>
    <t>Componente 1: Mecanismos para la Transparencia y Acceso de la Información (Antes componente 5)</t>
  </si>
  <si>
    <t>Subcomponente 1:  Lineamiento de transparencia activa</t>
  </si>
  <si>
    <t xml:space="preserve">Subcomponente 2: Lineamientos de transparencia pasiva </t>
  </si>
  <si>
    <t>Subcomponente 3: Elaboración de instrumentos de gestión de información</t>
  </si>
  <si>
    <t>Subcomponente 4:Criterio diferencial de accesibilidad</t>
  </si>
  <si>
    <t>Subcomponente 5:   Monitoreo de Acceso a la Información Pública</t>
  </si>
  <si>
    <t>Nivel de Cumplimiento</t>
  </si>
  <si>
    <t>Componente 2: Rendición de cuentas (antes componente 3)</t>
  </si>
  <si>
    <t>Componente 3: Mecanismos para mejorar la Atención al ciudadano (antes componente 4)</t>
  </si>
  <si>
    <t>Normativo y procedimental</t>
  </si>
  <si>
    <t>Análisis de la información de las denuncia de corrupción (enfoque de género) - Sub componente nuevo</t>
  </si>
  <si>
    <t>Componente 4: Estrategia de Racionalización de Trámites (Antes componente 2)</t>
  </si>
  <si>
    <t>Declaratoria, revocatoria o cambio de categoría de un bien de interés cultural del ámbito Distrital Fase 2</t>
  </si>
  <si>
    <t>Componente 5: Apertura de Información y datos abiertos (Nuevo)</t>
  </si>
  <si>
    <t>Componente 6: Participación e innovación en la Gestión Pública (Nuevo)</t>
  </si>
  <si>
    <t>Componente 7: Promoción de la integridad y la Ética Pública (Nuevo)</t>
  </si>
  <si>
    <t>Componente 8: Gestión del Riesgo de Corrupción- Mapa de Riesgos de Corrupción (antes componente 1)</t>
  </si>
  <si>
    <t>Subcomponente 1:  Política de Administración de riesgos</t>
  </si>
  <si>
    <t xml:space="preserve">Subcomponente 2: Construcción del mapa de riesgos de corrupción </t>
  </si>
  <si>
    <t>Subcomponente 3: Consulta y divulgación</t>
  </si>
  <si>
    <t>Subcomponente 4: Monitoreo y revisión</t>
  </si>
  <si>
    <t>Subcomponente 5:   Seguimiento</t>
  </si>
  <si>
    <t>Componente 9: Medidas de debida diligencia y prevención de lavados de activos (Nuevo)</t>
  </si>
  <si>
    <t>Iniciativas Adicionales Componente no incluído en el PTEP</t>
  </si>
  <si>
    <t>Elaborar y publicar en el portal web y en Cultunet el Plan de Integridad 2023 de la SCRD y sus actualizaciones si así se requiere</t>
  </si>
  <si>
    <t>Elaborar y publicar en el portal web y Cultunet el seguimiento del Plan de Integridad 2023 de la SCRD</t>
  </si>
  <si>
    <t>Elaboró</t>
  </si>
  <si>
    <t>Revisó y Aprobó</t>
  </si>
  <si>
    <t>Wilma Rocio Bejarano Gaitán - Profesional Especializado - Control Interno</t>
  </si>
  <si>
    <t>Omar Urrea Romero, Jefe Oficina de Control Interno</t>
  </si>
  <si>
    <t>Jenny Alexandra Saldarriaga Otero - Profesional Especializado - Control Interno</t>
  </si>
  <si>
    <t>Néstor Fernando Avella Avella, Jefe Oficina de Control Interno ( E )</t>
  </si>
  <si>
    <t>José Hernán Muriel Descanse - Profesional Especializado - Control Interno</t>
  </si>
  <si>
    <t>Andrés Pabón Salamanca - Profesional - Contratista</t>
  </si>
  <si>
    <t>Diana del Pilar Romero Varila  - Profesional - Contratista</t>
  </si>
  <si>
    <t>La Oficina de Control Interno realizó el seguimiento y control a la implementación de las actividades consignadas en el Programa de Transparencia y Ética Pública, a partir de la verificación de las evidencias reportas por las diferentes dependencias responsables en la herramienta y del seguimiento realizado por la segunda línea de defensa, el cual se detalla a continuación:</t>
  </si>
  <si>
    <t>1. NIVEL DE EJECUCIÓN CONSOLIDADO GENERAL PTEP VIGENCIA 2024</t>
  </si>
  <si>
    <t>Corte 30-ABR-24
 (Número de Actividades)</t>
  </si>
  <si>
    <t>Corte 31-AGO-24
 (Número de Actividades)</t>
  </si>
  <si>
    <t>Corte 31-DIC-24
 (Número de Actividades)</t>
  </si>
  <si>
    <t>ACUMULADO
 (Número de Actividades)</t>
  </si>
  <si>
    <t>Programa de Transparencia y Etica Publica</t>
  </si>
  <si>
    <t>Mecanismos para la Transparencia y Acceso de la Información</t>
  </si>
  <si>
    <t>Rendición de cuentas</t>
  </si>
  <si>
    <t>Mecanismos para mejorar la Atención al ciudadano</t>
  </si>
  <si>
    <t>*Sobre ejecución</t>
  </si>
  <si>
    <t xml:space="preserve">Estrategia de Racionalización de Trámites </t>
  </si>
  <si>
    <t xml:space="preserve">Apertura de Información y datos abiertos </t>
  </si>
  <si>
    <t>Participación e innovación en la Gestión Pública</t>
  </si>
  <si>
    <t>Promoción de la integridad y la Ética Pública</t>
  </si>
  <si>
    <t>Gestión del Riesgo de Corrupción- Mapa de Riesgos de Corrupción</t>
  </si>
  <si>
    <t xml:space="preserve">Medidas de debida diligencia y prevención de lavados de activos </t>
  </si>
  <si>
    <t>*  Se observa sobre ejecución de este componente, el cual se describe detalladamente  en la hoja  PTEP 2024 que forma parte de este informe.</t>
  </si>
  <si>
    <t>Ejecutado corte 30-ABR-24
 (Número de Actividades)</t>
  </si>
  <si>
    <t>Ejecutado corte 31-AGO-24
 (Número de Actividades)</t>
  </si>
  <si>
    <t>Ejecutado corte 31-DIC-24
 (Número de Actividades)</t>
  </si>
  <si>
    <t>Componente 1: Mecanismos para la Transparencia y Acceso de la Información</t>
  </si>
  <si>
    <t>Lineamiento de transparencia activa</t>
  </si>
  <si>
    <t>Componente 2: Rendición de cuentas</t>
  </si>
  <si>
    <t>Componente 3: Mecanismos para mejorar la Atención al ciudadano</t>
  </si>
  <si>
    <t>* Sobre ejecución</t>
  </si>
  <si>
    <t xml:space="preserve">Componente 4: Estrategia de Racionalización de Trámites </t>
  </si>
  <si>
    <t xml:space="preserve">Componente 5: Apertura de Información y datos abiertos </t>
  </si>
  <si>
    <t>Apertura de la información presupuestal institucional y de resultados</t>
  </si>
  <si>
    <t>Componente 6: Participación e innovación en la Gestión Pública</t>
  </si>
  <si>
    <t xml:space="preserve">Componente 7: Promoción de la integridad y la Ética Pública </t>
  </si>
  <si>
    <t>Componente 8: Gestión del Riesgo de Corrupción- Mapa de Riesgos de Corrupción</t>
  </si>
  <si>
    <t>Política de Administración de riesgos</t>
  </si>
  <si>
    <t>Construcción del mapa de riesgo anticorrupción  (Incluidos los riesgos de lavado de activos)</t>
  </si>
  <si>
    <t>Consulta y divulgación</t>
  </si>
  <si>
    <t>Componente 9: Medidas de debida diligencia y prevención de lavados de activos</t>
  </si>
  <si>
    <t>Gestión de la debida diligencia</t>
  </si>
  <si>
    <t>SEGUIMIENTO CONSOLIDADO PROGRAMA DE TRANSPARENCIA Y ETICA PÚBLICA 2024 
CORTE  A 31 DE DICIEMBRE DE 2024</t>
  </si>
  <si>
    <t>Enero 16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</si>
</sst>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164" formatCode="dd&quot;/&quot;mm&quot;/&quot;yyyy"/>
    <numFmt numFmtId="165" formatCode="d/m/yyyy"/>
    <numFmt numFmtId="166" formatCode="d\.m"/>
    <numFmt numFmtId="167" formatCode="_-* #,##0.00_-;\-* #,##0.00_-;_-* &quot;-&quot;??_-;_-@"/>
    <numFmt numFmtId="168" formatCode="dd/mm/yyyy"/>
    <numFmt numFmtId="169" formatCode="d&quot; de &quot;mmmm&quot; de &quot;yyyy"/>
    <numFmt numFmtId="170" formatCode="d/m/yy"/>
    <numFmt numFmtId="171" formatCode="#,##0.0"/>
    <numFmt numFmtId="172" formatCode="0.0%"/>
    <numFmt numFmtId="173" formatCode="0.0"/>
    <numFmt numFmtId="174" formatCode="mmmm\ d&quot; de &quot;yyyy"/>
  </numFmts>
  <fonts count="153">
    <font>
      <sz val="11"/>
      <color theme="1"/>
      <name val="Calibri"/>
      <scheme val="minor"/>
    </font>
    <font>
      <sz val="11"/>
      <color theme="1"/>
      <name val="Calibri"/>
      <family val="2"/>
      <scheme val="minor"/>
    </font>
    <font>
      <sz val="11"/>
      <color theme="1"/>
      <name val="Arial Narrow"/>
      <family val="2"/>
    </font>
    <font>
      <sz val="11"/>
      <name val="Calibri"/>
      <family val="2"/>
    </font>
    <font>
      <b/>
      <sz val="36"/>
      <color theme="1"/>
      <name val="Arial Narrow"/>
      <family val="2"/>
    </font>
    <font>
      <b/>
      <sz val="14"/>
      <color theme="1"/>
      <name val="Arial Narrow"/>
      <family val="2"/>
    </font>
    <font>
      <sz val="11"/>
      <color theme="1"/>
      <name val="Calibri"/>
      <family val="2"/>
    </font>
    <font>
      <b/>
      <sz val="11"/>
      <color theme="1"/>
      <name val="Arial Narrow"/>
      <family val="2"/>
    </font>
    <font>
      <sz val="12"/>
      <color theme="1"/>
      <name val="Arial Narrow"/>
      <family val="2"/>
    </font>
    <font>
      <sz val="9"/>
      <color theme="1"/>
      <name val="Arial Narrow"/>
      <family val="2"/>
    </font>
    <font>
      <b/>
      <sz val="52"/>
      <color theme="1"/>
      <name val="Arial Narrow"/>
      <family val="2"/>
    </font>
    <font>
      <sz val="18"/>
      <color theme="1"/>
      <name val="Arial Narrow"/>
      <family val="2"/>
    </font>
    <font>
      <b/>
      <sz val="18"/>
      <color theme="1"/>
      <name val="Arial Narrow"/>
      <family val="2"/>
    </font>
    <font>
      <sz val="18"/>
      <color theme="1"/>
      <name val="Calibri"/>
      <family val="2"/>
    </font>
    <font>
      <b/>
      <sz val="12"/>
      <color theme="1"/>
      <name val="Arial Narrow"/>
      <family val="2"/>
    </font>
    <font>
      <b/>
      <sz val="16"/>
      <color theme="1"/>
      <name val="Arial Narrow"/>
      <family val="2"/>
    </font>
    <font>
      <sz val="12"/>
      <color theme="1"/>
      <name val="Calibri"/>
      <family val="2"/>
    </font>
    <font>
      <b/>
      <sz val="17"/>
      <color theme="1"/>
      <name val="Arial Narrow"/>
      <family val="2"/>
    </font>
    <font>
      <sz val="14"/>
      <color theme="1"/>
      <name val="Arial Narrow"/>
      <family val="2"/>
    </font>
    <font>
      <u/>
      <sz val="12"/>
      <color rgb="FF0000FF"/>
      <name val="Arial Narrow"/>
      <family val="2"/>
    </font>
    <font>
      <u/>
      <sz val="12"/>
      <color theme="1"/>
      <name val="Arial Narrow"/>
      <family val="2"/>
    </font>
    <font>
      <sz val="12"/>
      <color rgb="FF000000"/>
      <name val="&quot;Arial Narrow&quot;"/>
    </font>
    <font>
      <b/>
      <sz val="12"/>
      <color rgb="FF000000"/>
      <name val="&quot;Arial Narrow&quot;"/>
    </font>
    <font>
      <sz val="12"/>
      <color rgb="FF000000"/>
      <name val="Arial Narrow"/>
      <family val="2"/>
    </font>
    <font>
      <u/>
      <sz val="12"/>
      <color rgb="FF000000"/>
      <name val="Arial Narrow"/>
      <family val="2"/>
    </font>
    <font>
      <u/>
      <sz val="12"/>
      <color theme="1"/>
      <name val="Arial Narrow"/>
      <family val="2"/>
    </font>
    <font>
      <u/>
      <sz val="12"/>
      <color rgb="FF000000"/>
      <name val="Arial Narrow"/>
      <family val="2"/>
    </font>
    <font>
      <u/>
      <sz val="12"/>
      <color rgb="FF000000"/>
      <name val="Arial Narrow"/>
      <family val="2"/>
    </font>
    <font>
      <sz val="11"/>
      <color rgb="FF000000"/>
      <name val="Calibri"/>
      <family val="2"/>
    </font>
    <font>
      <u/>
      <sz val="12"/>
      <color rgb="FF0563C1"/>
      <name val="Arial Narrow"/>
      <family val="2"/>
    </font>
    <font>
      <u/>
      <sz val="12"/>
      <color rgb="FF000000"/>
      <name val="Arial Narrow"/>
      <family val="2"/>
    </font>
    <font>
      <u/>
      <sz val="12"/>
      <color theme="1"/>
      <name val="Arial Narrow"/>
      <family val="2"/>
    </font>
    <font>
      <u/>
      <sz val="12"/>
      <color rgb="FF000000"/>
      <name val="&quot;Arial Narrow&quot;"/>
    </font>
    <font>
      <u/>
      <sz val="12"/>
      <color theme="1"/>
      <name val="Arial Narrow"/>
      <family val="2"/>
    </font>
    <font>
      <u/>
      <sz val="12"/>
      <color rgb="FF000000"/>
      <name val="Arial Narrow"/>
      <family val="2"/>
    </font>
    <font>
      <sz val="12"/>
      <color rgb="FF00CC66"/>
      <name val="Arial Narrow"/>
      <family val="2"/>
    </font>
    <font>
      <b/>
      <sz val="15"/>
      <color rgb="FF000000"/>
      <name val="Arial Narrow"/>
      <family val="2"/>
    </font>
    <font>
      <u/>
      <sz val="12"/>
      <color rgb="FF0000FF"/>
      <name val="Arial Narrow"/>
      <family val="2"/>
    </font>
    <font>
      <u/>
      <sz val="12"/>
      <color rgb="FF0000FF"/>
      <name val="Arial Narrow"/>
      <family val="2"/>
    </font>
    <font>
      <u/>
      <sz val="12"/>
      <color rgb="FF0563C1"/>
      <name val="Arial Narrow"/>
      <family val="2"/>
    </font>
    <font>
      <u/>
      <sz val="12"/>
      <color theme="1"/>
      <name val="Arial Narrow"/>
      <family val="2"/>
    </font>
    <font>
      <u/>
      <sz val="12"/>
      <color theme="1"/>
      <name val="Arial Narrow"/>
      <family val="2"/>
    </font>
    <font>
      <u/>
      <sz val="12"/>
      <color theme="1"/>
      <name val="Arial Narrow"/>
      <family val="2"/>
    </font>
    <font>
      <u/>
      <sz val="12"/>
      <color rgb="FF0563C1"/>
      <name val="Arial Narrow"/>
      <family val="2"/>
    </font>
    <font>
      <sz val="13"/>
      <color theme="1"/>
      <name val="Arial Narrow"/>
      <family val="2"/>
    </font>
    <font>
      <u/>
      <sz val="12"/>
      <color theme="1"/>
      <name val="Arial Narrow"/>
      <family val="2"/>
    </font>
    <font>
      <u/>
      <sz val="12"/>
      <color theme="1"/>
      <name val="Arial Narrow"/>
      <family val="2"/>
    </font>
    <font>
      <b/>
      <sz val="12"/>
      <color rgb="FF00CC66"/>
      <name val="Arial Narrow"/>
      <family val="2"/>
    </font>
    <font>
      <b/>
      <sz val="16"/>
      <color rgb="FF00CC66"/>
      <name val="Arial Narrow"/>
      <family val="2"/>
    </font>
    <font>
      <b/>
      <sz val="14"/>
      <color rgb="FF00CC66"/>
      <name val="Arial Narrow"/>
      <family val="2"/>
    </font>
    <font>
      <sz val="14"/>
      <color rgb="FF00CC66"/>
      <name val="Arial Narrow"/>
      <family val="2"/>
    </font>
    <font>
      <sz val="12"/>
      <color rgb="FF00CC66"/>
      <name val="&quot;Arial Narrow&quot;"/>
    </font>
    <font>
      <b/>
      <sz val="15"/>
      <color rgb="FF000000"/>
      <name val="&quot;Arial Narrow&quot;"/>
    </font>
    <font>
      <sz val="11"/>
      <color rgb="FF00CC66"/>
      <name val="Calibri"/>
      <family val="2"/>
    </font>
    <font>
      <sz val="14"/>
      <color rgb="FF000000"/>
      <name val="Arial Narrow"/>
      <family val="2"/>
    </font>
    <font>
      <u/>
      <sz val="12"/>
      <color theme="1"/>
      <name val="Arial Narrow"/>
      <family val="2"/>
    </font>
    <font>
      <u/>
      <sz val="12"/>
      <color theme="1"/>
      <name val="Arial Narrow"/>
      <family val="2"/>
    </font>
    <font>
      <u/>
      <sz val="12"/>
      <color theme="1"/>
      <name val="Arial Narrow"/>
      <family val="2"/>
    </font>
    <font>
      <u/>
      <sz val="12"/>
      <color rgb="FF0000FF"/>
      <name val="Arial Narrow"/>
      <family val="2"/>
    </font>
    <font>
      <u/>
      <sz val="12"/>
      <color theme="1"/>
      <name val="Arial Narrow"/>
      <family val="2"/>
    </font>
    <font>
      <u/>
      <sz val="12"/>
      <color rgb="FF0563C1"/>
      <name val="Arial Narrow"/>
      <family val="2"/>
    </font>
    <font>
      <b/>
      <sz val="15"/>
      <color theme="1"/>
      <name val="Arial Narrow"/>
      <family val="2"/>
    </font>
    <font>
      <u/>
      <sz val="12"/>
      <color theme="1"/>
      <name val="Arial Narrow"/>
      <family val="2"/>
    </font>
    <font>
      <u/>
      <sz val="12"/>
      <color theme="1"/>
      <name val="Arial Narrow"/>
      <family val="2"/>
    </font>
    <font>
      <u/>
      <sz val="12"/>
      <color rgb="FF0000FF"/>
      <name val="Arial Narrow"/>
      <family val="2"/>
    </font>
    <font>
      <u/>
      <sz val="12"/>
      <color theme="1"/>
      <name val="Arial Narrow"/>
      <family val="2"/>
    </font>
    <font>
      <u/>
      <sz val="12"/>
      <color rgb="FF0563C1"/>
      <name val="Arial Narrow"/>
      <family val="2"/>
    </font>
    <font>
      <u/>
      <sz val="12"/>
      <color theme="1"/>
      <name val="Arial Narrow"/>
      <family val="2"/>
    </font>
    <font>
      <u/>
      <sz val="12"/>
      <color theme="1"/>
      <name val="Arial Narrow"/>
      <family val="2"/>
    </font>
    <font>
      <u/>
      <sz val="12"/>
      <color rgb="FF0563C1"/>
      <name val="Arial Narrow"/>
      <family val="2"/>
    </font>
    <font>
      <u/>
      <sz val="12"/>
      <color theme="1"/>
      <name val="Arial Narrow"/>
      <family val="2"/>
    </font>
    <font>
      <u/>
      <sz val="12"/>
      <color rgb="FF0000FF"/>
      <name val="Arial Narrow"/>
      <family val="2"/>
    </font>
    <font>
      <u/>
      <sz val="12"/>
      <color theme="1"/>
      <name val="Arial Narrow"/>
      <family val="2"/>
    </font>
    <font>
      <u/>
      <sz val="12"/>
      <color rgb="FF0000FF"/>
      <name val="Arial Narrow"/>
      <family val="2"/>
    </font>
    <font>
      <u/>
      <sz val="11"/>
      <color rgb="FF0563C1"/>
      <name val="Calibri"/>
      <family val="2"/>
    </font>
    <font>
      <u/>
      <sz val="12"/>
      <color theme="1"/>
      <name val="Arial Narrow"/>
      <family val="2"/>
    </font>
    <font>
      <b/>
      <sz val="15"/>
      <color rgb="FF00CC66"/>
      <name val="Arial Narrow"/>
      <family val="2"/>
    </font>
    <font>
      <u/>
      <sz val="12"/>
      <color rgb="FF0000FF"/>
      <name val="Arial Narrow"/>
      <family val="2"/>
    </font>
    <font>
      <u/>
      <sz val="12"/>
      <color rgb="FF0563C1"/>
      <name val="Arial Narrow"/>
      <family val="2"/>
    </font>
    <font>
      <sz val="16"/>
      <color theme="1"/>
      <name val="Arial Narrow"/>
      <family val="2"/>
    </font>
    <font>
      <sz val="11"/>
      <color theme="1"/>
      <name val="Calibri"/>
      <family val="2"/>
      <scheme val="minor"/>
    </font>
    <font>
      <b/>
      <sz val="22"/>
      <color rgb="FF000000"/>
      <name val="Calibri"/>
      <family val="2"/>
    </font>
    <font>
      <b/>
      <sz val="14"/>
      <color rgb="FF000000"/>
      <name val="&quot;Ȫrial Narrow\&quot;&quot;"/>
    </font>
    <font>
      <b/>
      <sz val="11"/>
      <color rgb="FFFFFFFF"/>
      <name val="Calibri"/>
      <family val="2"/>
    </font>
    <font>
      <b/>
      <sz val="12"/>
      <color rgb="FF000000"/>
      <name val="&quot;Ȫrial Narrow\&quot;&quot;"/>
    </font>
    <font>
      <b/>
      <sz val="11"/>
      <color rgb="FF000000"/>
      <name val="&quot;Ȫrial Narrow\&quot;&quot;"/>
    </font>
    <font>
      <sz val="14"/>
      <color rgb="FF000000"/>
      <name val="Calibri"/>
      <family val="2"/>
    </font>
    <font>
      <b/>
      <sz val="16"/>
      <color rgb="FF000000"/>
      <name val="Calibri"/>
      <family val="2"/>
    </font>
    <font>
      <sz val="11"/>
      <color rgb="FF000000"/>
      <name val="Calibri"/>
      <family val="2"/>
    </font>
    <font>
      <b/>
      <sz val="11"/>
      <color rgb="FF000000"/>
      <name val="Calibri"/>
      <family val="2"/>
    </font>
    <font>
      <b/>
      <sz val="11"/>
      <color theme="1"/>
      <name val="Calibri"/>
      <family val="2"/>
    </font>
    <font>
      <sz val="11"/>
      <color theme="1"/>
      <name val="Calibri"/>
      <family val="2"/>
    </font>
    <font>
      <sz val="11"/>
      <color rgb="FF000000"/>
      <name val="&quot;Trebuchet MS&quot;"/>
    </font>
    <font>
      <b/>
      <sz val="14"/>
      <color rgb="FF000000"/>
      <name val="Arial Narrow"/>
      <family val="2"/>
    </font>
    <font>
      <b/>
      <sz val="12"/>
      <color rgb="FF000000"/>
      <name val="Arial Narrow"/>
      <family val="2"/>
    </font>
    <font>
      <b/>
      <sz val="11"/>
      <color rgb="FF000000"/>
      <name val="Arial Narrow"/>
      <family val="2"/>
    </font>
    <font>
      <sz val="10"/>
      <color theme="1"/>
      <name val="Calibri"/>
      <family val="2"/>
    </font>
    <font>
      <b/>
      <sz val="14"/>
      <color rgb="FF000000"/>
      <name val="Calibri"/>
      <family val="2"/>
    </font>
    <font>
      <sz val="14"/>
      <color theme="1"/>
      <name val="Calibri"/>
      <family val="2"/>
    </font>
    <font>
      <sz val="10"/>
      <color rgb="FF000000"/>
      <name val="Arial"/>
      <family val="2"/>
    </font>
    <font>
      <b/>
      <sz val="18"/>
      <color rgb="FFFFFFFF"/>
      <name val="Arial"/>
      <family val="2"/>
    </font>
    <font>
      <sz val="12"/>
      <color rgb="FF000000"/>
      <name val="Arial"/>
      <family val="2"/>
    </font>
    <font>
      <b/>
      <sz val="10"/>
      <color rgb="FF000000"/>
      <name val="Arial"/>
      <family val="2"/>
    </font>
    <font>
      <b/>
      <sz val="10"/>
      <color theme="1"/>
      <name val="Arial"/>
      <family val="2"/>
    </font>
    <font>
      <sz val="10"/>
      <color rgb="FFFFFFFF"/>
      <name val="Arial"/>
      <family val="2"/>
    </font>
    <font>
      <sz val="10"/>
      <color theme="1"/>
      <name val="Arial"/>
      <family val="2"/>
    </font>
    <font>
      <b/>
      <sz val="11"/>
      <color rgb="FFFFFFFF"/>
      <name val="Arial"/>
      <family val="2"/>
    </font>
    <font>
      <sz val="10"/>
      <color rgb="FF000000"/>
      <name val="Arial Narrow"/>
      <family val="2"/>
    </font>
    <font>
      <b/>
      <sz val="10"/>
      <color theme="1"/>
      <name val="Arial Narrow"/>
      <family val="2"/>
    </font>
    <font>
      <b/>
      <sz val="10"/>
      <color rgb="FF000000"/>
      <name val="Arial Narrow"/>
      <family val="2"/>
    </font>
    <font>
      <b/>
      <sz val="10"/>
      <color theme="0"/>
      <name val="Arial Narrow"/>
      <family val="2"/>
    </font>
    <font>
      <sz val="11"/>
      <color rgb="FF000000"/>
      <name val="&quot;ȫrial narrow\&quot;&quot;"/>
    </font>
    <font>
      <b/>
      <sz val="11"/>
      <color rgb="FF000000"/>
      <name val="&quot;ȫrial narrow\&quot;&quot;"/>
    </font>
    <font>
      <sz val="12"/>
      <color rgb="FFFF0000"/>
      <name val="Calibri"/>
      <family val="2"/>
    </font>
    <font>
      <sz val="11"/>
      <color rgb="FF000000"/>
      <name val="Arial Narrow"/>
      <family val="2"/>
    </font>
    <font>
      <sz val="17"/>
      <color rgb="FFFF0000"/>
      <name val="Calibri"/>
      <family val="2"/>
    </font>
    <font>
      <b/>
      <sz val="11"/>
      <color rgb="FFFFFFFF"/>
      <name val="&quot;ȫrial narrow\&quot;&quot;"/>
    </font>
    <font>
      <b/>
      <sz val="12"/>
      <color rgb="FF000000"/>
      <name val="Arial"/>
      <family val="2"/>
    </font>
    <font>
      <sz val="14"/>
      <color rgb="FF000000"/>
      <name val="Arial"/>
      <family val="2"/>
    </font>
    <font>
      <b/>
      <sz val="10"/>
      <color rgb="FFFFFFFF"/>
      <name val="Arial"/>
      <family val="2"/>
    </font>
    <font>
      <sz val="10"/>
      <color theme="1"/>
      <name val="Arial Narrow"/>
      <family val="2"/>
    </font>
    <font>
      <b/>
      <sz val="10"/>
      <color theme="1"/>
      <name val="Calibri"/>
      <family val="2"/>
    </font>
    <font>
      <b/>
      <sz val="14"/>
      <color theme="1"/>
      <name val="Calibri"/>
      <family val="2"/>
    </font>
    <font>
      <u/>
      <sz val="12"/>
      <color rgb="FF1155CC"/>
      <name val="Arial Narrow"/>
      <family val="2"/>
    </font>
    <font>
      <b/>
      <sz val="12"/>
      <color rgb="FF000000"/>
      <name val="&quot;Arial Narrow&quot;, sans-serif"/>
    </font>
    <font>
      <sz val="12"/>
      <color rgb="FF000000"/>
      <name val="&quot;Arial Narrow&quot;, sans-serif"/>
    </font>
    <font>
      <sz val="12"/>
      <name val="Arial Narrow"/>
      <family val="2"/>
    </font>
    <font>
      <b/>
      <sz val="11"/>
      <color rgb="FF000000"/>
      <name val="Calibri, sans-serif"/>
    </font>
    <font>
      <sz val="11"/>
      <color rgb="FF000000"/>
      <name val="Calibri, sans-serif"/>
    </font>
    <font>
      <b/>
      <sz val="12"/>
      <name val="Arial Narrow"/>
      <family val="2"/>
    </font>
    <font>
      <b/>
      <u/>
      <sz val="12"/>
      <color rgb="FF0563C1"/>
      <name val="Arial Narrow"/>
      <family val="2"/>
    </font>
    <font>
      <b/>
      <i/>
      <sz val="12"/>
      <color theme="1"/>
      <name val="Arial Narrow"/>
      <family val="2"/>
    </font>
    <font>
      <u/>
      <sz val="12"/>
      <color rgb="FF000000"/>
      <name val="&quot;Arial Narrow&quot;, sans-serif"/>
    </font>
    <font>
      <sz val="12"/>
      <color rgb="FF0563C1"/>
      <name val="Arial Narrow"/>
      <family val="2"/>
    </font>
    <font>
      <b/>
      <sz val="13"/>
      <color theme="1"/>
      <name val="Arial Narrow"/>
      <family val="2"/>
    </font>
    <font>
      <b/>
      <sz val="12"/>
      <color rgb="FFED7D31"/>
      <name val="Arial Narrow"/>
      <family val="2"/>
    </font>
    <font>
      <b/>
      <u/>
      <sz val="12"/>
      <color rgb="FF000000"/>
      <name val="Arial Narrow"/>
      <family val="2"/>
    </font>
    <font>
      <i/>
      <sz val="12"/>
      <color theme="1"/>
      <name val="Arial Narrow"/>
      <family val="2"/>
    </font>
    <font>
      <b/>
      <sz val="12"/>
      <color theme="1"/>
      <name val="&quot;Arial Narrow&quot;, sans-serif"/>
    </font>
    <font>
      <b/>
      <sz val="10"/>
      <color theme="1"/>
      <name val="&quot;Arial Narrow&quot;, sans-serif"/>
    </font>
    <font>
      <b/>
      <sz val="10"/>
      <color rgb="FF000000"/>
      <name val="&quot;Arial Narrow&quot;, sans-serif"/>
    </font>
    <font>
      <b/>
      <sz val="12"/>
      <color theme="0"/>
      <name val="&quot;Arial Narrow&quot;, sans-serif"/>
    </font>
    <font>
      <b/>
      <sz val="10"/>
      <color theme="0"/>
      <name val="&quot;Arial Narrow&quot;, sans-serif"/>
    </font>
    <font>
      <sz val="14"/>
      <color rgb="FFFF0000"/>
      <name val="Arial"/>
      <family val="2"/>
    </font>
    <font>
      <sz val="11"/>
      <color rgb="FF000000"/>
      <name val="Arial"/>
      <family val="2"/>
    </font>
    <font>
      <b/>
      <sz val="12"/>
      <color rgb="FF000000"/>
      <name val="&quot;Ȫrial Narrow\&quot;"/>
    </font>
    <font>
      <b/>
      <sz val="12"/>
      <color rgb="FFFFFFFF"/>
      <name val="&quot;Ȫrial Narrow\&quot;"/>
    </font>
    <font>
      <sz val="11"/>
      <color rgb="FF000000"/>
      <name val="&quot;\&quot;ȫrial narrow\\\&quot;\&quot;&quot;"/>
    </font>
    <font>
      <b/>
      <sz val="11"/>
      <color rgb="FF000000"/>
      <name val="&quot;\&quot;ȫrial narrow\\\&quot;\&quot;&quot;"/>
    </font>
    <font>
      <sz val="12"/>
      <color rgb="FF000000"/>
      <name val="Calibri"/>
      <family val="2"/>
    </font>
    <font>
      <b/>
      <sz val="11"/>
      <color rgb="FFFFFFFF"/>
      <name val="&quot;Ȫrial Narrow\&quot;"/>
    </font>
    <font>
      <sz val="11"/>
      <color rgb="FF000000"/>
      <name val="&quot;Ȫrial Narrow\&quot;&quot;"/>
    </font>
    <font>
      <sz val="12"/>
      <color rgb="FFFF0000"/>
      <name val="Arial Narrow"/>
      <family val="2"/>
    </font>
  </fonts>
  <fills count="35">
    <fill>
      <patternFill patternType="none"/>
    </fill>
    <fill>
      <patternFill patternType="gray125"/>
    </fill>
    <fill>
      <patternFill patternType="solid">
        <fgColor theme="0"/>
        <bgColor theme="0"/>
      </patternFill>
    </fill>
    <fill>
      <patternFill patternType="solid">
        <fgColor rgb="FFC5E0B3"/>
        <bgColor rgb="FFC5E0B3"/>
      </patternFill>
    </fill>
    <fill>
      <patternFill patternType="solid">
        <fgColor theme="8"/>
        <bgColor theme="8"/>
      </patternFill>
    </fill>
    <fill>
      <patternFill patternType="solid">
        <fgColor theme="7"/>
        <bgColor theme="7"/>
      </patternFill>
    </fill>
    <fill>
      <patternFill patternType="solid">
        <fgColor rgb="FFCC99FF"/>
        <bgColor rgb="FFCC99FF"/>
      </patternFill>
    </fill>
    <fill>
      <patternFill patternType="solid">
        <fgColor rgb="FFFEF2CB"/>
        <bgColor rgb="FFFEF2CB"/>
      </patternFill>
    </fill>
    <fill>
      <patternFill patternType="solid">
        <fgColor rgb="FFB4C6E7"/>
        <bgColor rgb="FFB4C6E7"/>
      </patternFill>
    </fill>
    <fill>
      <patternFill patternType="solid">
        <fgColor rgb="FF36D668"/>
        <bgColor rgb="FF36D668"/>
      </patternFill>
    </fill>
    <fill>
      <patternFill patternType="solid">
        <fgColor rgb="FFFBE4D5"/>
        <bgColor rgb="FFFBE4D5"/>
      </patternFill>
    </fill>
    <fill>
      <patternFill patternType="solid">
        <fgColor rgb="FFE2EFD9"/>
        <bgColor rgb="FFE2EFD9"/>
      </patternFill>
    </fill>
    <fill>
      <patternFill patternType="solid">
        <fgColor rgb="FFE2EFDA"/>
        <bgColor rgb="FFE2EFDA"/>
      </patternFill>
    </fill>
    <fill>
      <patternFill patternType="solid">
        <fgColor rgb="FFFFF2CC"/>
        <bgColor rgb="FFFFF2CC"/>
      </patternFill>
    </fill>
    <fill>
      <patternFill patternType="solid">
        <fgColor rgb="FFDEEAF6"/>
        <bgColor rgb="FFDEEAF6"/>
      </patternFill>
    </fill>
    <fill>
      <patternFill patternType="solid">
        <fgColor rgb="FFA8D08D"/>
        <bgColor rgb="FFA8D08D"/>
      </patternFill>
    </fill>
    <fill>
      <patternFill patternType="solid">
        <fgColor rgb="FFA9D08E"/>
        <bgColor rgb="FFA9D08E"/>
      </patternFill>
    </fill>
    <fill>
      <patternFill patternType="solid">
        <fgColor rgb="FFD9EAD3"/>
        <bgColor rgb="FFD9EAD3"/>
      </patternFill>
    </fill>
    <fill>
      <patternFill patternType="solid">
        <fgColor rgb="FFFFFFFF"/>
        <bgColor rgb="FFFFFFFF"/>
      </patternFill>
    </fill>
    <fill>
      <patternFill patternType="solid">
        <fgColor rgb="FFD9E1F2"/>
        <bgColor rgb="FFD9E1F2"/>
      </patternFill>
    </fill>
    <fill>
      <patternFill patternType="solid">
        <fgColor rgb="FF305496"/>
        <bgColor rgb="FF305496"/>
      </patternFill>
    </fill>
    <fill>
      <patternFill patternType="solid">
        <fgColor rgb="FFBF8F00"/>
        <bgColor rgb="FFBF8F00"/>
      </patternFill>
    </fill>
    <fill>
      <patternFill patternType="solid">
        <fgColor rgb="FF0070C0"/>
        <bgColor rgb="FF0070C0"/>
      </patternFill>
    </fill>
    <fill>
      <patternFill patternType="solid">
        <fgColor rgb="FFF2F2F2"/>
        <bgColor rgb="FFF2F2F2"/>
      </patternFill>
    </fill>
    <fill>
      <patternFill patternType="solid">
        <fgColor rgb="FFFCE4D6"/>
        <bgColor rgb="FFFCE4D6"/>
      </patternFill>
    </fill>
    <fill>
      <patternFill patternType="solid">
        <fgColor rgb="FF7030A0"/>
        <bgColor rgb="FF7030A0"/>
      </patternFill>
    </fill>
    <fill>
      <patternFill patternType="solid">
        <fgColor rgb="FF93C47D"/>
        <bgColor rgb="FF93C47D"/>
      </patternFill>
    </fill>
    <fill>
      <patternFill patternType="solid">
        <fgColor rgb="FFFFD966"/>
        <bgColor rgb="FFFFD966"/>
      </patternFill>
    </fill>
    <fill>
      <patternFill patternType="solid">
        <fgColor rgb="FFEA9999"/>
        <bgColor rgb="FFEA9999"/>
      </patternFill>
    </fill>
    <fill>
      <patternFill patternType="solid">
        <fgColor rgb="FFB4A7D6"/>
        <bgColor rgb="FFB4A7D6"/>
      </patternFill>
    </fill>
    <fill>
      <patternFill patternType="solid">
        <fgColor rgb="FFD8D8D8"/>
        <bgColor rgb="FFD8D8D8"/>
      </patternFill>
    </fill>
    <fill>
      <patternFill patternType="solid">
        <fgColor rgb="FF351C75"/>
        <bgColor rgb="FF351C75"/>
      </patternFill>
    </fill>
    <fill>
      <patternFill patternType="solid">
        <fgColor rgb="FF434343"/>
        <bgColor rgb="FF434343"/>
      </patternFill>
    </fill>
    <fill>
      <patternFill patternType="solid">
        <fgColor rgb="FFD9D2E9"/>
        <bgColor rgb="FFD9D2E9"/>
      </patternFill>
    </fill>
    <fill>
      <patternFill patternType="solid">
        <fgColor rgb="FF8E7CC3"/>
        <bgColor rgb="FF8E7CC3"/>
      </patternFill>
    </fill>
  </fills>
  <borders count="87">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top/>
      <bottom/>
      <diagonal/>
    </border>
    <border>
      <left style="medium">
        <color rgb="FF000000"/>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top/>
      <bottom/>
      <diagonal/>
    </border>
    <border>
      <left/>
      <right/>
      <top/>
      <bottom/>
      <diagonal/>
    </border>
    <border>
      <left/>
      <right style="medium">
        <color rgb="FF000000"/>
      </right>
      <top/>
      <bottom/>
      <diagonal/>
    </border>
    <border>
      <left style="medium">
        <color rgb="FF000000"/>
      </left>
      <right/>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top style="thin">
        <color rgb="FF000000"/>
      </top>
      <bottom/>
      <diagonal/>
    </border>
    <border>
      <left/>
      <right style="medium">
        <color rgb="FF000000"/>
      </right>
      <top style="thin">
        <color rgb="FF000000"/>
      </top>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style="thin">
        <color rgb="FF000000"/>
      </top>
      <bottom/>
      <diagonal/>
    </border>
    <border>
      <left style="thick">
        <color rgb="FF7030A0"/>
      </left>
      <right/>
      <top style="thick">
        <color rgb="FF7030A0"/>
      </top>
      <bottom style="thick">
        <color rgb="FF7030A0"/>
      </bottom>
      <diagonal/>
    </border>
    <border>
      <left/>
      <right/>
      <top style="thick">
        <color rgb="FF7030A0"/>
      </top>
      <bottom style="thick">
        <color rgb="FF7030A0"/>
      </bottom>
      <diagonal/>
    </border>
    <border>
      <left/>
      <right style="thick">
        <color rgb="FF7030A0"/>
      </right>
      <top style="thick">
        <color rgb="FF7030A0"/>
      </top>
      <bottom style="thick">
        <color rgb="FF7030A0"/>
      </bottom>
      <diagonal/>
    </border>
    <border>
      <left style="thick">
        <color rgb="FF7030A0"/>
      </left>
      <right/>
      <top style="thick">
        <color rgb="FF7030A0"/>
      </top>
      <bottom style="thin">
        <color rgb="FF674EA7"/>
      </bottom>
      <diagonal/>
    </border>
    <border>
      <left/>
      <right/>
      <top style="thick">
        <color rgb="FF7030A0"/>
      </top>
      <bottom style="thin">
        <color rgb="FF674EA7"/>
      </bottom>
      <diagonal/>
    </border>
    <border>
      <left/>
      <right style="thick">
        <color rgb="FF7030A0"/>
      </right>
      <top style="thick">
        <color rgb="FF7030A0"/>
      </top>
      <bottom style="thin">
        <color rgb="FF674EA7"/>
      </bottom>
      <diagonal/>
    </border>
    <border>
      <left style="thick">
        <color rgb="FF7030A0"/>
      </left>
      <right/>
      <top style="thick">
        <color rgb="FF7030A0"/>
      </top>
      <bottom/>
      <diagonal/>
    </border>
    <border>
      <left style="thick">
        <color rgb="FF7030A0"/>
      </left>
      <right style="thin">
        <color rgb="FF674EA7"/>
      </right>
      <top style="thin">
        <color rgb="FF674EA7"/>
      </top>
      <bottom style="thin">
        <color rgb="FF674EA7"/>
      </bottom>
      <diagonal/>
    </border>
    <border>
      <left style="thin">
        <color rgb="FF674EA7"/>
      </left>
      <right style="thin">
        <color rgb="FF674EA7"/>
      </right>
      <top style="thin">
        <color rgb="FF674EA7"/>
      </top>
      <bottom style="thin">
        <color rgb="FF674EA7"/>
      </bottom>
      <diagonal/>
    </border>
    <border>
      <left style="thin">
        <color rgb="FF674EA7"/>
      </left>
      <right style="thick">
        <color rgb="FF7030A0"/>
      </right>
      <top style="thin">
        <color rgb="FF674EA7"/>
      </top>
      <bottom style="thin">
        <color rgb="FF674EA7"/>
      </bottom>
      <diagonal/>
    </border>
    <border>
      <left style="thick">
        <color rgb="FF7030A0"/>
      </left>
      <right/>
      <top style="thin">
        <color rgb="FF674EA7"/>
      </top>
      <bottom style="thin">
        <color rgb="FF674EA7"/>
      </bottom>
      <diagonal/>
    </border>
    <border>
      <left style="thick">
        <color rgb="FF7030A0"/>
      </left>
      <right style="medium">
        <color rgb="FFA5A5A5"/>
      </right>
      <top style="medium">
        <color rgb="FFCCCCCC"/>
      </top>
      <bottom style="medium">
        <color rgb="FF674EA7"/>
      </bottom>
      <diagonal/>
    </border>
    <border>
      <left style="medium">
        <color rgb="FFCCCCCC"/>
      </left>
      <right style="medium">
        <color rgb="FF674EA7"/>
      </right>
      <top style="medium">
        <color rgb="FFCCCCCC"/>
      </top>
      <bottom style="medium">
        <color rgb="FF674EA7"/>
      </bottom>
      <diagonal/>
    </border>
    <border>
      <left style="thick">
        <color rgb="FF7030A0"/>
      </left>
      <right/>
      <top style="thin">
        <color rgb="FF674EA7"/>
      </top>
      <bottom style="thick">
        <color rgb="FF7030A0"/>
      </bottom>
      <diagonal/>
    </border>
    <border>
      <left style="thick">
        <color rgb="FF7030A0"/>
      </left>
      <right style="thin">
        <color rgb="FF674EA7"/>
      </right>
      <top style="thin">
        <color rgb="FF674EA7"/>
      </top>
      <bottom style="thick">
        <color rgb="FF7030A0"/>
      </bottom>
      <diagonal/>
    </border>
    <border>
      <left style="thin">
        <color rgb="FF674EA7"/>
      </left>
      <right style="thick">
        <color rgb="FF7030A0"/>
      </right>
      <top style="thin">
        <color rgb="FF674EA7"/>
      </top>
      <bottom style="thick">
        <color rgb="FF7030A0"/>
      </bottom>
      <diagonal/>
    </border>
    <border>
      <left/>
      <right/>
      <top/>
      <bottom style="thin">
        <color rgb="FF674EA7"/>
      </bottom>
      <diagonal/>
    </border>
    <border>
      <left/>
      <right/>
      <top/>
      <bottom style="thin">
        <color rgb="FF674EA7"/>
      </bottom>
      <diagonal/>
    </border>
    <border>
      <left/>
      <right style="thick">
        <color rgb="FF674EA7"/>
      </right>
      <top/>
      <bottom style="thin">
        <color rgb="FF674EA7"/>
      </bottom>
      <diagonal/>
    </border>
    <border>
      <left style="thick">
        <color rgb="FF674EA7"/>
      </left>
      <right/>
      <top/>
      <bottom style="thin">
        <color rgb="FF674EA7"/>
      </bottom>
      <diagonal/>
    </border>
    <border>
      <left style="thin">
        <color rgb="FFA5A5A5"/>
      </left>
      <right style="thin">
        <color rgb="FFA5A5A5"/>
      </right>
      <top style="thin">
        <color rgb="FFA5A5A5"/>
      </top>
      <bottom style="thin">
        <color rgb="FFA5A5A5"/>
      </bottom>
      <diagonal/>
    </border>
    <border>
      <left/>
      <right style="thin">
        <color rgb="FFA6A6A6"/>
      </right>
      <top style="thin">
        <color rgb="FFA6A6A6"/>
      </top>
      <bottom style="thin">
        <color rgb="FFA6A6A6"/>
      </bottom>
      <diagonal/>
    </border>
    <border>
      <left/>
      <right/>
      <top style="thick">
        <color rgb="FF7030A0"/>
      </top>
      <bottom/>
      <diagonal/>
    </border>
    <border>
      <left style="thin">
        <color rgb="FF7030A0"/>
      </left>
      <right/>
      <top style="thin">
        <color rgb="FF7030A0"/>
      </top>
      <bottom style="thin">
        <color rgb="FF7030A0"/>
      </bottom>
      <diagonal/>
    </border>
    <border>
      <left/>
      <right/>
      <top style="thin">
        <color rgb="FF7030A0"/>
      </top>
      <bottom style="thin">
        <color rgb="FF7030A0"/>
      </bottom>
      <diagonal/>
    </border>
    <border>
      <left/>
      <right style="thin">
        <color rgb="FF7030A0"/>
      </right>
      <top style="thin">
        <color rgb="FF7030A0"/>
      </top>
      <bottom style="thin">
        <color rgb="FF7030A0"/>
      </bottom>
      <diagonal/>
    </border>
    <border>
      <left style="thin">
        <color rgb="FF7030A0"/>
      </left>
      <right/>
      <top style="thin">
        <color rgb="FF7030A0"/>
      </top>
      <bottom style="thin">
        <color rgb="FF674EA7"/>
      </bottom>
      <diagonal/>
    </border>
    <border>
      <left/>
      <right/>
      <top style="thin">
        <color rgb="FF7030A0"/>
      </top>
      <bottom style="thin">
        <color rgb="FF674EA7"/>
      </bottom>
      <diagonal/>
    </border>
    <border>
      <left/>
      <right style="thin">
        <color rgb="FF7030A0"/>
      </right>
      <top style="thin">
        <color rgb="FF7030A0"/>
      </top>
      <bottom style="thin">
        <color rgb="FF674EA7"/>
      </bottom>
      <diagonal/>
    </border>
    <border>
      <left style="thin">
        <color rgb="FF7030A0"/>
      </left>
      <right/>
      <top style="thin">
        <color rgb="FF7030A0"/>
      </top>
      <bottom/>
      <diagonal/>
    </border>
    <border>
      <left/>
      <right style="thin">
        <color rgb="FF7030A0"/>
      </right>
      <top/>
      <bottom style="thin">
        <color rgb="FF674EA7"/>
      </bottom>
      <diagonal/>
    </border>
    <border>
      <left/>
      <right style="thin">
        <color rgb="FF674EA7"/>
      </right>
      <top/>
      <bottom style="thin">
        <color rgb="FF674EA7"/>
      </bottom>
      <diagonal/>
    </border>
    <border>
      <left style="thin">
        <color rgb="FF7030A0"/>
      </left>
      <right/>
      <top style="thin">
        <color rgb="FF674EA7"/>
      </top>
      <bottom style="thin">
        <color rgb="FF674EA7"/>
      </bottom>
      <diagonal/>
    </border>
    <border>
      <left style="thin">
        <color rgb="FF7030A0"/>
      </left>
      <right style="thin">
        <color rgb="FF674EA7"/>
      </right>
      <top/>
      <bottom style="thin">
        <color rgb="FF674EA7"/>
      </bottom>
      <diagonal/>
    </border>
    <border>
      <left style="thin">
        <color rgb="FF7030A0"/>
      </left>
      <right/>
      <top/>
      <bottom style="thin">
        <color rgb="FF674EA7"/>
      </bottom>
      <diagonal/>
    </border>
    <border>
      <left style="thin">
        <color rgb="FF7030A0"/>
      </left>
      <right/>
      <top/>
      <bottom style="thin">
        <color rgb="FF7030A0"/>
      </bottom>
      <diagonal/>
    </border>
    <border>
      <left style="thin">
        <color rgb="FF7030A0"/>
      </left>
      <right style="thin">
        <color rgb="FF674EA7"/>
      </right>
      <top/>
      <bottom style="thin">
        <color rgb="FF7030A0"/>
      </bottom>
      <diagonal/>
    </border>
    <border>
      <left/>
      <right style="thin">
        <color rgb="FF674EA7"/>
      </right>
      <top/>
      <bottom style="thin">
        <color rgb="FF7030A0"/>
      </bottom>
      <diagonal/>
    </border>
    <border>
      <left/>
      <right style="thin">
        <color rgb="FFA5A5A5"/>
      </right>
      <top style="thin">
        <color rgb="FFA5A5A5"/>
      </top>
      <bottom style="thin">
        <color rgb="FFA5A5A5"/>
      </bottom>
      <diagonal/>
    </border>
    <border>
      <left/>
      <right style="thin">
        <color rgb="FFA5A5A5"/>
      </right>
      <top/>
      <bottom style="thin">
        <color rgb="FFA5A5A5"/>
      </bottom>
      <diagonal/>
    </border>
    <border>
      <left style="thin">
        <color rgb="FFA5A5A5"/>
      </left>
      <right style="thin">
        <color rgb="FFA5A5A5"/>
      </right>
      <top/>
      <bottom style="thin">
        <color rgb="FFA5A5A5"/>
      </bottom>
      <diagonal/>
    </border>
    <border>
      <left/>
      <right/>
      <top style="thin">
        <color rgb="FF7030A0"/>
      </top>
      <bottom/>
      <diagonal/>
    </border>
  </borders>
  <cellStyleXfs count="2">
    <xf numFmtId="0" fontId="0" fillId="0" borderId="0"/>
    <xf numFmtId="0" fontId="1" fillId="0" borderId="19"/>
  </cellStyleXfs>
  <cellXfs count="702">
    <xf numFmtId="0" fontId="0" fillId="0" borderId="0" xfId="0"/>
    <xf numFmtId="0" fontId="6" fillId="0" borderId="0" xfId="0" applyFont="1" applyAlignment="1">
      <alignment vertical="center"/>
    </xf>
    <xf numFmtId="0" fontId="2" fillId="2" borderId="12" xfId="0" applyFont="1" applyFill="1" applyBorder="1" applyAlignment="1">
      <alignment vertical="center"/>
    </xf>
    <xf numFmtId="0" fontId="2" fillId="2" borderId="12" xfId="0" applyFont="1" applyFill="1" applyBorder="1" applyAlignment="1">
      <alignment horizontal="center" vertical="center" wrapText="1"/>
    </xf>
    <xf numFmtId="0" fontId="2" fillId="2" borderId="12" xfId="0" applyFont="1" applyFill="1" applyBorder="1" applyAlignment="1">
      <alignment horizontal="center" vertical="center"/>
    </xf>
    <xf numFmtId="0" fontId="7" fillId="2" borderId="13" xfId="0" applyFont="1" applyFill="1" applyBorder="1" applyAlignment="1">
      <alignment vertical="center"/>
    </xf>
    <xf numFmtId="0" fontId="2" fillId="2" borderId="13" xfId="0" applyFont="1" applyFill="1" applyBorder="1" applyAlignment="1">
      <alignment vertical="center"/>
    </xf>
    <xf numFmtId="0" fontId="2" fillId="2" borderId="13" xfId="0" applyFont="1" applyFill="1" applyBorder="1" applyAlignment="1">
      <alignment vertical="center" wrapText="1"/>
    </xf>
    <xf numFmtId="0" fontId="2" fillId="2" borderId="13" xfId="0" applyFont="1" applyFill="1" applyBorder="1" applyAlignment="1">
      <alignment horizontal="center" vertical="center" wrapText="1"/>
    </xf>
    <xf numFmtId="1" fontId="2" fillId="2" borderId="13" xfId="0" applyNumberFormat="1" applyFont="1" applyFill="1" applyBorder="1" applyAlignment="1">
      <alignment horizontal="center" vertical="center"/>
    </xf>
    <xf numFmtId="1" fontId="2" fillId="2" borderId="13" xfId="0" applyNumberFormat="1" applyFont="1" applyFill="1" applyBorder="1" applyAlignment="1">
      <alignment vertical="center"/>
    </xf>
    <xf numFmtId="0" fontId="2" fillId="2" borderId="13" xfId="0" applyFont="1" applyFill="1" applyBorder="1" applyAlignment="1">
      <alignment horizontal="left" vertical="center" wrapText="1"/>
    </xf>
    <xf numFmtId="0" fontId="2" fillId="2" borderId="13" xfId="0" applyFont="1" applyFill="1" applyBorder="1" applyAlignment="1">
      <alignment horizontal="left" vertical="center"/>
    </xf>
    <xf numFmtId="0" fontId="2" fillId="2" borderId="13" xfId="0" applyFont="1" applyFill="1" applyBorder="1" applyAlignment="1">
      <alignment horizontal="center" vertical="center"/>
    </xf>
    <xf numFmtId="0" fontId="8" fillId="2" borderId="13" xfId="0" applyFont="1" applyFill="1" applyBorder="1" applyAlignment="1">
      <alignment horizontal="left" vertical="center" wrapText="1"/>
    </xf>
    <xf numFmtId="0" fontId="8" fillId="2" borderId="13" xfId="0" applyFont="1" applyFill="1" applyBorder="1" applyAlignment="1">
      <alignment horizontal="center" vertical="center" wrapText="1"/>
    </xf>
    <xf numFmtId="0" fontId="2" fillId="0" borderId="0" xfId="0" applyFont="1" applyAlignment="1">
      <alignment vertical="center"/>
    </xf>
    <xf numFmtId="0" fontId="2" fillId="0" borderId="0" xfId="0" applyFont="1" applyAlignment="1">
      <alignment horizontal="left" vertical="center" wrapText="1"/>
    </xf>
    <xf numFmtId="0" fontId="11" fillId="2" borderId="14" xfId="0" applyFont="1" applyFill="1" applyBorder="1" applyAlignment="1">
      <alignment vertical="center"/>
    </xf>
    <xf numFmtId="0" fontId="11" fillId="2" borderId="13" xfId="0" applyFont="1" applyFill="1" applyBorder="1" applyAlignment="1">
      <alignment vertical="center"/>
    </xf>
    <xf numFmtId="0" fontId="11" fillId="2" borderId="13" xfId="0" applyFont="1" applyFill="1" applyBorder="1" applyAlignment="1">
      <alignment horizontal="center" vertical="center" wrapText="1"/>
    </xf>
    <xf numFmtId="0" fontId="11" fillId="2" borderId="13" xfId="0" applyFont="1" applyFill="1" applyBorder="1" applyAlignment="1">
      <alignment horizontal="center" vertical="center"/>
    </xf>
    <xf numFmtId="0" fontId="12" fillId="2" borderId="13" xfId="0" applyFont="1" applyFill="1" applyBorder="1" applyAlignment="1">
      <alignment vertical="center"/>
    </xf>
    <xf numFmtId="0" fontId="11" fillId="2" borderId="13" xfId="0" applyFont="1" applyFill="1" applyBorder="1" applyAlignment="1">
      <alignment vertical="center" wrapText="1"/>
    </xf>
    <xf numFmtId="0" fontId="13" fillId="0" borderId="0" xfId="0" applyFont="1" applyAlignment="1">
      <alignment vertical="center"/>
    </xf>
    <xf numFmtId="0" fontId="16" fillId="0" borderId="0" xfId="0" applyFont="1" applyAlignment="1">
      <alignment vertical="center"/>
    </xf>
    <xf numFmtId="1" fontId="14" fillId="0" borderId="35" xfId="0" applyNumberFormat="1" applyFont="1" applyBorder="1" applyAlignment="1">
      <alignment horizontal="center" vertical="center" wrapText="1"/>
    </xf>
    <xf numFmtId="1" fontId="14" fillId="0" borderId="36" xfId="0" applyNumberFormat="1" applyFont="1" applyBorder="1" applyAlignment="1">
      <alignment horizontal="center" vertical="center" wrapText="1"/>
    </xf>
    <xf numFmtId="1" fontId="14" fillId="0" borderId="37" xfId="0" applyNumberFormat="1" applyFont="1" applyBorder="1" applyAlignment="1">
      <alignment horizontal="center" vertical="center" wrapText="1"/>
    </xf>
    <xf numFmtId="0" fontId="5" fillId="0" borderId="6" xfId="0" applyFont="1" applyBorder="1" applyAlignment="1">
      <alignment horizontal="center" vertical="center" wrapText="1"/>
    </xf>
    <xf numFmtId="0" fontId="5" fillId="0" borderId="36"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37" xfId="0" applyFont="1" applyBorder="1" applyAlignment="1">
      <alignment horizontal="center" vertical="center" wrapText="1"/>
    </xf>
    <xf numFmtId="0" fontId="5" fillId="0" borderId="35"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37" xfId="0" applyFont="1" applyBorder="1" applyAlignment="1">
      <alignment horizontal="center" vertical="center" wrapText="1"/>
    </xf>
    <xf numFmtId="0" fontId="8" fillId="8" borderId="36" xfId="0" applyFont="1" applyFill="1" applyBorder="1" applyAlignment="1">
      <alignment horizontal="center" vertical="center" wrapText="1"/>
    </xf>
    <xf numFmtId="0" fontId="18" fillId="8" borderId="36" xfId="0" applyFont="1" applyFill="1" applyBorder="1" applyAlignment="1">
      <alignment horizontal="left" vertical="center" wrapText="1"/>
    </xf>
    <xf numFmtId="0" fontId="18" fillId="8" borderId="36" xfId="0" applyFont="1" applyFill="1" applyBorder="1" applyAlignment="1">
      <alignment horizontal="center" vertical="center" wrapText="1"/>
    </xf>
    <xf numFmtId="164" fontId="18" fillId="8" borderId="36" xfId="0" applyNumberFormat="1" applyFont="1" applyFill="1" applyBorder="1" applyAlignment="1">
      <alignment horizontal="center" vertical="center" wrapText="1"/>
    </xf>
    <xf numFmtId="165" fontId="18" fillId="8" borderId="38" xfId="0" applyNumberFormat="1" applyFont="1" applyFill="1" applyBorder="1" applyAlignment="1">
      <alignment horizontal="center" vertical="center" wrapText="1"/>
    </xf>
    <xf numFmtId="1" fontId="18" fillId="8" borderId="35" xfId="0" applyNumberFormat="1" applyFont="1" applyFill="1" applyBorder="1" applyAlignment="1">
      <alignment horizontal="center" vertical="center" wrapText="1"/>
    </xf>
    <xf numFmtId="1" fontId="18" fillId="8" borderId="36" xfId="0" applyNumberFormat="1" applyFont="1" applyFill="1" applyBorder="1" applyAlignment="1">
      <alignment horizontal="center" vertical="center" wrapText="1"/>
    </xf>
    <xf numFmtId="1" fontId="18" fillId="8" borderId="37" xfId="0" applyNumberFormat="1" applyFont="1" applyFill="1" applyBorder="1" applyAlignment="1">
      <alignment horizontal="center" vertical="center" wrapText="1"/>
    </xf>
    <xf numFmtId="0" fontId="8" fillId="8" borderId="39" xfId="0" applyFont="1" applyFill="1" applyBorder="1" applyAlignment="1">
      <alignment horizontal="center" vertical="center" wrapText="1"/>
    </xf>
    <xf numFmtId="0" fontId="19" fillId="8" borderId="36" xfId="0" applyFont="1" applyFill="1" applyBorder="1" applyAlignment="1">
      <alignment horizontal="center" vertical="center" wrapText="1"/>
    </xf>
    <xf numFmtId="0" fontId="8" fillId="8" borderId="36" xfId="0" applyFont="1" applyFill="1" applyBorder="1" applyAlignment="1">
      <alignment horizontal="left" vertical="center" wrapText="1"/>
    </xf>
    <xf numFmtId="0" fontId="8" fillId="8" borderId="37" xfId="0" applyFont="1" applyFill="1" applyBorder="1" applyAlignment="1">
      <alignment horizontal="center" vertical="center" wrapText="1"/>
    </xf>
    <xf numFmtId="0" fontId="8" fillId="8" borderId="35" xfId="0" applyFont="1" applyFill="1" applyBorder="1" applyAlignment="1">
      <alignment horizontal="center" vertical="center" wrapText="1"/>
    </xf>
    <xf numFmtId="0" fontId="20" fillId="8" borderId="36" xfId="0" applyFont="1" applyFill="1" applyBorder="1" applyAlignment="1">
      <alignment horizontal="center" vertical="center" wrapText="1"/>
    </xf>
    <xf numFmtId="0" fontId="21" fillId="8" borderId="36" xfId="0" applyFont="1" applyFill="1" applyBorder="1" applyAlignment="1">
      <alignment horizontal="left" vertical="center" wrapText="1"/>
    </xf>
    <xf numFmtId="0" fontId="22" fillId="8" borderId="36" xfId="0" applyFont="1" applyFill="1" applyBorder="1" applyAlignment="1">
      <alignment horizontal="center" vertical="center" wrapText="1"/>
    </xf>
    <xf numFmtId="166" fontId="8" fillId="8" borderId="36" xfId="0" applyNumberFormat="1" applyFont="1" applyFill="1" applyBorder="1" applyAlignment="1">
      <alignment horizontal="center" vertical="center"/>
    </xf>
    <xf numFmtId="164" fontId="18" fillId="8" borderId="38" xfId="0" applyNumberFormat="1" applyFont="1" applyFill="1" applyBorder="1" applyAlignment="1">
      <alignment horizontal="center" vertical="center" wrapText="1"/>
    </xf>
    <xf numFmtId="1" fontId="18" fillId="8" borderId="35" xfId="0" applyNumberFormat="1" applyFont="1" applyFill="1" applyBorder="1" applyAlignment="1">
      <alignment horizontal="center" vertical="center"/>
    </xf>
    <xf numFmtId="1" fontId="18" fillId="8" borderId="36" xfId="0" applyNumberFormat="1" applyFont="1" applyFill="1" applyBorder="1" applyAlignment="1">
      <alignment horizontal="center" vertical="center"/>
    </xf>
    <xf numFmtId="1" fontId="18" fillId="8" borderId="37" xfId="0" applyNumberFormat="1" applyFont="1" applyFill="1" applyBorder="1" applyAlignment="1">
      <alignment horizontal="center" vertical="center"/>
    </xf>
    <xf numFmtId="0" fontId="8" fillId="8" borderId="36" xfId="0" applyFont="1" applyFill="1" applyBorder="1" applyAlignment="1">
      <alignment horizontal="center" vertical="center"/>
    </xf>
    <xf numFmtId="0" fontId="23" fillId="8" borderId="39" xfId="0" applyFont="1" applyFill="1" applyBorder="1" applyAlignment="1">
      <alignment horizontal="center" vertical="center" wrapText="1"/>
    </xf>
    <xf numFmtId="0" fontId="24" fillId="8" borderId="39" xfId="0" applyFont="1" applyFill="1" applyBorder="1" applyAlignment="1">
      <alignment horizontal="center" vertical="center"/>
    </xf>
    <xf numFmtId="0" fontId="25" fillId="8" borderId="36" xfId="0" applyFont="1" applyFill="1" applyBorder="1" applyAlignment="1">
      <alignment horizontal="left" vertical="center" wrapText="1"/>
    </xf>
    <xf numFmtId="0" fontId="26" fillId="8" borderId="39" xfId="0" applyFont="1" applyFill="1" applyBorder="1" applyAlignment="1">
      <alignment horizontal="center" vertical="center" wrapText="1"/>
    </xf>
    <xf numFmtId="0" fontId="8" fillId="8" borderId="36" xfId="0" applyFont="1" applyFill="1" applyBorder="1" applyAlignment="1">
      <alignment vertical="center" wrapText="1"/>
    </xf>
    <xf numFmtId="0" fontId="23" fillId="8" borderId="36" xfId="0" applyFont="1" applyFill="1" applyBorder="1" applyAlignment="1">
      <alignment horizontal="center" vertical="center" wrapText="1"/>
    </xf>
    <xf numFmtId="0" fontId="23" fillId="8" borderId="40" xfId="0" applyFont="1" applyFill="1" applyBorder="1" applyAlignment="1">
      <alignment horizontal="center" vertical="center" wrapText="1"/>
    </xf>
    <xf numFmtId="0" fontId="23" fillId="8" borderId="41" xfId="0" applyFont="1" applyFill="1" applyBorder="1" applyAlignment="1">
      <alignment horizontal="center" vertical="center" wrapText="1"/>
    </xf>
    <xf numFmtId="0" fontId="27" fillId="8" borderId="41" xfId="0" applyFont="1" applyFill="1" applyBorder="1" applyAlignment="1">
      <alignment horizontal="center" vertical="center" wrapText="1"/>
    </xf>
    <xf numFmtId="0" fontId="28" fillId="8" borderId="36" xfId="0" applyFont="1" applyFill="1" applyBorder="1" applyAlignment="1">
      <alignment horizontal="left" vertical="center" wrapText="1"/>
    </xf>
    <xf numFmtId="0" fontId="8" fillId="8" borderId="39" xfId="0" applyFont="1" applyFill="1" applyBorder="1" applyAlignment="1">
      <alignment horizontal="left" vertical="center" wrapText="1"/>
    </xf>
    <xf numFmtId="0" fontId="29" fillId="8" borderId="36" xfId="0" applyFont="1" applyFill="1" applyBorder="1" applyAlignment="1">
      <alignment horizontal="center" vertical="center" wrapText="1"/>
    </xf>
    <xf numFmtId="167" fontId="8" fillId="8" borderId="36" xfId="0" applyNumberFormat="1" applyFont="1" applyFill="1" applyBorder="1" applyAlignment="1">
      <alignment horizontal="center" vertical="center"/>
    </xf>
    <xf numFmtId="0" fontId="18" fillId="8" borderId="37" xfId="0" applyFont="1" applyFill="1" applyBorder="1" applyAlignment="1">
      <alignment horizontal="center" vertical="center" wrapText="1"/>
    </xf>
    <xf numFmtId="9" fontId="18" fillId="8" borderId="35" xfId="0" applyNumberFormat="1" applyFont="1" applyFill="1" applyBorder="1" applyAlignment="1">
      <alignment horizontal="center" vertical="center"/>
    </xf>
    <xf numFmtId="9" fontId="18" fillId="8" borderId="36" xfId="0" applyNumberFormat="1" applyFont="1" applyFill="1" applyBorder="1" applyAlignment="1">
      <alignment horizontal="center" vertical="center"/>
    </xf>
    <xf numFmtId="9" fontId="18" fillId="8" borderId="37" xfId="0" applyNumberFormat="1" applyFont="1" applyFill="1" applyBorder="1" applyAlignment="1">
      <alignment horizontal="center" vertical="center"/>
    </xf>
    <xf numFmtId="0" fontId="21" fillId="8" borderId="36" xfId="0" applyFont="1" applyFill="1" applyBorder="1" applyAlignment="1">
      <alignment horizontal="center" vertical="center" wrapText="1"/>
    </xf>
    <xf numFmtId="2" fontId="8" fillId="8" borderId="36" xfId="0" applyNumberFormat="1" applyFont="1" applyFill="1" applyBorder="1" applyAlignment="1">
      <alignment horizontal="center" vertical="center"/>
    </xf>
    <xf numFmtId="0" fontId="30" fillId="8" borderId="40" xfId="0" applyFont="1" applyFill="1" applyBorder="1" applyAlignment="1">
      <alignment horizontal="center" vertical="center" wrapText="1"/>
    </xf>
    <xf numFmtId="0" fontId="8" fillId="8" borderId="39" xfId="0" applyFont="1" applyFill="1" applyBorder="1" applyAlignment="1">
      <alignment vertical="center"/>
    </xf>
    <xf numFmtId="0" fontId="31" fillId="8" borderId="36" xfId="0" applyFont="1" applyFill="1" applyBorder="1" applyAlignment="1">
      <alignment vertical="center" wrapText="1"/>
    </xf>
    <xf numFmtId="0" fontId="32" fillId="8" borderId="36" xfId="0" applyFont="1" applyFill="1" applyBorder="1" applyAlignment="1">
      <alignment horizontal="left" vertical="center" wrapText="1"/>
    </xf>
    <xf numFmtId="0" fontId="18" fillId="8" borderId="35" xfId="0" applyFont="1" applyFill="1" applyBorder="1" applyAlignment="1">
      <alignment horizontal="center" vertical="center" wrapText="1"/>
    </xf>
    <xf numFmtId="164" fontId="18" fillId="8" borderId="39" xfId="0" applyNumberFormat="1" applyFont="1" applyFill="1" applyBorder="1" applyAlignment="1">
      <alignment horizontal="center" vertical="center" wrapText="1"/>
    </xf>
    <xf numFmtId="164" fontId="18" fillId="8" borderId="42" xfId="0" applyNumberFormat="1" applyFont="1" applyFill="1" applyBorder="1" applyAlignment="1">
      <alignment horizontal="center" vertical="center" wrapText="1"/>
    </xf>
    <xf numFmtId="0" fontId="33" fillId="8" borderId="39" xfId="0" applyFont="1" applyFill="1" applyBorder="1" applyAlignment="1">
      <alignment horizontal="center" vertical="center" wrapText="1"/>
    </xf>
    <xf numFmtId="0" fontId="23" fillId="8" borderId="36" xfId="0" applyFont="1" applyFill="1" applyBorder="1" applyAlignment="1">
      <alignment horizontal="center" vertical="center"/>
    </xf>
    <xf numFmtId="0" fontId="23" fillId="8" borderId="39" xfId="0" applyFont="1" applyFill="1" applyBorder="1" applyAlignment="1">
      <alignment horizontal="center" vertical="center"/>
    </xf>
    <xf numFmtId="165" fontId="18" fillId="8" borderId="42" xfId="0" applyNumberFormat="1" applyFont="1" applyFill="1" applyBorder="1" applyAlignment="1">
      <alignment horizontal="center" vertical="center" wrapText="1"/>
    </xf>
    <xf numFmtId="0" fontId="23" fillId="8" borderId="39" xfId="0" applyFont="1" applyFill="1" applyBorder="1" applyAlignment="1">
      <alignment horizontal="left" vertical="center" wrapText="1"/>
    </xf>
    <xf numFmtId="0" fontId="34" fillId="8" borderId="39" xfId="0" applyFont="1" applyFill="1" applyBorder="1" applyAlignment="1">
      <alignment horizontal="left" vertical="center" wrapText="1"/>
    </xf>
    <xf numFmtId="0" fontId="15" fillId="8" borderId="36" xfId="0" applyFont="1" applyFill="1" applyBorder="1" applyAlignment="1">
      <alignment horizontal="center" vertical="center" wrapText="1"/>
    </xf>
    <xf numFmtId="0" fontId="14" fillId="9" borderId="36" xfId="0" applyFont="1" applyFill="1" applyBorder="1" applyAlignment="1">
      <alignment horizontal="center" vertical="center" textRotation="90" wrapText="1"/>
    </xf>
    <xf numFmtId="0" fontId="15" fillId="9" borderId="36" xfId="0" applyFont="1" applyFill="1" applyBorder="1" applyAlignment="1">
      <alignment horizontal="center" vertical="center" wrapText="1"/>
    </xf>
    <xf numFmtId="0" fontId="8" fillId="9" borderId="36" xfId="0" applyFont="1" applyFill="1" applyBorder="1" applyAlignment="1">
      <alignment horizontal="center" vertical="center"/>
    </xf>
    <xf numFmtId="0" fontId="5" fillId="9" borderId="36" xfId="0" applyFont="1" applyFill="1" applyBorder="1" applyAlignment="1">
      <alignment horizontal="left" vertical="center" wrapText="1"/>
    </xf>
    <xf numFmtId="0" fontId="18" fillId="9" borderId="36" xfId="0" applyFont="1" applyFill="1" applyBorder="1" applyAlignment="1">
      <alignment horizontal="left" vertical="center" wrapText="1"/>
    </xf>
    <xf numFmtId="1" fontId="18" fillId="9" borderId="36" xfId="0" applyNumberFormat="1" applyFont="1" applyFill="1" applyBorder="1" applyAlignment="1">
      <alignment horizontal="center" vertical="center"/>
    </xf>
    <xf numFmtId="1" fontId="18" fillId="9" borderId="37" xfId="0" applyNumberFormat="1" applyFont="1" applyFill="1" applyBorder="1" applyAlignment="1">
      <alignment horizontal="center" vertical="center"/>
    </xf>
    <xf numFmtId="0" fontId="8" fillId="9" borderId="39" xfId="0" applyFont="1" applyFill="1" applyBorder="1" applyAlignment="1">
      <alignment vertical="center" wrapText="1"/>
    </xf>
    <xf numFmtId="0" fontId="8" fillId="9" borderId="36" xfId="0" applyFont="1" applyFill="1" applyBorder="1" applyAlignment="1">
      <alignment vertical="center"/>
    </xf>
    <xf numFmtId="0" fontId="8" fillId="9" borderId="36" xfId="0" applyFont="1" applyFill="1" applyBorder="1" applyAlignment="1">
      <alignment horizontal="left" vertical="center" wrapText="1"/>
    </xf>
    <xf numFmtId="0" fontId="8" fillId="9" borderId="36" xfId="0" applyFont="1" applyFill="1" applyBorder="1" applyAlignment="1">
      <alignment horizontal="left" vertical="center"/>
    </xf>
    <xf numFmtId="0" fontId="8" fillId="9" borderId="35" xfId="0" applyFont="1" applyFill="1" applyBorder="1" applyAlignment="1">
      <alignment horizontal="center" vertical="center"/>
    </xf>
    <xf numFmtId="0" fontId="35" fillId="9" borderId="36" xfId="0" applyFont="1" applyFill="1" applyBorder="1" applyAlignment="1">
      <alignment horizontal="center" vertical="center" wrapText="1"/>
    </xf>
    <xf numFmtId="0" fontId="36" fillId="9" borderId="36" xfId="0" applyFont="1" applyFill="1" applyBorder="1" applyAlignment="1">
      <alignment horizontal="center" vertical="center" wrapText="1"/>
    </xf>
    <xf numFmtId="166" fontId="8" fillId="10" borderId="36" xfId="0" applyNumberFormat="1" applyFont="1" applyFill="1" applyBorder="1" applyAlignment="1">
      <alignment horizontal="center" vertical="center"/>
    </xf>
    <xf numFmtId="0" fontId="18" fillId="10" borderId="36" xfId="0" applyFont="1" applyFill="1" applyBorder="1" applyAlignment="1">
      <alignment horizontal="left" vertical="center" wrapText="1"/>
    </xf>
    <xf numFmtId="0" fontId="18" fillId="10" borderId="36" xfId="0" applyFont="1" applyFill="1" applyBorder="1" applyAlignment="1">
      <alignment horizontal="center" vertical="center" wrapText="1"/>
    </xf>
    <xf numFmtId="164" fontId="18" fillId="10" borderId="39" xfId="0" applyNumberFormat="1" applyFont="1" applyFill="1" applyBorder="1" applyAlignment="1">
      <alignment horizontal="center" vertical="center" wrapText="1"/>
    </xf>
    <xf numFmtId="165" fontId="18" fillId="10" borderId="42" xfId="0" applyNumberFormat="1" applyFont="1" applyFill="1" applyBorder="1" applyAlignment="1">
      <alignment horizontal="center" vertical="center" wrapText="1"/>
    </xf>
    <xf numFmtId="1" fontId="18" fillId="10" borderId="35" xfId="0" applyNumberFormat="1" applyFont="1" applyFill="1" applyBorder="1" applyAlignment="1">
      <alignment horizontal="center" vertical="center"/>
    </xf>
    <xf numFmtId="1" fontId="18" fillId="10" borderId="36" xfId="0" applyNumberFormat="1" applyFont="1" applyFill="1" applyBorder="1" applyAlignment="1">
      <alignment horizontal="center" vertical="center"/>
    </xf>
    <xf numFmtId="1" fontId="18" fillId="10" borderId="37" xfId="0" applyNumberFormat="1" applyFont="1" applyFill="1" applyBorder="1" applyAlignment="1">
      <alignment horizontal="center" vertical="center"/>
    </xf>
    <xf numFmtId="0" fontId="8" fillId="10" borderId="39" xfId="0" applyFont="1" applyFill="1" applyBorder="1" applyAlignment="1">
      <alignment horizontal="center" vertical="center" wrapText="1"/>
    </xf>
    <xf numFmtId="0" fontId="37" fillId="10" borderId="36" xfId="0" applyFont="1" applyFill="1" applyBorder="1" applyAlignment="1">
      <alignment horizontal="center" vertical="center" wrapText="1"/>
    </xf>
    <xf numFmtId="0" fontId="8" fillId="10" borderId="36" xfId="0" applyFont="1" applyFill="1" applyBorder="1" applyAlignment="1">
      <alignment horizontal="center" vertical="center"/>
    </xf>
    <xf numFmtId="0" fontId="8" fillId="10" borderId="36" xfId="0" applyFont="1" applyFill="1" applyBorder="1" applyAlignment="1">
      <alignment vertical="center" wrapText="1"/>
    </xf>
    <xf numFmtId="0" fontId="8" fillId="10" borderId="36" xfId="0" applyFont="1" applyFill="1" applyBorder="1" applyAlignment="1">
      <alignment horizontal="left" vertical="center" wrapText="1"/>
    </xf>
    <xf numFmtId="0" fontId="8" fillId="10" borderId="36" xfId="0" applyFont="1" applyFill="1" applyBorder="1" applyAlignment="1">
      <alignment horizontal="center" vertical="center" wrapText="1"/>
    </xf>
    <xf numFmtId="0" fontId="8" fillId="10" borderId="37" xfId="0" applyFont="1" applyFill="1" applyBorder="1" applyAlignment="1">
      <alignment horizontal="center" vertical="center" wrapText="1"/>
    </xf>
    <xf numFmtId="0" fontId="8" fillId="10" borderId="35" xfId="0" applyFont="1" applyFill="1" applyBorder="1" applyAlignment="1">
      <alignment horizontal="center" vertical="center" wrapText="1"/>
    </xf>
    <xf numFmtId="0" fontId="38" fillId="10" borderId="36" xfId="0" applyFont="1" applyFill="1" applyBorder="1" applyAlignment="1">
      <alignment horizontal="center" vertical="center" wrapText="1"/>
    </xf>
    <xf numFmtId="0" fontId="39" fillId="10" borderId="36" xfId="0" applyFont="1" applyFill="1" applyBorder="1" applyAlignment="1">
      <alignment horizontal="center" vertical="center" wrapText="1"/>
    </xf>
    <xf numFmtId="164" fontId="18" fillId="10" borderId="36" xfId="0" applyNumberFormat="1" applyFont="1" applyFill="1" applyBorder="1" applyAlignment="1">
      <alignment horizontal="center" vertical="center" wrapText="1"/>
    </xf>
    <xf numFmtId="165" fontId="18" fillId="10" borderId="38" xfId="0" applyNumberFormat="1" applyFont="1" applyFill="1" applyBorder="1" applyAlignment="1">
      <alignment horizontal="center" vertical="center" wrapText="1"/>
    </xf>
    <xf numFmtId="0" fontId="8" fillId="10" borderId="39" xfId="0" applyFont="1" applyFill="1" applyBorder="1" applyAlignment="1">
      <alignment horizontal="center" vertical="center"/>
    </xf>
    <xf numFmtId="0" fontId="40" fillId="10" borderId="36" xfId="0" applyFont="1" applyFill="1" applyBorder="1" applyAlignment="1">
      <alignment horizontal="left" vertical="center" wrapText="1"/>
    </xf>
    <xf numFmtId="0" fontId="41" fillId="10" borderId="36" xfId="0" applyFont="1" applyFill="1" applyBorder="1" applyAlignment="1">
      <alignment horizontal="center" vertical="center" wrapText="1"/>
    </xf>
    <xf numFmtId="0" fontId="42" fillId="10" borderId="36" xfId="0" applyFont="1" applyFill="1" applyBorder="1" applyAlignment="1">
      <alignment horizontal="center" vertical="center" wrapText="1"/>
    </xf>
    <xf numFmtId="0" fontId="43" fillId="10" borderId="36" xfId="0" applyFont="1" applyFill="1" applyBorder="1" applyAlignment="1">
      <alignment horizontal="center" vertical="center" wrapText="1"/>
    </xf>
    <xf numFmtId="0" fontId="44" fillId="10" borderId="35" xfId="0" applyFont="1" applyFill="1" applyBorder="1" applyAlignment="1">
      <alignment horizontal="center" vertical="center" wrapText="1"/>
    </xf>
    <xf numFmtId="0" fontId="23" fillId="10" borderId="35" xfId="0" applyFont="1" applyFill="1" applyBorder="1" applyAlignment="1">
      <alignment horizontal="center" vertical="center" wrapText="1"/>
    </xf>
    <xf numFmtId="9" fontId="18" fillId="10" borderId="36" xfId="0" applyNumberFormat="1" applyFont="1" applyFill="1" applyBorder="1" applyAlignment="1">
      <alignment horizontal="center" vertical="center" wrapText="1"/>
    </xf>
    <xf numFmtId="9" fontId="18" fillId="10" borderId="35" xfId="0" applyNumberFormat="1" applyFont="1" applyFill="1" applyBorder="1" applyAlignment="1">
      <alignment horizontal="center" vertical="center"/>
    </xf>
    <xf numFmtId="9" fontId="18" fillId="10" borderId="36" xfId="0" applyNumberFormat="1" applyFont="1" applyFill="1" applyBorder="1" applyAlignment="1">
      <alignment horizontal="center" vertical="center"/>
    </xf>
    <xf numFmtId="9" fontId="18" fillId="10" borderId="37" xfId="0" applyNumberFormat="1" applyFont="1" applyFill="1" applyBorder="1" applyAlignment="1">
      <alignment horizontal="center" vertical="center"/>
    </xf>
    <xf numFmtId="0" fontId="8" fillId="10" borderId="36" xfId="0" applyFont="1" applyFill="1" applyBorder="1" applyAlignment="1">
      <alignment vertical="center"/>
    </xf>
    <xf numFmtId="0" fontId="18" fillId="10" borderId="36" xfId="0" applyFont="1" applyFill="1" applyBorder="1" applyAlignment="1">
      <alignment vertical="center" wrapText="1"/>
    </xf>
    <xf numFmtId="0" fontId="15" fillId="10" borderId="36" xfId="0" applyFont="1" applyFill="1" applyBorder="1" applyAlignment="1">
      <alignment horizontal="center" vertical="center" wrapText="1"/>
    </xf>
    <xf numFmtId="0" fontId="8" fillId="9" borderId="36" xfId="0" applyFont="1" applyFill="1" applyBorder="1" applyAlignment="1">
      <alignment horizontal="center" vertical="center" wrapText="1"/>
    </xf>
    <xf numFmtId="0" fontId="5" fillId="9" borderId="36" xfId="0" applyFont="1" applyFill="1" applyBorder="1" applyAlignment="1">
      <alignment horizontal="center" vertical="center" wrapText="1"/>
    </xf>
    <xf numFmtId="0" fontId="18" fillId="9" borderId="36" xfId="0" applyFont="1" applyFill="1" applyBorder="1" applyAlignment="1">
      <alignment horizontal="center" vertical="center" wrapText="1"/>
    </xf>
    <xf numFmtId="166" fontId="8" fillId="11" borderId="36" xfId="0" applyNumberFormat="1" applyFont="1" applyFill="1" applyBorder="1" applyAlignment="1">
      <alignment horizontal="center" vertical="center"/>
    </xf>
    <xf numFmtId="0" fontId="18" fillId="11" borderId="36" xfId="0" applyFont="1" applyFill="1" applyBorder="1" applyAlignment="1">
      <alignment horizontal="left" vertical="center" wrapText="1"/>
    </xf>
    <xf numFmtId="0" fontId="18" fillId="11" borderId="36" xfId="0" applyFont="1" applyFill="1" applyBorder="1" applyAlignment="1">
      <alignment horizontal="center" vertical="center" wrapText="1"/>
    </xf>
    <xf numFmtId="164" fontId="18" fillId="11" borderId="36" xfId="0" applyNumberFormat="1" applyFont="1" applyFill="1" applyBorder="1" applyAlignment="1">
      <alignment horizontal="center" vertical="center" wrapText="1"/>
    </xf>
    <xf numFmtId="165" fontId="18" fillId="11" borderId="38" xfId="0" applyNumberFormat="1" applyFont="1" applyFill="1" applyBorder="1" applyAlignment="1">
      <alignment horizontal="center" vertical="center" wrapText="1"/>
    </xf>
    <xf numFmtId="1" fontId="18" fillId="11" borderId="35" xfId="0" applyNumberFormat="1" applyFont="1" applyFill="1" applyBorder="1" applyAlignment="1">
      <alignment horizontal="center" vertical="center"/>
    </xf>
    <xf numFmtId="1" fontId="18" fillId="11" borderId="36" xfId="0" applyNumberFormat="1" applyFont="1" applyFill="1" applyBorder="1" applyAlignment="1">
      <alignment horizontal="center" vertical="center"/>
    </xf>
    <xf numFmtId="1" fontId="18" fillId="11" borderId="37" xfId="0" applyNumberFormat="1" applyFont="1" applyFill="1" applyBorder="1" applyAlignment="1">
      <alignment horizontal="center" vertical="center"/>
    </xf>
    <xf numFmtId="0" fontId="8" fillId="11" borderId="39" xfId="0" applyFont="1" applyFill="1" applyBorder="1" applyAlignment="1">
      <alignment horizontal="center" vertical="center" wrapText="1"/>
    </xf>
    <xf numFmtId="0" fontId="8" fillId="11" borderId="36" xfId="0" applyFont="1" applyFill="1" applyBorder="1" applyAlignment="1">
      <alignment horizontal="center" vertical="center" wrapText="1"/>
    </xf>
    <xf numFmtId="0" fontId="8" fillId="11" borderId="36" xfId="0" applyFont="1" applyFill="1" applyBorder="1" applyAlignment="1">
      <alignment vertical="center" wrapText="1"/>
    </xf>
    <xf numFmtId="0" fontId="8" fillId="11" borderId="36" xfId="0" applyFont="1" applyFill="1" applyBorder="1" applyAlignment="1">
      <alignment horizontal="left" vertical="center" wrapText="1"/>
    </xf>
    <xf numFmtId="0" fontId="8" fillId="11" borderId="36" xfId="0" applyFont="1" applyFill="1" applyBorder="1" applyAlignment="1">
      <alignment horizontal="left" vertical="center"/>
    </xf>
    <xf numFmtId="0" fontId="8" fillId="11" borderId="36" xfId="0" applyFont="1" applyFill="1" applyBorder="1" applyAlignment="1">
      <alignment horizontal="center" vertical="center"/>
    </xf>
    <xf numFmtId="0" fontId="8" fillId="11" borderId="37" xfId="0" applyFont="1" applyFill="1" applyBorder="1" applyAlignment="1">
      <alignment horizontal="center" vertical="center"/>
    </xf>
    <xf numFmtId="0" fontId="8" fillId="11" borderId="35" xfId="0" applyFont="1" applyFill="1" applyBorder="1" applyAlignment="1">
      <alignment horizontal="center" vertical="center"/>
    </xf>
    <xf numFmtId="0" fontId="8" fillId="11" borderId="37" xfId="0" applyFont="1" applyFill="1" applyBorder="1" applyAlignment="1">
      <alignment horizontal="center" vertical="center" wrapText="1"/>
    </xf>
    <xf numFmtId="0" fontId="21" fillId="11" borderId="36" xfId="0" applyFont="1" applyFill="1" applyBorder="1" applyAlignment="1">
      <alignment horizontal="left" vertical="center" wrapText="1"/>
    </xf>
    <xf numFmtId="0" fontId="21" fillId="11" borderId="6" xfId="0" applyFont="1" applyFill="1" applyBorder="1" applyAlignment="1">
      <alignment horizontal="left" vertical="center" wrapText="1"/>
    </xf>
    <xf numFmtId="0" fontId="21" fillId="11" borderId="6" xfId="0" applyFont="1" applyFill="1" applyBorder="1" applyAlignment="1">
      <alignment horizontal="center" vertical="center"/>
    </xf>
    <xf numFmtId="0" fontId="8" fillId="11" borderId="35" xfId="0" applyFont="1" applyFill="1" applyBorder="1" applyAlignment="1">
      <alignment horizontal="center" vertical="center" wrapText="1"/>
    </xf>
    <xf numFmtId="0" fontId="23" fillId="11" borderId="36" xfId="0" applyFont="1" applyFill="1" applyBorder="1" applyAlignment="1">
      <alignment horizontal="left" vertical="center" wrapText="1"/>
    </xf>
    <xf numFmtId="0" fontId="21" fillId="11" borderId="34" xfId="0" applyFont="1" applyFill="1" applyBorder="1" applyAlignment="1">
      <alignment horizontal="left" vertical="center" wrapText="1"/>
    </xf>
    <xf numFmtId="0" fontId="21" fillId="11" borderId="11" xfId="0" applyFont="1" applyFill="1" applyBorder="1" applyAlignment="1">
      <alignment horizontal="left" vertical="center" wrapText="1"/>
    </xf>
    <xf numFmtId="0" fontId="21" fillId="11" borderId="11" xfId="0" applyFont="1" applyFill="1" applyBorder="1" applyAlignment="1">
      <alignment horizontal="center" vertical="center"/>
    </xf>
    <xf numFmtId="0" fontId="45" fillId="11" borderId="36" xfId="0" applyFont="1" applyFill="1" applyBorder="1" applyAlignment="1">
      <alignment horizontal="center" vertical="center" wrapText="1"/>
    </xf>
    <xf numFmtId="0" fontId="21" fillId="12" borderId="34" xfId="0" applyFont="1" applyFill="1" applyBorder="1" applyAlignment="1">
      <alignment horizontal="left" vertical="center" wrapText="1"/>
    </xf>
    <xf numFmtId="0" fontId="15" fillId="11" borderId="36" xfId="0" applyFont="1" applyFill="1" applyBorder="1" applyAlignment="1">
      <alignment horizontal="center" vertical="center" wrapText="1"/>
    </xf>
    <xf numFmtId="0" fontId="18" fillId="11" borderId="36" xfId="0" applyFont="1" applyFill="1" applyBorder="1" applyAlignment="1">
      <alignment vertical="center" wrapText="1"/>
    </xf>
    <xf numFmtId="168" fontId="18" fillId="11" borderId="39" xfId="0" applyNumberFormat="1" applyFont="1" applyFill="1" applyBorder="1" applyAlignment="1">
      <alignment horizontal="center" vertical="center" wrapText="1"/>
    </xf>
    <xf numFmtId="165" fontId="18" fillId="11" borderId="42" xfId="0" applyNumberFormat="1" applyFont="1" applyFill="1" applyBorder="1" applyAlignment="1">
      <alignment horizontal="center" vertical="center" wrapText="1"/>
    </xf>
    <xf numFmtId="0" fontId="46" fillId="11" borderId="36" xfId="0" applyFont="1" applyFill="1" applyBorder="1" applyAlignment="1">
      <alignment horizontal="left" vertical="center" wrapText="1"/>
    </xf>
    <xf numFmtId="0" fontId="47" fillId="9" borderId="36" xfId="0" applyFont="1" applyFill="1" applyBorder="1" applyAlignment="1">
      <alignment horizontal="center" vertical="center" textRotation="90" wrapText="1"/>
    </xf>
    <xf numFmtId="0" fontId="48" fillId="9" borderId="36" xfId="0" applyFont="1" applyFill="1" applyBorder="1" applyAlignment="1">
      <alignment horizontal="center" vertical="center" wrapText="1"/>
    </xf>
    <xf numFmtId="0" fontId="35" fillId="9" borderId="36" xfId="0" applyFont="1" applyFill="1" applyBorder="1" applyAlignment="1">
      <alignment horizontal="center" vertical="center"/>
    </xf>
    <xf numFmtId="0" fontId="49" fillId="9" borderId="36" xfId="0" applyFont="1" applyFill="1" applyBorder="1" applyAlignment="1">
      <alignment horizontal="center" vertical="center" wrapText="1"/>
    </xf>
    <xf numFmtId="0" fontId="50" fillId="9" borderId="36" xfId="0" applyFont="1" applyFill="1" applyBorder="1" applyAlignment="1">
      <alignment horizontal="center" vertical="center" wrapText="1"/>
    </xf>
    <xf numFmtId="1" fontId="50" fillId="9" borderId="35" xfId="0" applyNumberFormat="1" applyFont="1" applyFill="1" applyBorder="1" applyAlignment="1">
      <alignment horizontal="center" vertical="center"/>
    </xf>
    <xf numFmtId="1" fontId="50" fillId="9" borderId="36" xfId="0" applyNumberFormat="1" applyFont="1" applyFill="1" applyBorder="1" applyAlignment="1">
      <alignment horizontal="center" vertical="center"/>
    </xf>
    <xf numFmtId="1" fontId="50" fillId="9" borderId="37" xfId="0" applyNumberFormat="1" applyFont="1" applyFill="1" applyBorder="1" applyAlignment="1">
      <alignment horizontal="center" vertical="center"/>
    </xf>
    <xf numFmtId="0" fontId="35" fillId="9" borderId="39" xfId="0" applyFont="1" applyFill="1" applyBorder="1" applyAlignment="1">
      <alignment vertical="center" wrapText="1"/>
    </xf>
    <xf numFmtId="0" fontId="35" fillId="9" borderId="36" xfId="0" applyFont="1" applyFill="1" applyBorder="1" applyAlignment="1">
      <alignment vertical="center"/>
    </xf>
    <xf numFmtId="0" fontId="35" fillId="9" borderId="36" xfId="0" applyFont="1" applyFill="1" applyBorder="1" applyAlignment="1">
      <alignment horizontal="left" vertical="center" wrapText="1"/>
    </xf>
    <xf numFmtId="0" fontId="35" fillId="9" borderId="36" xfId="0" applyFont="1" applyFill="1" applyBorder="1" applyAlignment="1">
      <alignment horizontal="left" vertical="center"/>
    </xf>
    <xf numFmtId="0" fontId="35" fillId="9" borderId="35" xfId="0" applyFont="1" applyFill="1" applyBorder="1" applyAlignment="1">
      <alignment horizontal="center" vertical="center"/>
    </xf>
    <xf numFmtId="0" fontId="51" fillId="9" borderId="34" xfId="0" applyFont="1" applyFill="1" applyBorder="1" applyAlignment="1">
      <alignment horizontal="left" vertical="center" wrapText="1"/>
    </xf>
    <xf numFmtId="0" fontId="51" fillId="9" borderId="11" xfId="0" applyFont="1" applyFill="1" applyBorder="1" applyAlignment="1">
      <alignment horizontal="left" vertical="center" wrapText="1"/>
    </xf>
    <xf numFmtId="0" fontId="52" fillId="9" borderId="11" xfId="0" applyFont="1" applyFill="1" applyBorder="1" applyAlignment="1">
      <alignment horizontal="center" vertical="center"/>
    </xf>
    <xf numFmtId="0" fontId="53" fillId="0" borderId="0" xfId="0" applyFont="1" applyAlignment="1">
      <alignment vertical="center"/>
    </xf>
    <xf numFmtId="166" fontId="8" fillId="7" borderId="36" xfId="0" applyNumberFormat="1" applyFont="1" applyFill="1" applyBorder="1" applyAlignment="1">
      <alignment horizontal="center" vertical="center"/>
    </xf>
    <xf numFmtId="0" fontId="54" fillId="7" borderId="36" xfId="0" applyFont="1" applyFill="1" applyBorder="1" applyAlignment="1">
      <alignment horizontal="left" vertical="center" wrapText="1"/>
    </xf>
    <xf numFmtId="0" fontId="54" fillId="7" borderId="36" xfId="0" applyFont="1" applyFill="1" applyBorder="1" applyAlignment="1">
      <alignment horizontal="center" vertical="center" wrapText="1"/>
    </xf>
    <xf numFmtId="164" fontId="54" fillId="7" borderId="36" xfId="0" applyNumberFormat="1" applyFont="1" applyFill="1" applyBorder="1" applyAlignment="1">
      <alignment horizontal="center" vertical="center" wrapText="1"/>
    </xf>
    <xf numFmtId="165" fontId="54" fillId="7" borderId="38" xfId="0" applyNumberFormat="1" applyFont="1" applyFill="1" applyBorder="1" applyAlignment="1">
      <alignment horizontal="center" vertical="center" wrapText="1"/>
    </xf>
    <xf numFmtId="1" fontId="54" fillId="7" borderId="35" xfId="0" applyNumberFormat="1" applyFont="1" applyFill="1" applyBorder="1" applyAlignment="1">
      <alignment horizontal="center" vertical="center"/>
    </xf>
    <xf numFmtId="1" fontId="54" fillId="7" borderId="36" xfId="0" applyNumberFormat="1" applyFont="1" applyFill="1" applyBorder="1" applyAlignment="1">
      <alignment horizontal="center" vertical="center"/>
    </xf>
    <xf numFmtId="1" fontId="54" fillId="7" borderId="37" xfId="0" applyNumberFormat="1" applyFont="1" applyFill="1" applyBorder="1" applyAlignment="1">
      <alignment horizontal="center" vertical="center"/>
    </xf>
    <xf numFmtId="0" fontId="8" fillId="7" borderId="39" xfId="0" applyFont="1" applyFill="1" applyBorder="1" applyAlignment="1">
      <alignment horizontal="center" vertical="center" wrapText="1"/>
    </xf>
    <xf numFmtId="0" fontId="55" fillId="7" borderId="36" xfId="0" applyFont="1" applyFill="1" applyBorder="1" applyAlignment="1">
      <alignment horizontal="center" vertical="center" wrapText="1"/>
    </xf>
    <xf numFmtId="0" fontId="8" fillId="7" borderId="36" xfId="0" applyFont="1" applyFill="1" applyBorder="1" applyAlignment="1">
      <alignment horizontal="center" vertical="center"/>
    </xf>
    <xf numFmtId="0" fontId="8" fillId="7" borderId="36" xfId="0" applyFont="1" applyFill="1" applyBorder="1" applyAlignment="1">
      <alignment vertical="center" wrapText="1"/>
    </xf>
    <xf numFmtId="0" fontId="8" fillId="7" borderId="36" xfId="0" applyFont="1" applyFill="1" applyBorder="1" applyAlignment="1">
      <alignment horizontal="left" vertical="center" wrapText="1"/>
    </xf>
    <xf numFmtId="0" fontId="8" fillId="13" borderId="36" xfId="0" applyFont="1" applyFill="1" applyBorder="1" applyAlignment="1">
      <alignment horizontal="center" vertical="center" wrapText="1"/>
    </xf>
    <xf numFmtId="0" fontId="8" fillId="13" borderId="37" xfId="0" applyFont="1" applyFill="1" applyBorder="1" applyAlignment="1">
      <alignment horizontal="center" vertical="center" wrapText="1"/>
    </xf>
    <xf numFmtId="0" fontId="8" fillId="13" borderId="35" xfId="0" applyFont="1" applyFill="1" applyBorder="1" applyAlignment="1">
      <alignment horizontal="center" vertical="center" wrapText="1"/>
    </xf>
    <xf numFmtId="0" fontId="56" fillId="13" borderId="36" xfId="0" applyFont="1" applyFill="1" applyBorder="1" applyAlignment="1">
      <alignment horizontal="center" vertical="center" wrapText="1"/>
    </xf>
    <xf numFmtId="0" fontId="57" fillId="13" borderId="36" xfId="0" applyFont="1" applyFill="1" applyBorder="1" applyAlignment="1">
      <alignment horizontal="left" vertical="center" wrapText="1"/>
    </xf>
    <xf numFmtId="0" fontId="8" fillId="13" borderId="36" xfId="0" applyFont="1" applyFill="1" applyBorder="1" applyAlignment="1">
      <alignment horizontal="left" vertical="center" wrapText="1"/>
    </xf>
    <xf numFmtId="0" fontId="21" fillId="13" borderId="36" xfId="0" applyFont="1" applyFill="1" applyBorder="1" applyAlignment="1">
      <alignment horizontal="left" vertical="center" wrapText="1"/>
    </xf>
    <xf numFmtId="0" fontId="21" fillId="13" borderId="11" xfId="0" applyFont="1" applyFill="1" applyBorder="1" applyAlignment="1">
      <alignment horizontal="left" vertical="center" wrapText="1"/>
    </xf>
    <xf numFmtId="0" fontId="21" fillId="13" borderId="6" xfId="0" applyFont="1" applyFill="1" applyBorder="1" applyAlignment="1">
      <alignment horizontal="center" vertical="center" wrapText="1"/>
    </xf>
    <xf numFmtId="166" fontId="8" fillId="13" borderId="36" xfId="0" applyNumberFormat="1" applyFont="1" applyFill="1" applyBorder="1" applyAlignment="1">
      <alignment horizontal="center" vertical="center"/>
    </xf>
    <xf numFmtId="0" fontId="18" fillId="7" borderId="36" xfId="0" applyFont="1" applyFill="1" applyBorder="1" applyAlignment="1">
      <alignment horizontal="left" vertical="center" wrapText="1"/>
    </xf>
    <xf numFmtId="0" fontId="18" fillId="7" borderId="36" xfId="0" applyFont="1" applyFill="1" applyBorder="1" applyAlignment="1">
      <alignment horizontal="center" vertical="center" wrapText="1"/>
    </xf>
    <xf numFmtId="164" fontId="18" fillId="7" borderId="36" xfId="0" applyNumberFormat="1" applyFont="1" applyFill="1" applyBorder="1" applyAlignment="1">
      <alignment horizontal="center" vertical="center" wrapText="1"/>
    </xf>
    <xf numFmtId="165" fontId="18" fillId="7" borderId="38" xfId="0" applyNumberFormat="1" applyFont="1" applyFill="1" applyBorder="1" applyAlignment="1">
      <alignment horizontal="center" vertical="center" wrapText="1"/>
    </xf>
    <xf numFmtId="1" fontId="18" fillId="7" borderId="35" xfId="0" applyNumberFormat="1" applyFont="1" applyFill="1" applyBorder="1" applyAlignment="1">
      <alignment horizontal="center" vertical="center"/>
    </xf>
    <xf numFmtId="1" fontId="18" fillId="7" borderId="36" xfId="0" applyNumberFormat="1" applyFont="1" applyFill="1" applyBorder="1" applyAlignment="1">
      <alignment horizontal="center" vertical="center"/>
    </xf>
    <xf numFmtId="1" fontId="18" fillId="7" borderId="37" xfId="0" applyNumberFormat="1" applyFont="1" applyFill="1" applyBorder="1" applyAlignment="1">
      <alignment horizontal="center" vertical="center"/>
    </xf>
    <xf numFmtId="0" fontId="58" fillId="7" borderId="36" xfId="0" applyFont="1" applyFill="1" applyBorder="1" applyAlignment="1">
      <alignment horizontal="center" vertical="center" wrapText="1"/>
    </xf>
    <xf numFmtId="0" fontId="59" fillId="13" borderId="35" xfId="0" applyFont="1" applyFill="1" applyBorder="1" applyAlignment="1">
      <alignment horizontal="left" vertical="center" wrapText="1"/>
    </xf>
    <xf numFmtId="0" fontId="21" fillId="13" borderId="34" xfId="0" applyFont="1" applyFill="1" applyBorder="1" applyAlignment="1">
      <alignment horizontal="left" vertical="center" wrapText="1"/>
    </xf>
    <xf numFmtId="0" fontId="21" fillId="13" borderId="11" xfId="0" applyFont="1" applyFill="1" applyBorder="1" applyAlignment="1">
      <alignment horizontal="center" vertical="center" wrapText="1"/>
    </xf>
    <xf numFmtId="164" fontId="18" fillId="7" borderId="38" xfId="0" applyNumberFormat="1" applyFont="1" applyFill="1" applyBorder="1" applyAlignment="1">
      <alignment horizontal="center" vertical="center" wrapText="1"/>
    </xf>
    <xf numFmtId="0" fontId="8" fillId="7" borderId="36" xfId="0" applyFont="1" applyFill="1" applyBorder="1" applyAlignment="1">
      <alignment horizontal="center" vertical="center" wrapText="1"/>
    </xf>
    <xf numFmtId="0" fontId="15" fillId="7" borderId="36" xfId="0" applyFont="1" applyFill="1" applyBorder="1" applyAlignment="1">
      <alignment horizontal="center" vertical="center" wrapText="1"/>
    </xf>
    <xf numFmtId="1" fontId="8" fillId="7" borderId="39" xfId="0" applyNumberFormat="1" applyFont="1" applyFill="1" applyBorder="1" applyAlignment="1">
      <alignment horizontal="center" vertical="center" wrapText="1"/>
    </xf>
    <xf numFmtId="1" fontId="8" fillId="7" borderId="36" xfId="0" applyNumberFormat="1" applyFont="1" applyFill="1" applyBorder="1" applyAlignment="1">
      <alignment horizontal="center" vertical="center"/>
    </xf>
    <xf numFmtId="1" fontId="8" fillId="7" borderId="37" xfId="0" applyNumberFormat="1" applyFont="1" applyFill="1" applyBorder="1" applyAlignment="1">
      <alignment horizontal="center" vertical="center"/>
    </xf>
    <xf numFmtId="1" fontId="8" fillId="7" borderId="35" xfId="0" applyNumberFormat="1" applyFont="1" applyFill="1" applyBorder="1" applyAlignment="1">
      <alignment horizontal="center" vertical="center" wrapText="1"/>
    </xf>
    <xf numFmtId="1" fontId="60" fillId="7" borderId="36" xfId="0" applyNumberFormat="1" applyFont="1" applyFill="1" applyBorder="1" applyAlignment="1">
      <alignment horizontal="center" vertical="center" wrapText="1"/>
    </xf>
    <xf numFmtId="1" fontId="18" fillId="9" borderId="35" xfId="0" applyNumberFormat="1" applyFont="1" applyFill="1" applyBorder="1" applyAlignment="1">
      <alignment horizontal="center" vertical="center"/>
    </xf>
    <xf numFmtId="0" fontId="61" fillId="9" borderId="36" xfId="0" applyFont="1" applyFill="1" applyBorder="1" applyAlignment="1">
      <alignment horizontal="center" vertical="center"/>
    </xf>
    <xf numFmtId="0" fontId="15" fillId="14" borderId="36" xfId="0" applyFont="1" applyFill="1" applyBorder="1" applyAlignment="1">
      <alignment horizontal="center" vertical="center" wrapText="1"/>
    </xf>
    <xf numFmtId="166" fontId="8" fillId="14" borderId="36" xfId="0" applyNumberFormat="1" applyFont="1" applyFill="1" applyBorder="1" applyAlignment="1">
      <alignment horizontal="center" vertical="center"/>
    </xf>
    <xf numFmtId="0" fontId="18" fillId="14" borderId="36" xfId="0" applyFont="1" applyFill="1" applyBorder="1" applyAlignment="1">
      <alignment horizontal="left" vertical="center" wrapText="1"/>
    </xf>
    <xf numFmtId="0" fontId="18" fillId="14" borderId="36" xfId="0" applyFont="1" applyFill="1" applyBorder="1" applyAlignment="1">
      <alignment horizontal="center" vertical="center" wrapText="1"/>
    </xf>
    <xf numFmtId="164" fontId="18" fillId="14" borderId="36" xfId="0" applyNumberFormat="1" applyFont="1" applyFill="1" applyBorder="1" applyAlignment="1">
      <alignment horizontal="center" vertical="center" wrapText="1"/>
    </xf>
    <xf numFmtId="165" fontId="18" fillId="14" borderId="38" xfId="0" applyNumberFormat="1" applyFont="1" applyFill="1" applyBorder="1" applyAlignment="1">
      <alignment horizontal="center" vertical="center" wrapText="1"/>
    </xf>
    <xf numFmtId="1" fontId="18" fillId="14" borderId="35" xfId="0" applyNumberFormat="1" applyFont="1" applyFill="1" applyBorder="1" applyAlignment="1">
      <alignment horizontal="center" vertical="center"/>
    </xf>
    <xf numFmtId="1" fontId="18" fillId="14" borderId="36" xfId="0" applyNumberFormat="1" applyFont="1" applyFill="1" applyBorder="1" applyAlignment="1">
      <alignment horizontal="center" vertical="center"/>
    </xf>
    <xf numFmtId="1" fontId="18" fillId="14" borderId="37" xfId="0" applyNumberFormat="1" applyFont="1" applyFill="1" applyBorder="1" applyAlignment="1">
      <alignment horizontal="center" vertical="center"/>
    </xf>
    <xf numFmtId="0" fontId="8" fillId="14" borderId="39" xfId="0" applyFont="1" applyFill="1" applyBorder="1" applyAlignment="1">
      <alignment horizontal="center" vertical="center" wrapText="1"/>
    </xf>
    <xf numFmtId="0" fontId="62" fillId="14" borderId="36" xfId="0" applyFont="1" applyFill="1" applyBorder="1" applyAlignment="1">
      <alignment horizontal="center" vertical="center" wrapText="1"/>
    </xf>
    <xf numFmtId="0" fontId="8" fillId="14" borderId="36" xfId="0" applyFont="1" applyFill="1" applyBorder="1" applyAlignment="1">
      <alignment horizontal="center" vertical="center"/>
    </xf>
    <xf numFmtId="0" fontId="8" fillId="14" borderId="36" xfId="0" applyFont="1" applyFill="1" applyBorder="1" applyAlignment="1">
      <alignment vertical="center" wrapText="1"/>
    </xf>
    <xf numFmtId="0" fontId="8" fillId="14" borderId="36" xfId="0" applyFont="1" applyFill="1" applyBorder="1" applyAlignment="1">
      <alignment horizontal="left" vertical="center" wrapText="1"/>
    </xf>
    <xf numFmtId="0" fontId="8" fillId="14" borderId="36" xfId="0" applyFont="1" applyFill="1" applyBorder="1" applyAlignment="1">
      <alignment horizontal="center" vertical="center" wrapText="1"/>
    </xf>
    <xf numFmtId="0" fontId="8" fillId="14" borderId="37" xfId="0" applyFont="1" applyFill="1" applyBorder="1" applyAlignment="1">
      <alignment horizontal="center" vertical="center" wrapText="1"/>
    </xf>
    <xf numFmtId="0" fontId="8" fillId="14" borderId="35" xfId="0" applyFont="1" applyFill="1" applyBorder="1" applyAlignment="1">
      <alignment horizontal="center" vertical="center" wrapText="1"/>
    </xf>
    <xf numFmtId="0" fontId="63" fillId="14" borderId="35" xfId="0" applyFont="1" applyFill="1" applyBorder="1" applyAlignment="1">
      <alignment horizontal="center" vertical="center" wrapText="1"/>
    </xf>
    <xf numFmtId="0" fontId="21" fillId="14" borderId="36" xfId="0" applyFont="1" applyFill="1" applyBorder="1" applyAlignment="1">
      <alignment horizontal="left" vertical="center" wrapText="1"/>
    </xf>
    <xf numFmtId="0" fontId="21" fillId="14" borderId="6" xfId="0" applyFont="1" applyFill="1" applyBorder="1" applyAlignment="1">
      <alignment horizontal="left" vertical="center" wrapText="1"/>
    </xf>
    <xf numFmtId="0" fontId="21" fillId="14" borderId="6" xfId="0" applyFont="1" applyFill="1" applyBorder="1" applyAlignment="1">
      <alignment horizontal="center" vertical="center" wrapText="1"/>
    </xf>
    <xf numFmtId="0" fontId="21" fillId="14" borderId="34" xfId="0" applyFont="1" applyFill="1" applyBorder="1" applyAlignment="1">
      <alignment horizontal="left" vertical="center" wrapText="1"/>
    </xf>
    <xf numFmtId="0" fontId="21" fillId="14" borderId="11" xfId="0" applyFont="1" applyFill="1" applyBorder="1" applyAlignment="1">
      <alignment horizontal="left" vertical="center" wrapText="1"/>
    </xf>
    <xf numFmtId="0" fontId="21" fillId="14" borderId="11" xfId="0" applyFont="1" applyFill="1" applyBorder="1" applyAlignment="1">
      <alignment horizontal="center" vertical="center" wrapText="1"/>
    </xf>
    <xf numFmtId="0" fontId="64" fillId="14" borderId="36" xfId="0" applyFont="1" applyFill="1" applyBorder="1" applyAlignment="1">
      <alignment horizontal="center" vertical="center" wrapText="1"/>
    </xf>
    <xf numFmtId="0" fontId="65" fillId="14" borderId="36" xfId="0" applyFont="1" applyFill="1" applyBorder="1" applyAlignment="1">
      <alignment horizontal="left" vertical="center" wrapText="1"/>
    </xf>
    <xf numFmtId="0" fontId="66" fillId="14" borderId="36" xfId="0" applyFont="1" applyFill="1" applyBorder="1" applyAlignment="1">
      <alignment horizontal="center" vertical="center" wrapText="1"/>
    </xf>
    <xf numFmtId="0" fontId="6" fillId="2" borderId="13" xfId="0" applyFont="1" applyFill="1" applyBorder="1" applyAlignment="1">
      <alignment vertical="center"/>
    </xf>
    <xf numFmtId="0" fontId="8" fillId="14" borderId="37" xfId="0" applyFont="1" applyFill="1" applyBorder="1" applyAlignment="1">
      <alignment horizontal="center" vertical="center"/>
    </xf>
    <xf numFmtId="0" fontId="8" fillId="14" borderId="35" xfId="0" applyFont="1" applyFill="1" applyBorder="1" applyAlignment="1">
      <alignment horizontal="left" vertical="center" wrapText="1"/>
    </xf>
    <xf numFmtId="0" fontId="67" fillId="14" borderId="39" xfId="0" applyFont="1" applyFill="1" applyBorder="1" applyAlignment="1">
      <alignment horizontal="center" vertical="center" wrapText="1"/>
    </xf>
    <xf numFmtId="0" fontId="21" fillId="9" borderId="34" xfId="0" applyFont="1" applyFill="1" applyBorder="1" applyAlignment="1">
      <alignment horizontal="left" vertical="center" wrapText="1"/>
    </xf>
    <xf numFmtId="0" fontId="21" fillId="9" borderId="11" xfId="0" applyFont="1" applyFill="1" applyBorder="1" applyAlignment="1">
      <alignment horizontal="left" vertical="center" wrapText="1"/>
    </xf>
    <xf numFmtId="0" fontId="52" fillId="9" borderId="11" xfId="0" applyFont="1" applyFill="1" applyBorder="1" applyAlignment="1">
      <alignment horizontal="center" vertical="center" wrapText="1"/>
    </xf>
    <xf numFmtId="0" fontId="18" fillId="14" borderId="36" xfId="0" applyFont="1" applyFill="1" applyBorder="1" applyAlignment="1">
      <alignment vertical="center" wrapText="1"/>
    </xf>
    <xf numFmtId="0" fontId="18" fillId="14" borderId="36" xfId="0" applyFont="1" applyFill="1" applyBorder="1" applyAlignment="1">
      <alignment horizontal="center" vertical="center"/>
    </xf>
    <xf numFmtId="0" fontId="8" fillId="14" borderId="39" xfId="0" applyFont="1" applyFill="1" applyBorder="1" applyAlignment="1">
      <alignment vertical="center" wrapText="1"/>
    </xf>
    <xf numFmtId="0" fontId="8" fillId="14" borderId="36" xfId="0" applyFont="1" applyFill="1" applyBorder="1" applyAlignment="1">
      <alignment vertical="center"/>
    </xf>
    <xf numFmtId="164" fontId="18" fillId="14" borderId="39" xfId="0" applyNumberFormat="1" applyFont="1" applyFill="1" applyBorder="1" applyAlignment="1">
      <alignment horizontal="center" vertical="center" wrapText="1"/>
    </xf>
    <xf numFmtId="165" fontId="18" fillId="14" borderId="42" xfId="0" applyNumberFormat="1" applyFont="1" applyFill="1" applyBorder="1" applyAlignment="1">
      <alignment horizontal="center" vertical="center" wrapText="1"/>
    </xf>
    <xf numFmtId="0" fontId="68" fillId="14" borderId="36" xfId="0" applyFont="1" applyFill="1" applyBorder="1" applyAlignment="1">
      <alignment horizontal="center" vertical="center"/>
    </xf>
    <xf numFmtId="164" fontId="18" fillId="14" borderId="38" xfId="0" applyNumberFormat="1" applyFont="1" applyFill="1" applyBorder="1" applyAlignment="1">
      <alignment horizontal="center" vertical="center" wrapText="1"/>
    </xf>
    <xf numFmtId="1" fontId="69" fillId="14" borderId="36" xfId="0" applyNumberFormat="1" applyFont="1" applyFill="1" applyBorder="1" applyAlignment="1">
      <alignment horizontal="center" vertical="center" wrapText="1"/>
    </xf>
    <xf numFmtId="0" fontId="8" fillId="9" borderId="37" xfId="0" applyFont="1" applyFill="1" applyBorder="1" applyAlignment="1">
      <alignment horizontal="center" vertical="center"/>
    </xf>
    <xf numFmtId="166" fontId="8" fillId="15" borderId="36" xfId="0" applyNumberFormat="1" applyFont="1" applyFill="1" applyBorder="1" applyAlignment="1">
      <alignment horizontal="center" vertical="center"/>
    </xf>
    <xf numFmtId="0" fontId="18" fillId="15" borderId="36" xfId="0" applyFont="1" applyFill="1" applyBorder="1" applyAlignment="1">
      <alignment horizontal="left" vertical="center" wrapText="1"/>
    </xf>
    <xf numFmtId="0" fontId="18" fillId="15" borderId="36" xfId="0" applyFont="1" applyFill="1" applyBorder="1" applyAlignment="1">
      <alignment horizontal="center" vertical="center" wrapText="1"/>
    </xf>
    <xf numFmtId="164" fontId="18" fillId="15" borderId="36" xfId="0" applyNumberFormat="1" applyFont="1" applyFill="1" applyBorder="1" applyAlignment="1">
      <alignment horizontal="center" vertical="center" wrapText="1"/>
    </xf>
    <xf numFmtId="164" fontId="18" fillId="15" borderId="38" xfId="0" applyNumberFormat="1" applyFont="1" applyFill="1" applyBorder="1" applyAlignment="1">
      <alignment horizontal="center" vertical="center" wrapText="1"/>
    </xf>
    <xf numFmtId="1" fontId="18" fillId="15" borderId="35" xfId="0" applyNumberFormat="1" applyFont="1" applyFill="1" applyBorder="1" applyAlignment="1">
      <alignment horizontal="center" vertical="center"/>
    </xf>
    <xf numFmtId="1" fontId="18" fillId="15" borderId="36" xfId="0" applyNumberFormat="1" applyFont="1" applyFill="1" applyBorder="1" applyAlignment="1">
      <alignment horizontal="center" vertical="center"/>
    </xf>
    <xf numFmtId="1" fontId="18" fillId="15" borderId="37" xfId="0" applyNumberFormat="1" applyFont="1" applyFill="1" applyBorder="1" applyAlignment="1">
      <alignment horizontal="center" vertical="center"/>
    </xf>
    <xf numFmtId="0" fontId="8" fillId="15" borderId="39" xfId="0" applyFont="1" applyFill="1" applyBorder="1" applyAlignment="1">
      <alignment vertical="center" wrapText="1"/>
    </xf>
    <xf numFmtId="0" fontId="70" fillId="15" borderId="36" xfId="0" applyFont="1" applyFill="1" applyBorder="1" applyAlignment="1">
      <alignment vertical="center" wrapText="1"/>
    </xf>
    <xf numFmtId="0" fontId="8" fillId="15" borderId="36" xfId="0" applyFont="1" applyFill="1" applyBorder="1" applyAlignment="1">
      <alignment horizontal="center" vertical="center"/>
    </xf>
    <xf numFmtId="0" fontId="8" fillId="15" borderId="36" xfId="0" applyFont="1" applyFill="1" applyBorder="1" applyAlignment="1">
      <alignment vertical="center" wrapText="1"/>
    </xf>
    <xf numFmtId="0" fontId="8" fillId="15" borderId="36" xfId="0" applyFont="1" applyFill="1" applyBorder="1" applyAlignment="1">
      <alignment horizontal="left" vertical="center" wrapText="1"/>
    </xf>
    <xf numFmtId="0" fontId="8" fillId="15" borderId="37" xfId="0" applyFont="1" applyFill="1" applyBorder="1" applyAlignment="1">
      <alignment horizontal="center" vertical="center"/>
    </xf>
    <xf numFmtId="0" fontId="8" fillId="15" borderId="35" xfId="0" applyFont="1" applyFill="1" applyBorder="1" applyAlignment="1">
      <alignment horizontal="center" vertical="center" wrapText="1"/>
    </xf>
    <xf numFmtId="1" fontId="71" fillId="15" borderId="36" xfId="0" applyNumberFormat="1" applyFont="1" applyFill="1" applyBorder="1" applyAlignment="1">
      <alignment horizontal="center" vertical="center" wrapText="1"/>
    </xf>
    <xf numFmtId="0" fontId="72" fillId="16" borderId="36" xfId="0" applyFont="1" applyFill="1" applyBorder="1" applyAlignment="1">
      <alignment horizontal="left" vertical="center" wrapText="1"/>
    </xf>
    <xf numFmtId="0" fontId="8" fillId="15" borderId="36" xfId="0" applyFont="1" applyFill="1" applyBorder="1" applyAlignment="1">
      <alignment horizontal="center" vertical="center" wrapText="1"/>
    </xf>
    <xf numFmtId="0" fontId="8" fillId="15" borderId="37" xfId="0" applyFont="1" applyFill="1" applyBorder="1" applyAlignment="1">
      <alignment horizontal="center" vertical="center" wrapText="1"/>
    </xf>
    <xf numFmtId="0" fontId="21" fillId="15" borderId="36" xfId="0" applyFont="1" applyFill="1" applyBorder="1" applyAlignment="1">
      <alignment horizontal="left" vertical="center" wrapText="1"/>
    </xf>
    <xf numFmtId="0" fontId="28" fillId="15" borderId="6" xfId="0" applyFont="1" applyFill="1" applyBorder="1" applyAlignment="1">
      <alignment horizontal="left" vertical="center" wrapText="1"/>
    </xf>
    <xf numFmtId="0" fontId="22" fillId="15" borderId="6" xfId="0" applyFont="1" applyFill="1" applyBorder="1" applyAlignment="1">
      <alignment horizontal="center" vertical="center" wrapText="1"/>
    </xf>
    <xf numFmtId="165" fontId="18" fillId="15" borderId="38" xfId="0" applyNumberFormat="1" applyFont="1" applyFill="1" applyBorder="1" applyAlignment="1">
      <alignment horizontal="center" vertical="center" wrapText="1"/>
    </xf>
    <xf numFmtId="0" fontId="8" fillId="15" borderId="39" xfId="0" applyFont="1" applyFill="1" applyBorder="1" applyAlignment="1">
      <alignment horizontal="center" vertical="center" wrapText="1"/>
    </xf>
    <xf numFmtId="0" fontId="8" fillId="16" borderId="36" xfId="0" applyFont="1" applyFill="1" applyBorder="1" applyAlignment="1">
      <alignment horizontal="left" vertical="center" wrapText="1"/>
    </xf>
    <xf numFmtId="0" fontId="21" fillId="15" borderId="34" xfId="0" applyFont="1" applyFill="1" applyBorder="1" applyAlignment="1">
      <alignment horizontal="left" vertical="center" wrapText="1"/>
    </xf>
    <xf numFmtId="0" fontId="28" fillId="15" borderId="11" xfId="0" applyFont="1" applyFill="1" applyBorder="1" applyAlignment="1">
      <alignment horizontal="left" vertical="center" wrapText="1"/>
    </xf>
    <xf numFmtId="0" fontId="22" fillId="15" borderId="11" xfId="0" applyFont="1" applyFill="1" applyBorder="1" applyAlignment="1">
      <alignment horizontal="center" vertical="center" wrapText="1"/>
    </xf>
    <xf numFmtId="0" fontId="73" fillId="15" borderId="36" xfId="0" applyFont="1" applyFill="1" applyBorder="1" applyAlignment="1">
      <alignment horizontal="center" vertical="center" wrapText="1"/>
    </xf>
    <xf numFmtId="0" fontId="8" fillId="16" borderId="36" xfId="0" applyFont="1" applyFill="1" applyBorder="1" applyAlignment="1">
      <alignment horizontal="center" vertical="center" wrapText="1"/>
    </xf>
    <xf numFmtId="0" fontId="74" fillId="16" borderId="39" xfId="0" applyFont="1" applyFill="1" applyBorder="1" applyAlignment="1">
      <alignment horizontal="center" vertical="center"/>
    </xf>
    <xf numFmtId="0" fontId="15" fillId="15" borderId="36" xfId="0" applyFont="1" applyFill="1" applyBorder="1" applyAlignment="1">
      <alignment horizontal="center" vertical="center" wrapText="1"/>
    </xf>
    <xf numFmtId="0" fontId="75" fillId="15" borderId="36" xfId="0" applyFont="1" applyFill="1" applyBorder="1" applyAlignment="1">
      <alignment horizontal="center" vertical="center" wrapText="1"/>
    </xf>
    <xf numFmtId="0" fontId="15" fillId="15" borderId="44" xfId="0" applyFont="1" applyFill="1" applyBorder="1" applyAlignment="1">
      <alignment horizontal="center" vertical="center" wrapText="1"/>
    </xf>
    <xf numFmtId="0" fontId="76" fillId="9" borderId="36" xfId="0" applyFont="1" applyFill="1" applyBorder="1" applyAlignment="1">
      <alignment horizontal="center" vertical="center" wrapText="1"/>
    </xf>
    <xf numFmtId="164" fontId="18" fillId="11" borderId="38" xfId="0" applyNumberFormat="1" applyFont="1" applyFill="1" applyBorder="1" applyAlignment="1">
      <alignment horizontal="center" vertical="center" wrapText="1"/>
    </xf>
    <xf numFmtId="0" fontId="77" fillId="11" borderId="36" xfId="0" applyFont="1" applyFill="1" applyBorder="1" applyAlignment="1">
      <alignment horizontal="center" vertical="center" wrapText="1"/>
    </xf>
    <xf numFmtId="0" fontId="21" fillId="11" borderId="6" xfId="0" applyFont="1" applyFill="1" applyBorder="1" applyAlignment="1">
      <alignment horizontal="center" vertical="center" wrapText="1"/>
    </xf>
    <xf numFmtId="0" fontId="78" fillId="11" borderId="36" xfId="0" applyFont="1" applyFill="1" applyBorder="1" applyAlignment="1">
      <alignment horizontal="center" vertical="center" wrapText="1"/>
    </xf>
    <xf numFmtId="0" fontId="21" fillId="11" borderId="11" xfId="0" applyFont="1" applyFill="1" applyBorder="1" applyAlignment="1">
      <alignment horizontal="center" vertical="center" wrapText="1"/>
    </xf>
    <xf numFmtId="1" fontId="18" fillId="11" borderId="35" xfId="0" applyNumberFormat="1" applyFont="1" applyFill="1" applyBorder="1" applyAlignment="1">
      <alignment horizontal="center" vertical="center" wrapText="1"/>
    </xf>
    <xf numFmtId="0" fontId="8" fillId="11" borderId="36" xfId="0" applyFont="1" applyFill="1" applyBorder="1" applyAlignment="1">
      <alignment vertical="center"/>
    </xf>
    <xf numFmtId="0" fontId="23" fillId="11" borderId="36" xfId="0" applyFont="1" applyFill="1" applyBorder="1" applyAlignment="1">
      <alignment horizontal="center" vertical="center" wrapText="1"/>
    </xf>
    <xf numFmtId="0" fontId="23" fillId="11" borderId="39" xfId="0" applyFont="1" applyFill="1" applyBorder="1" applyAlignment="1">
      <alignment horizontal="center" vertical="center" wrapText="1"/>
    </xf>
    <xf numFmtId="0" fontId="23" fillId="11" borderId="36" xfId="0" applyFont="1" applyFill="1" applyBorder="1" applyAlignment="1">
      <alignment vertical="center" wrapText="1"/>
    </xf>
    <xf numFmtId="0" fontId="21" fillId="17" borderId="36" xfId="0" applyFont="1" applyFill="1" applyBorder="1" applyAlignment="1">
      <alignment horizontal="left" vertical="center" wrapText="1"/>
    </xf>
    <xf numFmtId="0" fontId="8" fillId="11" borderId="39" xfId="0" applyFont="1" applyFill="1" applyBorder="1" applyAlignment="1">
      <alignment horizontal="center" vertical="center"/>
    </xf>
    <xf numFmtId="1" fontId="5" fillId="11" borderId="36" xfId="0" applyNumberFormat="1" applyFont="1" applyFill="1" applyBorder="1" applyAlignment="1">
      <alignment horizontal="center" vertical="center"/>
    </xf>
    <xf numFmtId="0" fontId="21" fillId="17" borderId="34" xfId="0" applyFont="1" applyFill="1" applyBorder="1" applyAlignment="1">
      <alignment horizontal="left" vertical="center" wrapText="1"/>
    </xf>
    <xf numFmtId="0" fontId="2" fillId="9" borderId="13" xfId="0" applyFont="1" applyFill="1" applyBorder="1" applyAlignment="1">
      <alignment vertical="center"/>
    </xf>
    <xf numFmtId="0" fontId="2" fillId="9" borderId="13" xfId="0" applyFont="1" applyFill="1" applyBorder="1" applyAlignment="1">
      <alignment horizontal="center" vertical="center" wrapText="1"/>
    </xf>
    <xf numFmtId="0" fontId="2" fillId="9" borderId="13" xfId="0" applyFont="1" applyFill="1" applyBorder="1" applyAlignment="1">
      <alignment horizontal="center" vertical="center"/>
    </xf>
    <xf numFmtId="0" fontId="7" fillId="9" borderId="13" xfId="0" applyFont="1" applyFill="1" applyBorder="1" applyAlignment="1">
      <alignment vertical="center"/>
    </xf>
    <xf numFmtId="0" fontId="2" fillId="9" borderId="13" xfId="0" applyFont="1" applyFill="1" applyBorder="1" applyAlignment="1">
      <alignment vertical="center" wrapText="1"/>
    </xf>
    <xf numFmtId="1" fontId="2" fillId="9" borderId="13" xfId="0" applyNumberFormat="1" applyFont="1" applyFill="1" applyBorder="1" applyAlignment="1">
      <alignment horizontal="center" vertical="center"/>
    </xf>
    <xf numFmtId="1" fontId="2" fillId="9" borderId="13" xfId="0" applyNumberFormat="1" applyFont="1" applyFill="1" applyBorder="1" applyAlignment="1">
      <alignment vertical="center"/>
    </xf>
    <xf numFmtId="0" fontId="2" fillId="9" borderId="13" xfId="0" applyFont="1" applyFill="1" applyBorder="1" applyAlignment="1">
      <alignment horizontal="left" vertical="center" wrapText="1"/>
    </xf>
    <xf numFmtId="0" fontId="2" fillId="9" borderId="13" xfId="0" applyFont="1" applyFill="1" applyBorder="1" applyAlignment="1">
      <alignment horizontal="left" vertical="center"/>
    </xf>
    <xf numFmtId="0" fontId="8" fillId="9" borderId="13" xfId="0" applyFont="1" applyFill="1" applyBorder="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7" fillId="0" borderId="0" xfId="0" applyFont="1" applyAlignment="1">
      <alignment vertical="center"/>
    </xf>
    <xf numFmtId="0" fontId="2" fillId="0" borderId="0" xfId="0" applyFont="1" applyAlignment="1">
      <alignment vertical="center" wrapText="1"/>
    </xf>
    <xf numFmtId="1" fontId="2" fillId="0" borderId="0" xfId="0" applyNumberFormat="1" applyFont="1" applyAlignment="1">
      <alignment horizontal="center" vertical="center"/>
    </xf>
    <xf numFmtId="1" fontId="2" fillId="0" borderId="0" xfId="0" applyNumberFormat="1" applyFont="1" applyAlignment="1">
      <alignment vertical="center"/>
    </xf>
    <xf numFmtId="0" fontId="2" fillId="0" borderId="0" xfId="0" applyFont="1" applyAlignment="1">
      <alignment horizontal="left" vertical="center"/>
    </xf>
    <xf numFmtId="0" fontId="8" fillId="0" borderId="0" xfId="0" applyFont="1" applyAlignment="1">
      <alignment horizontal="left" vertical="center" wrapText="1"/>
    </xf>
    <xf numFmtId="0" fontId="8" fillId="0" borderId="0" xfId="0" applyFont="1" applyAlignment="1">
      <alignment horizontal="center" vertical="center" wrapText="1"/>
    </xf>
    <xf numFmtId="0" fontId="5" fillId="18" borderId="36" xfId="0" applyFont="1" applyFill="1" applyBorder="1" applyAlignment="1">
      <alignment horizontal="center" vertical="center" wrapText="1"/>
    </xf>
    <xf numFmtId="0" fontId="79" fillId="18" borderId="36" xfId="0" applyFont="1" applyFill="1" applyBorder="1" applyAlignment="1">
      <alignment horizontal="center" vertical="center" wrapText="1"/>
    </xf>
    <xf numFmtId="0" fontId="79" fillId="0" borderId="0" xfId="0" applyFont="1" applyAlignment="1">
      <alignment vertical="center"/>
    </xf>
    <xf numFmtId="0" fontId="79" fillId="0" borderId="0" xfId="0" applyFont="1" applyAlignment="1">
      <alignment horizontal="center" vertical="center" wrapText="1"/>
    </xf>
    <xf numFmtId="0" fontId="79" fillId="0" borderId="0" xfId="0" applyFont="1" applyAlignment="1">
      <alignment horizontal="center" vertical="center"/>
    </xf>
    <xf numFmtId="0" fontId="15" fillId="0" borderId="0" xfId="0" applyFont="1" applyAlignment="1">
      <alignment vertical="center"/>
    </xf>
    <xf numFmtId="0" fontId="80" fillId="0" borderId="0" xfId="0" applyFont="1" applyAlignment="1">
      <alignment horizontal="left" wrapText="1"/>
    </xf>
    <xf numFmtId="0" fontId="83" fillId="20" borderId="11" xfId="0" applyFont="1" applyFill="1" applyBorder="1" applyAlignment="1">
      <alignment horizontal="center" vertical="center" wrapText="1"/>
    </xf>
    <xf numFmtId="0" fontId="83" fillId="21" borderId="11" xfId="0" applyFont="1" applyFill="1" applyBorder="1" applyAlignment="1">
      <alignment horizontal="center" vertical="center" wrapText="1"/>
    </xf>
    <xf numFmtId="0" fontId="83" fillId="22" borderId="11" xfId="0" applyFont="1" applyFill="1" applyBorder="1" applyAlignment="1">
      <alignment horizontal="center" vertical="center" wrapText="1"/>
    </xf>
    <xf numFmtId="0" fontId="85" fillId="7" borderId="11" xfId="0" applyFont="1" applyFill="1" applyBorder="1" applyAlignment="1">
      <alignment horizontal="center" vertical="center" wrapText="1"/>
    </xf>
    <xf numFmtId="0" fontId="85" fillId="12" borderId="11" xfId="0" applyFont="1" applyFill="1" applyBorder="1" applyAlignment="1">
      <alignment horizontal="center" vertical="center" wrapText="1"/>
    </xf>
    <xf numFmtId="0" fontId="85" fillId="8" borderId="11" xfId="0" applyFont="1" applyFill="1" applyBorder="1" applyAlignment="1">
      <alignment horizontal="center" vertical="center" wrapText="1"/>
    </xf>
    <xf numFmtId="0" fontId="86" fillId="0" borderId="34" xfId="0" applyFont="1" applyBorder="1" applyAlignment="1">
      <alignment horizontal="center" vertical="center" wrapText="1"/>
    </xf>
    <xf numFmtId="0" fontId="87" fillId="19" borderId="10" xfId="0" applyFont="1" applyFill="1" applyBorder="1" applyAlignment="1">
      <alignment horizontal="center" vertical="center" wrapText="1"/>
    </xf>
    <xf numFmtId="0" fontId="88" fillId="23" borderId="34" xfId="0" applyFont="1" applyFill="1" applyBorder="1" applyAlignment="1">
      <alignment horizontal="center" vertical="center" wrapText="1"/>
    </xf>
    <xf numFmtId="0" fontId="89" fillId="23" borderId="11" xfId="0" applyFont="1" applyFill="1" applyBorder="1" applyAlignment="1">
      <alignment horizontal="center" vertical="center" wrapText="1"/>
    </xf>
    <xf numFmtId="0" fontId="88" fillId="23" borderId="11" xfId="0" applyFont="1" applyFill="1" applyBorder="1" applyAlignment="1">
      <alignment horizontal="center" vertical="center" wrapText="1"/>
    </xf>
    <xf numFmtId="0" fontId="88" fillId="0" borderId="11" xfId="0" applyFont="1" applyBorder="1" applyAlignment="1">
      <alignment horizontal="center" vertical="center" wrapText="1"/>
    </xf>
    <xf numFmtId="169" fontId="88" fillId="0" borderId="11" xfId="0" applyNumberFormat="1" applyFont="1" applyBorder="1" applyAlignment="1">
      <alignment horizontal="center" vertical="center" wrapText="1"/>
    </xf>
    <xf numFmtId="0" fontId="88" fillId="18" borderId="11" xfId="0" applyFont="1" applyFill="1" applyBorder="1" applyAlignment="1">
      <alignment horizontal="center" vertical="center" wrapText="1"/>
    </xf>
    <xf numFmtId="0" fontId="89" fillId="0" borderId="11" xfId="0" applyFont="1" applyBorder="1" applyAlignment="1">
      <alignment horizontal="center" vertical="center" wrapText="1"/>
    </xf>
    <xf numFmtId="0" fontId="89" fillId="12" borderId="11" xfId="0" applyFont="1" applyFill="1" applyBorder="1" applyAlignment="1">
      <alignment horizontal="center" vertical="center" wrapText="1"/>
    </xf>
    <xf numFmtId="0" fontId="89" fillId="24" borderId="11" xfId="0" applyFont="1" applyFill="1" applyBorder="1" applyAlignment="1">
      <alignment horizontal="center" vertical="center" wrapText="1"/>
    </xf>
    <xf numFmtId="0" fontId="28" fillId="23" borderId="11" xfId="0" applyFont="1" applyFill="1" applyBorder="1" applyAlignment="1">
      <alignment horizontal="center" vertical="center" wrapText="1"/>
    </xf>
    <xf numFmtId="170" fontId="88" fillId="0" borderId="11" xfId="0" applyNumberFormat="1" applyFont="1" applyBorder="1" applyAlignment="1">
      <alignment horizontal="center" vertical="center" wrapText="1"/>
    </xf>
    <xf numFmtId="0" fontId="90" fillId="23" borderId="11" xfId="0" applyFont="1" applyFill="1" applyBorder="1" applyAlignment="1">
      <alignment horizontal="center" vertical="center" wrapText="1"/>
    </xf>
    <xf numFmtId="0" fontId="6" fillId="23" borderId="11" xfId="0" applyFont="1" applyFill="1" applyBorder="1" applyAlignment="1">
      <alignment horizontal="center" vertical="center" wrapText="1"/>
    </xf>
    <xf numFmtId="0" fontId="91" fillId="23" borderId="11" xfId="0" applyFont="1" applyFill="1" applyBorder="1" applyAlignment="1">
      <alignment horizontal="center" vertical="center" wrapText="1"/>
    </xf>
    <xf numFmtId="0" fontId="6" fillId="0" borderId="11" xfId="0" applyFont="1" applyBorder="1" applyAlignment="1">
      <alignment horizontal="center" vertical="center" wrapText="1"/>
    </xf>
    <xf numFmtId="0" fontId="6" fillId="18" borderId="11" xfId="0" applyFont="1" applyFill="1" applyBorder="1" applyAlignment="1">
      <alignment horizontal="center" vertical="center" wrapText="1"/>
    </xf>
    <xf numFmtId="165" fontId="6" fillId="0" borderId="11" xfId="0" applyNumberFormat="1" applyFont="1" applyBorder="1" applyAlignment="1">
      <alignment horizontal="center" vertical="center" wrapText="1"/>
    </xf>
    <xf numFmtId="0" fontId="6" fillId="23" borderId="34" xfId="0" applyFont="1" applyFill="1" applyBorder="1" applyAlignment="1">
      <alignment horizontal="center" vertical="center" wrapText="1"/>
    </xf>
    <xf numFmtId="165" fontId="88" fillId="0" borderId="11" xfId="0" applyNumberFormat="1" applyFont="1" applyBorder="1" applyAlignment="1">
      <alignment horizontal="center" vertical="center" wrapText="1"/>
    </xf>
    <xf numFmtId="0" fontId="88" fillId="0" borderId="0" xfId="0" applyFont="1" applyAlignment="1">
      <alignment horizontal="center" vertical="center" wrapText="1"/>
    </xf>
    <xf numFmtId="0" fontId="88" fillId="0" borderId="34" xfId="0" applyFont="1" applyBorder="1" applyAlignment="1">
      <alignment horizontal="center" vertical="center" wrapText="1"/>
    </xf>
    <xf numFmtId="168" fontId="88" fillId="0" borderId="11" xfId="0" applyNumberFormat="1" applyFont="1" applyBorder="1" applyAlignment="1">
      <alignment horizontal="center" vertical="center" wrapText="1"/>
    </xf>
    <xf numFmtId="0" fontId="88" fillId="0" borderId="6" xfId="0" applyFont="1" applyBorder="1" applyAlignment="1">
      <alignment horizontal="center" vertical="center" wrapText="1"/>
    </xf>
    <xf numFmtId="0" fontId="90" fillId="0" borderId="11" xfId="0" applyFont="1" applyBorder="1" applyAlignment="1">
      <alignment horizontal="center" vertical="center" wrapText="1"/>
    </xf>
    <xf numFmtId="0" fontId="86" fillId="0" borderId="30" xfId="0" applyFont="1" applyBorder="1" applyAlignment="1">
      <alignment horizontal="center" vertical="center" wrapText="1"/>
    </xf>
    <xf numFmtId="0" fontId="92" fillId="0" borderId="36" xfId="0" applyFont="1" applyBorder="1" applyAlignment="1">
      <alignment horizontal="center" vertical="center" wrapText="1"/>
    </xf>
    <xf numFmtId="0" fontId="92" fillId="0" borderId="6" xfId="0" applyFont="1" applyBorder="1" applyAlignment="1">
      <alignment horizontal="center" vertical="center" wrapText="1"/>
    </xf>
    <xf numFmtId="165" fontId="92" fillId="0" borderId="6" xfId="0" applyNumberFormat="1" applyFont="1" applyBorder="1" applyAlignment="1">
      <alignment horizontal="center" vertical="center" wrapText="1"/>
    </xf>
    <xf numFmtId="0" fontId="88" fillId="18" borderId="34" xfId="0" applyFont="1" applyFill="1" applyBorder="1" applyAlignment="1">
      <alignment horizontal="center" vertical="center" wrapText="1"/>
    </xf>
    <xf numFmtId="165" fontId="88" fillId="0" borderId="6" xfId="0" applyNumberFormat="1" applyFont="1" applyBorder="1" applyAlignment="1">
      <alignment horizontal="center" vertical="center" wrapText="1"/>
    </xf>
    <xf numFmtId="0" fontId="88" fillId="18" borderId="8" xfId="0" applyFont="1" applyFill="1" applyBorder="1" applyAlignment="1">
      <alignment horizontal="center" vertical="center" wrapText="1"/>
    </xf>
    <xf numFmtId="0" fontId="88" fillId="18" borderId="6" xfId="0" applyFont="1" applyFill="1" applyBorder="1" applyAlignment="1">
      <alignment horizontal="center" vertical="center" wrapText="1"/>
    </xf>
    <xf numFmtId="0" fontId="88" fillId="24" borderId="8" xfId="0" applyFont="1" applyFill="1" applyBorder="1" applyAlignment="1">
      <alignment horizontal="center" vertical="center" wrapText="1"/>
    </xf>
    <xf numFmtId="0" fontId="89" fillId="12" borderId="6" xfId="0" applyFont="1" applyFill="1" applyBorder="1" applyAlignment="1">
      <alignment horizontal="center" vertical="center" wrapText="1"/>
    </xf>
    <xf numFmtId="0" fontId="87" fillId="19" borderId="11" xfId="0" applyFont="1" applyFill="1" applyBorder="1" applyAlignment="1">
      <alignment horizontal="center" vertical="center" wrapText="1"/>
    </xf>
    <xf numFmtId="0" fontId="80" fillId="0" borderId="0" xfId="0" applyFont="1" applyAlignment="1">
      <alignment horizontal="center" vertical="center" wrapText="1"/>
    </xf>
    <xf numFmtId="0" fontId="83" fillId="20" borderId="36" xfId="0" applyFont="1" applyFill="1" applyBorder="1" applyAlignment="1">
      <alignment horizontal="center" vertical="center" wrapText="1"/>
    </xf>
    <xf numFmtId="0" fontId="83" fillId="21" borderId="36" xfId="0" applyFont="1" applyFill="1" applyBorder="1" applyAlignment="1">
      <alignment horizontal="center" vertical="center" wrapText="1"/>
    </xf>
    <xf numFmtId="0" fontId="83" fillId="22" borderId="36" xfId="0" applyFont="1" applyFill="1" applyBorder="1" applyAlignment="1">
      <alignment horizontal="center" vertical="center" wrapText="1"/>
    </xf>
    <xf numFmtId="0" fontId="95" fillId="7" borderId="36" xfId="0" applyFont="1" applyFill="1" applyBorder="1" applyAlignment="1">
      <alignment horizontal="center" vertical="center" wrapText="1"/>
    </xf>
    <xf numFmtId="0" fontId="86" fillId="0" borderId="36" xfId="0" applyFont="1" applyBorder="1" applyAlignment="1">
      <alignment horizontal="center" vertical="center" wrapText="1"/>
    </xf>
    <xf numFmtId="0" fontId="90" fillId="23" borderId="36" xfId="0" applyFont="1" applyFill="1" applyBorder="1" applyAlignment="1">
      <alignment horizontal="center" vertical="center" wrapText="1"/>
    </xf>
    <xf numFmtId="0" fontId="6" fillId="23" borderId="36" xfId="0" applyFont="1" applyFill="1" applyBorder="1" applyAlignment="1">
      <alignment horizontal="center" vertical="center" wrapText="1"/>
    </xf>
    <xf numFmtId="0" fontId="88" fillId="23" borderId="36" xfId="0" applyFont="1" applyFill="1" applyBorder="1" applyAlignment="1">
      <alignment horizontal="center" vertical="center" wrapText="1"/>
    </xf>
    <xf numFmtId="168" fontId="88" fillId="0" borderId="36" xfId="0" applyNumberFormat="1" applyFont="1" applyBorder="1" applyAlignment="1">
      <alignment horizontal="center" vertical="center" wrapText="1"/>
    </xf>
    <xf numFmtId="0" fontId="88" fillId="23" borderId="36" xfId="0" applyFont="1" applyFill="1" applyBorder="1" applyAlignment="1">
      <alignment horizontal="left" vertical="center" wrapText="1"/>
    </xf>
    <xf numFmtId="0" fontId="6" fillId="23" borderId="36" xfId="0" applyFont="1" applyFill="1" applyBorder="1" applyAlignment="1">
      <alignment horizontal="left" vertical="center" wrapText="1"/>
    </xf>
    <xf numFmtId="0" fontId="88" fillId="0" borderId="36" xfId="0" applyFont="1" applyBorder="1" applyAlignment="1">
      <alignment horizontal="left" vertical="center" wrapText="1"/>
    </xf>
    <xf numFmtId="0" fontId="88" fillId="0" borderId="36" xfId="0" applyFont="1" applyBorder="1" applyAlignment="1">
      <alignment horizontal="center" vertical="center" wrapText="1"/>
    </xf>
    <xf numFmtId="0" fontId="88" fillId="18" borderId="36" xfId="0" applyFont="1" applyFill="1" applyBorder="1" applyAlignment="1">
      <alignment horizontal="center" vertical="center" wrapText="1"/>
    </xf>
    <xf numFmtId="0" fontId="88" fillId="2" borderId="36" xfId="0" applyFont="1" applyFill="1" applyBorder="1" applyAlignment="1">
      <alignment horizontal="left" vertical="center" wrapText="1"/>
    </xf>
    <xf numFmtId="0" fontId="88" fillId="2" borderId="36" xfId="0" applyFont="1" applyFill="1" applyBorder="1" applyAlignment="1">
      <alignment horizontal="center" vertical="center" wrapText="1"/>
    </xf>
    <xf numFmtId="0" fontId="6" fillId="2" borderId="36" xfId="0" applyFont="1" applyFill="1" applyBorder="1" applyAlignment="1">
      <alignment horizontal="center" vertical="center" wrapText="1"/>
    </xf>
    <xf numFmtId="0" fontId="6" fillId="2" borderId="36" xfId="0" applyFont="1" applyFill="1" applyBorder="1" applyAlignment="1">
      <alignment horizontal="left" vertical="center" wrapText="1"/>
    </xf>
    <xf numFmtId="0" fontId="6" fillId="18" borderId="36" xfId="0" applyFont="1" applyFill="1" applyBorder="1" applyAlignment="1">
      <alignment horizontal="center" vertical="center" wrapText="1"/>
    </xf>
    <xf numFmtId="0" fontId="88" fillId="18" borderId="36" xfId="0" applyFont="1" applyFill="1" applyBorder="1" applyAlignment="1">
      <alignment vertical="center" wrapText="1"/>
    </xf>
    <xf numFmtId="0" fontId="6" fillId="0" borderId="36" xfId="0" applyFont="1" applyBorder="1" applyAlignment="1">
      <alignment horizontal="center" vertical="center" wrapText="1"/>
    </xf>
    <xf numFmtId="0" fontId="6" fillId="0" borderId="36" xfId="0" applyFont="1" applyBorder="1" applyAlignment="1">
      <alignment horizontal="left" vertical="center" wrapText="1"/>
    </xf>
    <xf numFmtId="165" fontId="88" fillId="0" borderId="36" xfId="0" applyNumberFormat="1" applyFont="1" applyBorder="1" applyAlignment="1">
      <alignment horizontal="center" vertical="center" wrapText="1"/>
    </xf>
    <xf numFmtId="0" fontId="96" fillId="23" borderId="36" xfId="0" applyFont="1" applyFill="1" applyBorder="1" applyAlignment="1">
      <alignment horizontal="center" vertical="center" wrapText="1"/>
    </xf>
    <xf numFmtId="170" fontId="6" fillId="0" borderId="36" xfId="0" applyNumberFormat="1" applyFont="1" applyBorder="1" applyAlignment="1">
      <alignment horizontal="center" vertical="center" wrapText="1"/>
    </xf>
    <xf numFmtId="0" fontId="96" fillId="23" borderId="36" xfId="0" applyFont="1" applyFill="1" applyBorder="1" applyAlignment="1">
      <alignment horizontal="left" vertical="center" wrapText="1"/>
    </xf>
    <xf numFmtId="0" fontId="6" fillId="0" borderId="36" xfId="0" applyFont="1" applyBorder="1" applyAlignment="1">
      <alignment horizontal="center" vertical="center"/>
    </xf>
    <xf numFmtId="0" fontId="6" fillId="2" borderId="36" xfId="0" applyFont="1" applyFill="1" applyBorder="1" applyAlignment="1">
      <alignment horizontal="center" vertical="center"/>
    </xf>
    <xf numFmtId="0" fontId="6" fillId="23" borderId="36" xfId="0" applyFont="1" applyFill="1" applyBorder="1" applyAlignment="1">
      <alignment horizontal="center" vertical="center"/>
    </xf>
    <xf numFmtId="165" fontId="6" fillId="0" borderId="36" xfId="0" applyNumberFormat="1" applyFont="1" applyBorder="1" applyAlignment="1">
      <alignment horizontal="center" vertical="center" wrapText="1"/>
    </xf>
    <xf numFmtId="0" fontId="6" fillId="0" borderId="36" xfId="0" applyFont="1" applyBorder="1" applyAlignment="1">
      <alignment vertical="center" wrapText="1"/>
    </xf>
    <xf numFmtId="0" fontId="86" fillId="0" borderId="23" xfId="0" applyFont="1" applyBorder="1" applyAlignment="1">
      <alignment horizontal="center"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6" fillId="0" borderId="0" xfId="0" applyFont="1"/>
    <xf numFmtId="0" fontId="97" fillId="19" borderId="38" xfId="0" applyFont="1" applyFill="1" applyBorder="1" applyAlignment="1">
      <alignment horizontal="center" vertical="center" wrapText="1"/>
    </xf>
    <xf numFmtId="0" fontId="98" fillId="0" borderId="0" xfId="0" applyFont="1" applyAlignment="1">
      <alignment horizontal="center" vertical="center" wrapText="1"/>
    </xf>
    <xf numFmtId="0" fontId="99" fillId="0" borderId="0" xfId="0" applyFont="1" applyAlignment="1">
      <alignment horizontal="center" vertical="center"/>
    </xf>
    <xf numFmtId="0" fontId="96" fillId="0" borderId="0" xfId="0" applyFont="1" applyAlignment="1">
      <alignment vertical="center"/>
    </xf>
    <xf numFmtId="0" fontId="99" fillId="0" borderId="0" xfId="0" applyFont="1" applyAlignment="1">
      <alignment horizontal="center" vertical="center" wrapText="1"/>
    </xf>
    <xf numFmtId="0" fontId="96" fillId="0" borderId="0" xfId="0" applyFont="1" applyAlignment="1">
      <alignment vertical="center" wrapText="1"/>
    </xf>
    <xf numFmtId="0" fontId="99" fillId="0" borderId="0" xfId="0" applyFont="1" applyAlignment="1">
      <alignment vertical="center"/>
    </xf>
    <xf numFmtId="0" fontId="102" fillId="0" borderId="0" xfId="0" applyFont="1" applyAlignment="1">
      <alignment horizontal="right" vertical="center"/>
    </xf>
    <xf numFmtId="0" fontId="102" fillId="0" borderId="0" xfId="0" applyFont="1" applyAlignment="1">
      <alignment horizontal="center" vertical="center"/>
    </xf>
    <xf numFmtId="0" fontId="99" fillId="0" borderId="0" xfId="0" applyFont="1" applyAlignment="1">
      <alignment horizontal="right" vertical="center"/>
    </xf>
    <xf numFmtId="0" fontId="103" fillId="26" borderId="13" xfId="0" applyFont="1" applyFill="1" applyBorder="1" applyAlignment="1">
      <alignment horizontal="center" vertical="center"/>
    </xf>
    <xf numFmtId="0" fontId="104" fillId="2" borderId="13" xfId="0" applyFont="1" applyFill="1" applyBorder="1" applyAlignment="1">
      <alignment horizontal="center" vertical="center"/>
    </xf>
    <xf numFmtId="0" fontId="103" fillId="27" borderId="13" xfId="0" applyFont="1" applyFill="1" applyBorder="1" applyAlignment="1">
      <alignment horizontal="center" vertical="center"/>
    </xf>
    <xf numFmtId="0" fontId="105" fillId="2" borderId="13" xfId="0" applyFont="1" applyFill="1" applyBorder="1" applyAlignment="1">
      <alignment horizontal="center" vertical="center"/>
    </xf>
    <xf numFmtId="0" fontId="103" fillId="28" borderId="13" xfId="0" applyFont="1" applyFill="1" applyBorder="1" applyAlignment="1">
      <alignment horizontal="center" vertical="center"/>
    </xf>
    <xf numFmtId="0" fontId="107" fillId="0" borderId="0" xfId="0" applyFont="1" applyAlignment="1">
      <alignment horizontal="center" vertical="center" wrapText="1"/>
    </xf>
    <xf numFmtId="0" fontId="107" fillId="0" borderId="0" xfId="0" applyFont="1" applyAlignment="1">
      <alignment horizontal="center" vertical="center"/>
    </xf>
    <xf numFmtId="0" fontId="109" fillId="30" borderId="51" xfId="0" applyFont="1" applyFill="1" applyBorder="1" applyAlignment="1">
      <alignment horizontal="center" vertical="center" wrapText="1"/>
    </xf>
    <xf numFmtId="0" fontId="109" fillId="23" borderId="52" xfId="0" applyFont="1" applyFill="1" applyBorder="1" applyAlignment="1">
      <alignment horizontal="center" vertical="center"/>
    </xf>
    <xf numFmtId="0" fontId="109" fillId="23" borderId="53" xfId="0" applyFont="1" applyFill="1" applyBorder="1" applyAlignment="1">
      <alignment horizontal="center" vertical="center"/>
    </xf>
    <xf numFmtId="0" fontId="107" fillId="30" borderId="54" xfId="0" applyFont="1" applyFill="1" applyBorder="1" applyAlignment="1">
      <alignment horizontal="center" vertical="center"/>
    </xf>
    <xf numFmtId="0" fontId="107" fillId="0" borderId="55" xfId="0" applyFont="1" applyBorder="1" applyAlignment="1">
      <alignment horizontal="left" vertical="center"/>
    </xf>
    <xf numFmtId="171" fontId="111" fillId="0" borderId="52" xfId="0" applyNumberFormat="1" applyFont="1" applyBorder="1" applyAlignment="1">
      <alignment horizontal="center" vertical="center"/>
    </xf>
    <xf numFmtId="172" fontId="112" fillId="0" borderId="54" xfId="0" applyNumberFormat="1" applyFont="1" applyBorder="1" applyAlignment="1">
      <alignment horizontal="center" vertical="center"/>
    </xf>
    <xf numFmtId="173" fontId="111" fillId="0" borderId="52" xfId="0" applyNumberFormat="1" applyFont="1" applyBorder="1" applyAlignment="1">
      <alignment horizontal="center" vertical="center"/>
    </xf>
    <xf numFmtId="173" fontId="111" fillId="0" borderId="53" xfId="0" applyNumberFormat="1" applyFont="1" applyBorder="1" applyAlignment="1">
      <alignment horizontal="center" vertical="center"/>
    </xf>
    <xf numFmtId="0" fontId="111" fillId="0" borderId="54" xfId="0" applyFont="1" applyBorder="1" applyAlignment="1">
      <alignment horizontal="center" vertical="center"/>
    </xf>
    <xf numFmtId="0" fontId="113" fillId="0" borderId="0" xfId="0" applyFont="1"/>
    <xf numFmtId="0" fontId="114" fillId="0" borderId="52" xfId="0" applyFont="1" applyBorder="1" applyAlignment="1">
      <alignment horizontal="center" vertical="center"/>
    </xf>
    <xf numFmtId="0" fontId="114" fillId="0" borderId="53" xfId="0" applyFont="1" applyBorder="1" applyAlignment="1">
      <alignment horizontal="center" vertical="center"/>
    </xf>
    <xf numFmtId="173" fontId="114" fillId="0" borderId="52" xfId="0" applyNumberFormat="1" applyFont="1" applyBorder="1" applyAlignment="1">
      <alignment horizontal="center" vertical="center"/>
    </xf>
    <xf numFmtId="173" fontId="114" fillId="0" borderId="53" xfId="0" applyNumberFormat="1" applyFont="1" applyBorder="1" applyAlignment="1">
      <alignment horizontal="center" vertical="center"/>
    </xf>
    <xf numFmtId="0" fontId="115" fillId="0" borderId="0" xfId="0" applyFont="1"/>
    <xf numFmtId="0" fontId="6" fillId="32" borderId="56" xfId="0" applyFont="1" applyFill="1" applyBorder="1" applyAlignment="1">
      <alignment vertical="center" wrapText="1"/>
    </xf>
    <xf numFmtId="0" fontId="6" fillId="32" borderId="57" xfId="0" applyFont="1" applyFill="1" applyBorder="1" applyAlignment="1">
      <alignment vertical="center" wrapText="1"/>
    </xf>
    <xf numFmtId="172" fontId="116" fillId="0" borderId="54" xfId="0" applyNumberFormat="1" applyFont="1" applyBorder="1" applyAlignment="1">
      <alignment horizontal="center" vertical="center"/>
    </xf>
    <xf numFmtId="0" fontId="109" fillId="0" borderId="0" xfId="0" applyFont="1" applyAlignment="1">
      <alignment horizontal="center" vertical="center"/>
    </xf>
    <xf numFmtId="0" fontId="109" fillId="33" borderId="58" xfId="0" applyFont="1" applyFill="1" applyBorder="1" applyAlignment="1">
      <alignment horizontal="left" vertical="center"/>
    </xf>
    <xf numFmtId="171" fontId="95" fillId="33" borderId="59" xfId="0" applyNumberFormat="1" applyFont="1" applyFill="1" applyBorder="1" applyAlignment="1">
      <alignment horizontal="center" vertical="center"/>
    </xf>
    <xf numFmtId="172" fontId="112" fillId="0" borderId="60" xfId="0" applyNumberFormat="1" applyFont="1" applyBorder="1" applyAlignment="1">
      <alignment horizontal="center" vertical="center"/>
    </xf>
    <xf numFmtId="173" fontId="95" fillId="33" borderId="59" xfId="0" applyNumberFormat="1" applyFont="1" applyFill="1" applyBorder="1" applyAlignment="1">
      <alignment horizontal="center" vertical="center"/>
    </xf>
    <xf numFmtId="0" fontId="118" fillId="0" borderId="0" xfId="0" applyFont="1" applyAlignment="1">
      <alignment vertical="center"/>
    </xf>
    <xf numFmtId="0" fontId="107" fillId="0" borderId="0" xfId="0" applyFont="1" applyAlignment="1">
      <alignment horizontal="left" vertical="center"/>
    </xf>
    <xf numFmtId="0" fontId="96" fillId="0" borderId="0" xfId="0" applyFont="1"/>
    <xf numFmtId="0" fontId="107" fillId="0" borderId="0" xfId="0" applyFont="1" applyAlignment="1">
      <alignment horizontal="left" vertical="center" wrapText="1"/>
    </xf>
    <xf numFmtId="0" fontId="109" fillId="29" borderId="13" xfId="0" applyFont="1" applyFill="1" applyBorder="1" applyAlignment="1">
      <alignment horizontal="left" vertical="center"/>
    </xf>
    <xf numFmtId="0" fontId="109" fillId="29" borderId="65" xfId="0" applyFont="1" applyFill="1" applyBorder="1" applyAlignment="1">
      <alignment horizontal="center" vertical="center"/>
    </xf>
    <xf numFmtId="0" fontId="107" fillId="2" borderId="13" xfId="0" applyFont="1" applyFill="1" applyBorder="1" applyAlignment="1">
      <alignment horizontal="left" vertical="center"/>
    </xf>
    <xf numFmtId="173" fontId="107" fillId="0" borderId="65" xfId="0" applyNumberFormat="1" applyFont="1" applyBorder="1" applyAlignment="1">
      <alignment horizontal="center"/>
    </xf>
    <xf numFmtId="172" fontId="107" fillId="0" borderId="65" xfId="0" applyNumberFormat="1" applyFont="1" applyBorder="1" applyAlignment="1">
      <alignment horizontal="center" vertical="center"/>
    </xf>
    <xf numFmtId="0" fontId="107" fillId="0" borderId="65" xfId="0" applyFont="1" applyBorder="1" applyAlignment="1">
      <alignment horizontal="center"/>
    </xf>
    <xf numFmtId="172" fontId="107" fillId="18" borderId="65" xfId="0" applyNumberFormat="1" applyFont="1" applyFill="1" applyBorder="1" applyAlignment="1">
      <alignment horizontal="center"/>
    </xf>
    <xf numFmtId="173" fontId="107" fillId="18" borderId="65" xfId="0" applyNumberFormat="1" applyFont="1" applyFill="1" applyBorder="1" applyAlignment="1">
      <alignment horizontal="center" vertical="center"/>
    </xf>
    <xf numFmtId="173" fontId="107" fillId="0" borderId="65" xfId="0" applyNumberFormat="1" applyFont="1" applyBorder="1" applyAlignment="1">
      <alignment horizontal="center" vertical="center"/>
    </xf>
    <xf numFmtId="0" fontId="120" fillId="0" borderId="0" xfId="0" applyFont="1" applyAlignment="1">
      <alignment vertical="center"/>
    </xf>
    <xf numFmtId="0" fontId="107" fillId="18" borderId="65" xfId="0" applyFont="1" applyFill="1" applyBorder="1" applyAlignment="1">
      <alignment horizontal="center"/>
    </xf>
    <xf numFmtId="173" fontId="107" fillId="2" borderId="65" xfId="0" applyNumberFormat="1" applyFont="1" applyFill="1" applyBorder="1" applyAlignment="1">
      <alignment horizontal="center"/>
    </xf>
    <xf numFmtId="0" fontId="109" fillId="0" borderId="65" xfId="0" applyFont="1" applyBorder="1" applyAlignment="1">
      <alignment horizontal="center"/>
    </xf>
    <xf numFmtId="0" fontId="109" fillId="2" borderId="13" xfId="0" applyFont="1" applyFill="1" applyBorder="1" applyAlignment="1">
      <alignment horizontal="right" vertical="center"/>
    </xf>
    <xf numFmtId="173" fontId="109" fillId="33" borderId="65" xfId="0" applyNumberFormat="1" applyFont="1" applyFill="1" applyBorder="1" applyAlignment="1">
      <alignment horizontal="center"/>
    </xf>
    <xf numFmtId="172" fontId="109" fillId="33" borderId="65" xfId="0" applyNumberFormat="1" applyFont="1" applyFill="1" applyBorder="1" applyAlignment="1">
      <alignment horizontal="center"/>
    </xf>
    <xf numFmtId="173" fontId="109" fillId="33" borderId="65" xfId="0" applyNumberFormat="1" applyFont="1" applyFill="1" applyBorder="1" applyAlignment="1">
      <alignment horizontal="center" vertical="center"/>
    </xf>
    <xf numFmtId="0" fontId="108" fillId="0" borderId="0" xfId="0" applyFont="1" applyAlignment="1">
      <alignment vertical="center"/>
    </xf>
    <xf numFmtId="0" fontId="114" fillId="0" borderId="0" xfId="0" applyFont="1" applyAlignment="1">
      <alignment horizontal="center" vertical="center"/>
    </xf>
    <xf numFmtId="9" fontId="107" fillId="0" borderId="65" xfId="0" applyNumberFormat="1" applyFont="1" applyBorder="1" applyAlignment="1">
      <alignment horizontal="center" vertical="center"/>
    </xf>
    <xf numFmtId="173" fontId="107" fillId="32" borderId="65" xfId="0" applyNumberFormat="1" applyFont="1" applyFill="1" applyBorder="1" applyAlignment="1">
      <alignment horizontal="center"/>
    </xf>
    <xf numFmtId="172" fontId="107" fillId="32" borderId="65" xfId="0" applyNumberFormat="1" applyFont="1" applyFill="1" applyBorder="1" applyAlignment="1">
      <alignment horizontal="center" vertical="center"/>
    </xf>
    <xf numFmtId="172" fontId="109" fillId="33" borderId="65" xfId="0" applyNumberFormat="1" applyFont="1" applyFill="1" applyBorder="1" applyAlignment="1">
      <alignment horizontal="center" vertical="center"/>
    </xf>
    <xf numFmtId="0" fontId="121" fillId="0" borderId="0" xfId="0" applyFont="1" applyAlignment="1">
      <alignment vertical="center"/>
    </xf>
    <xf numFmtId="0" fontId="107" fillId="18" borderId="13" xfId="0" applyFont="1" applyFill="1" applyBorder="1" applyAlignment="1">
      <alignment horizontal="left" vertical="center"/>
    </xf>
    <xf numFmtId="0" fontId="107" fillId="0" borderId="65" xfId="0" applyFont="1" applyBorder="1" applyAlignment="1">
      <alignment horizontal="center" vertical="center"/>
    </xf>
    <xf numFmtId="0" fontId="109" fillId="33" borderId="65" xfId="0" applyFont="1" applyFill="1" applyBorder="1" applyAlignment="1">
      <alignment horizontal="center" vertical="center"/>
    </xf>
    <xf numFmtId="9" fontId="109" fillId="33" borderId="65" xfId="0" applyNumberFormat="1" applyFont="1" applyFill="1" applyBorder="1" applyAlignment="1">
      <alignment horizontal="center" vertical="center"/>
    </xf>
    <xf numFmtId="0" fontId="109" fillId="2" borderId="65" xfId="0" applyFont="1" applyFill="1" applyBorder="1" applyAlignment="1">
      <alignment horizontal="center" vertical="center"/>
    </xf>
    <xf numFmtId="173" fontId="107" fillId="2" borderId="65" xfId="0" applyNumberFormat="1" applyFont="1" applyFill="1" applyBorder="1" applyAlignment="1">
      <alignment horizontal="center" vertical="center"/>
    </xf>
    <xf numFmtId="0" fontId="96" fillId="2" borderId="13" xfId="0" applyFont="1" applyFill="1" applyBorder="1" applyAlignment="1">
      <alignment vertical="center"/>
    </xf>
    <xf numFmtId="172" fontId="114" fillId="0" borderId="66" xfId="0" applyNumberFormat="1" applyFont="1" applyBorder="1" applyAlignment="1">
      <alignment horizontal="center"/>
    </xf>
    <xf numFmtId="0" fontId="95" fillId="29" borderId="13" xfId="0" applyFont="1" applyFill="1" applyBorder="1" applyAlignment="1">
      <alignment horizontal="center"/>
    </xf>
    <xf numFmtId="0" fontId="114" fillId="0" borderId="0" xfId="0" applyFont="1" applyAlignment="1">
      <alignment horizontal="center"/>
    </xf>
    <xf numFmtId="0" fontId="114" fillId="18" borderId="13" xfId="0" applyFont="1" applyFill="1" applyBorder="1" applyAlignment="1">
      <alignment horizontal="center"/>
    </xf>
    <xf numFmtId="0" fontId="109" fillId="0" borderId="0" xfId="0" applyFont="1" applyAlignment="1">
      <alignment horizontal="left" vertical="center"/>
    </xf>
    <xf numFmtId="0" fontId="105" fillId="0" borderId="0" xfId="0" applyFont="1" applyAlignment="1">
      <alignment vertical="center"/>
    </xf>
    <xf numFmtId="0" fontId="96" fillId="0" borderId="0" xfId="0" applyFont="1" applyAlignment="1">
      <alignment horizontal="center" vertical="center"/>
    </xf>
    <xf numFmtId="174" fontId="122" fillId="0" borderId="67" xfId="0" applyNumberFormat="1" applyFont="1" applyBorder="1" applyAlignment="1">
      <alignment horizontal="left" vertical="center"/>
    </xf>
    <xf numFmtId="0" fontId="96" fillId="0" borderId="67" xfId="0" applyFont="1" applyBorder="1" applyAlignment="1">
      <alignment vertical="center"/>
    </xf>
    <xf numFmtId="0" fontId="6" fillId="0" borderId="0" xfId="0" applyFont="1" applyAlignment="1">
      <alignment horizontal="center"/>
    </xf>
    <xf numFmtId="0" fontId="144" fillId="0" borderId="19" xfId="1" applyFont="1" applyAlignment="1">
      <alignment horizontal="center" vertical="center"/>
    </xf>
    <xf numFmtId="0" fontId="28" fillId="0" borderId="19" xfId="1" applyFont="1" applyAlignment="1">
      <alignment vertical="center"/>
    </xf>
    <xf numFmtId="0" fontId="1" fillId="0" borderId="19" xfId="1"/>
    <xf numFmtId="0" fontId="144" fillId="0" borderId="19" xfId="1" applyFont="1" applyAlignment="1">
      <alignment vertical="center"/>
    </xf>
    <xf numFmtId="0" fontId="114" fillId="0" borderId="19" xfId="1" applyFont="1" applyAlignment="1">
      <alignment horizontal="center" vertical="center" wrapText="1"/>
    </xf>
    <xf numFmtId="0" fontId="28" fillId="0" borderId="19" xfId="1" applyFont="1" applyAlignment="1">
      <alignment vertical="center" wrapText="1"/>
    </xf>
    <xf numFmtId="0" fontId="114" fillId="0" borderId="19" xfId="1" applyFont="1" applyAlignment="1">
      <alignment horizontal="center" vertical="center"/>
    </xf>
    <xf numFmtId="0" fontId="95" fillId="30" borderId="74" xfId="1" applyFont="1" applyFill="1" applyBorder="1" applyAlignment="1">
      <alignment horizontal="center" vertical="center"/>
    </xf>
    <xf numFmtId="0" fontId="95" fillId="30" borderId="75" xfId="1" applyFont="1" applyFill="1" applyBorder="1" applyAlignment="1">
      <alignment horizontal="center" vertical="center"/>
    </xf>
    <xf numFmtId="0" fontId="95" fillId="23" borderId="76" xfId="1" applyFont="1" applyFill="1" applyBorder="1" applyAlignment="1">
      <alignment horizontal="center" vertical="center"/>
    </xf>
    <xf numFmtId="0" fontId="114" fillId="18" borderId="77" xfId="1" applyFont="1" applyFill="1" applyBorder="1" applyAlignment="1">
      <alignment horizontal="left" vertical="center"/>
    </xf>
    <xf numFmtId="0" fontId="147" fillId="0" borderId="78" xfId="1" applyFont="1" applyBorder="1" applyAlignment="1">
      <alignment horizontal="center" vertical="center"/>
    </xf>
    <xf numFmtId="10" fontId="148" fillId="0" borderId="75" xfId="1" applyNumberFormat="1" applyFont="1" applyBorder="1" applyAlignment="1">
      <alignment horizontal="center" vertical="center"/>
    </xf>
    <xf numFmtId="0" fontId="147" fillId="0" borderId="76" xfId="1" applyFont="1" applyBorder="1" applyAlignment="1">
      <alignment horizontal="center" vertical="center"/>
    </xf>
    <xf numFmtId="0" fontId="113" fillId="0" borderId="19" xfId="1" applyFont="1" applyAlignment="1">
      <alignment vertical="center"/>
    </xf>
    <xf numFmtId="0" fontId="114" fillId="18" borderId="79" xfId="1" applyFont="1" applyFill="1" applyBorder="1" applyAlignment="1">
      <alignment horizontal="left" vertical="center"/>
    </xf>
    <xf numFmtId="0" fontId="114" fillId="0" borderId="76" xfId="1" applyFont="1" applyBorder="1" applyAlignment="1">
      <alignment horizontal="center" vertical="center"/>
    </xf>
    <xf numFmtId="0" fontId="113" fillId="18" borderId="19" xfId="1" applyFont="1" applyFill="1" applyAlignment="1">
      <alignment horizontal="left" vertical="center"/>
    </xf>
    <xf numFmtId="0" fontId="115" fillId="0" borderId="19" xfId="1" applyFont="1" applyAlignment="1">
      <alignment vertical="center"/>
    </xf>
    <xf numFmtId="0" fontId="95" fillId="0" borderId="19" xfId="1" applyFont="1" applyAlignment="1">
      <alignment horizontal="center" vertical="center"/>
    </xf>
    <xf numFmtId="0" fontId="95" fillId="33" borderId="80" xfId="1" applyFont="1" applyFill="1" applyBorder="1" applyAlignment="1">
      <alignment horizontal="left" vertical="center"/>
    </xf>
    <xf numFmtId="0" fontId="95" fillId="33" borderId="81" xfId="1" applyFont="1" applyFill="1" applyBorder="1" applyAlignment="1">
      <alignment horizontal="center" vertical="center"/>
    </xf>
    <xf numFmtId="10" fontId="95" fillId="33" borderId="81" xfId="1" applyNumberFormat="1" applyFont="1" applyFill="1" applyBorder="1" applyAlignment="1">
      <alignment horizontal="center" vertical="center"/>
    </xf>
    <xf numFmtId="0" fontId="95" fillId="33" borderId="82" xfId="1" applyFont="1" applyFill="1" applyBorder="1" applyAlignment="1">
      <alignment horizontal="center" vertical="center"/>
    </xf>
    <xf numFmtId="0" fontId="149" fillId="0" borderId="19" xfId="1" applyFont="1" applyAlignment="1">
      <alignment vertical="center"/>
    </xf>
    <xf numFmtId="0" fontId="28" fillId="0" borderId="19" xfId="1" applyFont="1" applyAlignment="1">
      <alignment horizontal="left" vertical="center"/>
    </xf>
    <xf numFmtId="0" fontId="118" fillId="0" borderId="19" xfId="1" applyFont="1" applyAlignment="1">
      <alignment vertical="center"/>
    </xf>
    <xf numFmtId="0" fontId="28" fillId="18" borderId="19" xfId="1" applyFont="1" applyFill="1" applyAlignment="1">
      <alignment vertical="center"/>
    </xf>
    <xf numFmtId="0" fontId="114" fillId="0" borderId="19" xfId="1" applyFont="1" applyAlignment="1">
      <alignment horizontal="left" vertical="center" wrapText="1"/>
    </xf>
    <xf numFmtId="0" fontId="95" fillId="29" borderId="19" xfId="1" applyFont="1" applyFill="1" applyAlignment="1">
      <alignment horizontal="left" vertical="center"/>
    </xf>
    <xf numFmtId="0" fontId="95" fillId="29" borderId="65" xfId="1" applyFont="1" applyFill="1" applyBorder="1" applyAlignment="1">
      <alignment horizontal="center" vertical="center"/>
    </xf>
    <xf numFmtId="0" fontId="95" fillId="29" borderId="83" xfId="1" applyFont="1" applyFill="1" applyBorder="1" applyAlignment="1">
      <alignment horizontal="center" vertical="center"/>
    </xf>
    <xf numFmtId="0" fontId="114" fillId="18" borderId="19" xfId="1" applyFont="1" applyFill="1" applyAlignment="1">
      <alignment horizontal="left" vertical="center"/>
    </xf>
    <xf numFmtId="0" fontId="114" fillId="0" borderId="84" xfId="1" applyFont="1" applyBorder="1" applyAlignment="1">
      <alignment horizontal="center" vertical="center"/>
    </xf>
    <xf numFmtId="1" fontId="114" fillId="0" borderId="84" xfId="1" applyNumberFormat="1" applyFont="1" applyBorder="1" applyAlignment="1">
      <alignment horizontal="center" vertical="center"/>
    </xf>
    <xf numFmtId="10" fontId="114" fillId="0" borderId="84" xfId="1" applyNumberFormat="1" applyFont="1" applyBorder="1" applyAlignment="1">
      <alignment horizontal="center" vertical="center"/>
    </xf>
    <xf numFmtId="0" fontId="114" fillId="18" borderId="84" xfId="1" applyFont="1" applyFill="1" applyBorder="1" applyAlignment="1">
      <alignment horizontal="center" vertical="center"/>
    </xf>
    <xf numFmtId="0" fontId="114" fillId="0" borderId="19" xfId="1" applyFont="1" applyAlignment="1">
      <alignment vertical="center"/>
    </xf>
    <xf numFmtId="0" fontId="95" fillId="0" borderId="84" xfId="1" applyFont="1" applyBorder="1" applyAlignment="1">
      <alignment horizontal="center" vertical="center"/>
    </xf>
    <xf numFmtId="0" fontId="95" fillId="18" borderId="19" xfId="1" applyFont="1" applyFill="1" applyAlignment="1">
      <alignment horizontal="right" vertical="center"/>
    </xf>
    <xf numFmtId="0" fontId="95" fillId="33" borderId="85" xfId="1" applyFont="1" applyFill="1" applyBorder="1" applyAlignment="1">
      <alignment horizontal="center" vertical="center"/>
    </xf>
    <xf numFmtId="1" fontId="95" fillId="33" borderId="84" xfId="1" applyNumberFormat="1" applyFont="1" applyFill="1" applyBorder="1" applyAlignment="1">
      <alignment horizontal="center" vertical="center"/>
    </xf>
    <xf numFmtId="10" fontId="95" fillId="33" borderId="84" xfId="1" applyNumberFormat="1" applyFont="1" applyFill="1" applyBorder="1" applyAlignment="1">
      <alignment horizontal="center" vertical="center"/>
    </xf>
    <xf numFmtId="0" fontId="95" fillId="33" borderId="84" xfId="1" applyFont="1" applyFill="1" applyBorder="1" applyAlignment="1">
      <alignment horizontal="center" vertical="center"/>
    </xf>
    <xf numFmtId="0" fontId="95" fillId="0" borderId="19" xfId="1" applyFont="1" applyAlignment="1">
      <alignment vertical="center"/>
    </xf>
    <xf numFmtId="0" fontId="114" fillId="0" borderId="19" xfId="1" applyFont="1" applyAlignment="1">
      <alignment horizontal="left" vertical="center"/>
    </xf>
    <xf numFmtId="0" fontId="89" fillId="0" borderId="19" xfId="1" applyFont="1" applyAlignment="1">
      <alignment vertical="center"/>
    </xf>
    <xf numFmtId="10" fontId="151" fillId="0" borderId="66" xfId="1" applyNumberFormat="1" applyFont="1" applyBorder="1" applyAlignment="1">
      <alignment horizontal="center" vertical="center"/>
    </xf>
    <xf numFmtId="0" fontId="114" fillId="0" borderId="85" xfId="1" applyFont="1" applyBorder="1" applyAlignment="1">
      <alignment horizontal="center" vertical="center"/>
    </xf>
    <xf numFmtId="10" fontId="95" fillId="33" borderId="83" xfId="1" applyNumberFormat="1" applyFont="1" applyFill="1" applyBorder="1" applyAlignment="1">
      <alignment horizontal="center" vertical="center"/>
    </xf>
    <xf numFmtId="0" fontId="95" fillId="0" borderId="19" xfId="1" applyFont="1" applyAlignment="1">
      <alignment horizontal="left" vertical="center"/>
    </xf>
    <xf numFmtId="0" fontId="6" fillId="0" borderId="19" xfId="1" applyFont="1" applyAlignment="1">
      <alignment vertical="center"/>
    </xf>
    <xf numFmtId="0" fontId="28" fillId="0" borderId="19" xfId="1" applyFont="1" applyAlignment="1">
      <alignment horizontal="center" vertical="center"/>
    </xf>
    <xf numFmtId="174" fontId="97" fillId="0" borderId="86" xfId="1" applyNumberFormat="1" applyFont="1" applyBorder="1" applyAlignment="1">
      <alignment horizontal="left" vertical="center"/>
    </xf>
    <xf numFmtId="0" fontId="28" fillId="0" borderId="86" xfId="1" applyFont="1" applyBorder="1" applyAlignment="1">
      <alignment vertical="center"/>
    </xf>
    <xf numFmtId="1" fontId="147" fillId="0" borderId="78" xfId="1" applyNumberFormat="1" applyFont="1" applyBorder="1" applyAlignment="1">
      <alignment horizontal="center" vertical="center"/>
    </xf>
    <xf numFmtId="0" fontId="152" fillId="9" borderId="36" xfId="0" applyFont="1" applyFill="1" applyBorder="1" applyAlignment="1">
      <alignment horizontal="center" vertical="center" wrapText="1"/>
    </xf>
    <xf numFmtId="0" fontId="100" fillId="25" borderId="19" xfId="1" applyFont="1" applyFill="1" applyAlignment="1">
      <alignment horizontal="center" vertical="center" wrapText="1"/>
    </xf>
    <xf numFmtId="0" fontId="3" fillId="0" borderId="19" xfId="1" applyFont="1"/>
    <xf numFmtId="0" fontId="28" fillId="0" borderId="19" xfId="1" applyFont="1" applyAlignment="1">
      <alignment vertical="center"/>
    </xf>
    <xf numFmtId="0" fontId="1" fillId="0" borderId="19" xfId="1"/>
    <xf numFmtId="0" fontId="101" fillId="0" borderId="19" xfId="1" applyFont="1" applyAlignment="1">
      <alignment vertical="center" wrapText="1"/>
    </xf>
    <xf numFmtId="0" fontId="106" fillId="25" borderId="68" xfId="1" applyFont="1" applyFill="1" applyBorder="1" applyAlignment="1">
      <alignment horizontal="center" vertical="center"/>
    </xf>
    <xf numFmtId="0" fontId="3" fillId="0" borderId="69" xfId="1" applyFont="1" applyBorder="1"/>
    <xf numFmtId="0" fontId="3" fillId="0" borderId="70" xfId="1" applyFont="1" applyBorder="1"/>
    <xf numFmtId="0" fontId="145" fillId="29" borderId="71" xfId="1" applyFont="1" applyFill="1" applyBorder="1" applyAlignment="1">
      <alignment horizontal="center" vertical="center" wrapText="1"/>
    </xf>
    <xf numFmtId="0" fontId="3" fillId="0" borderId="72" xfId="1" applyFont="1" applyBorder="1"/>
    <xf numFmtId="0" fontId="3" fillId="0" borderId="73" xfId="1" applyFont="1" applyBorder="1"/>
    <xf numFmtId="0" fontId="145" fillId="30" borderId="72" xfId="1" applyFont="1" applyFill="1" applyBorder="1" applyAlignment="1">
      <alignment horizontal="center" vertical="center" wrapText="1"/>
    </xf>
    <xf numFmtId="0" fontId="146" fillId="31" borderId="72" xfId="1" applyFont="1" applyFill="1" applyBorder="1" applyAlignment="1">
      <alignment horizontal="center" vertical="center" wrapText="1"/>
    </xf>
    <xf numFmtId="0" fontId="114" fillId="0" borderId="19" xfId="1" applyFont="1" applyAlignment="1">
      <alignment horizontal="left" vertical="center"/>
    </xf>
    <xf numFmtId="0" fontId="106" fillId="25" borderId="19" xfId="1" applyFont="1" applyFill="1" applyAlignment="1">
      <alignment horizontal="center" vertical="center"/>
    </xf>
    <xf numFmtId="0" fontId="7" fillId="34" borderId="62" xfId="1" applyFont="1" applyFill="1" applyBorder="1" applyAlignment="1">
      <alignment horizontal="center" vertical="center" wrapText="1"/>
    </xf>
    <xf numFmtId="0" fontId="3" fillId="0" borderId="62" xfId="1" applyFont="1" applyBorder="1"/>
    <xf numFmtId="0" fontId="3" fillId="0" borderId="76" xfId="1" applyFont="1" applyBorder="1"/>
    <xf numFmtId="0" fontId="7" fillId="30" borderId="62" xfId="1" applyFont="1" applyFill="1" applyBorder="1" applyAlignment="1">
      <alignment horizontal="center" vertical="center" wrapText="1"/>
    </xf>
    <xf numFmtId="0" fontId="150" fillId="31" borderId="62" xfId="1" applyFont="1" applyFill="1" applyBorder="1" applyAlignment="1">
      <alignment horizontal="center" vertical="center" wrapText="1"/>
    </xf>
    <xf numFmtId="0" fontId="95" fillId="0" borderId="19" xfId="1" applyFont="1" applyAlignment="1">
      <alignment horizontal="left" vertical="center"/>
    </xf>
    <xf numFmtId="0" fontId="2" fillId="0" borderId="1" xfId="0" applyFont="1" applyBorder="1" applyAlignment="1">
      <alignment horizontal="center" vertical="center"/>
    </xf>
    <xf numFmtId="0" fontId="3" fillId="0" borderId="2" xfId="0" applyFont="1" applyBorder="1"/>
    <xf numFmtId="0" fontId="3" fillId="0" borderId="7" xfId="0" applyFont="1" applyBorder="1"/>
    <xf numFmtId="0" fontId="0" fillId="0" borderId="0" xfId="0"/>
    <xf numFmtId="0" fontId="3" fillId="0" borderId="9" xfId="0" applyFont="1" applyBorder="1"/>
    <xf numFmtId="0" fontId="3" fillId="0" borderId="10" xfId="0" applyFont="1" applyBorder="1"/>
    <xf numFmtId="0" fontId="4" fillId="0" borderId="1" xfId="0" applyFont="1" applyBorder="1" applyAlignment="1">
      <alignment horizontal="center" vertical="center"/>
    </xf>
    <xf numFmtId="0" fontId="3" fillId="0" borderId="3" xfId="0" applyFont="1" applyBorder="1"/>
    <xf numFmtId="0" fontId="3" fillId="0" borderId="8" xfId="0" applyFont="1" applyBorder="1"/>
    <xf numFmtId="0" fontId="3" fillId="0" borderId="11" xfId="0" applyFont="1" applyBorder="1"/>
    <xf numFmtId="0" fontId="5" fillId="0" borderId="4" xfId="0" applyFont="1" applyBorder="1" applyAlignment="1">
      <alignment horizontal="left" vertical="center"/>
    </xf>
    <xf numFmtId="0" fontId="3" fillId="0" borderId="5" xfId="0" applyFont="1" applyBorder="1"/>
    <xf numFmtId="0" fontId="3" fillId="0" borderId="6" xfId="0" applyFont="1" applyBorder="1"/>
    <xf numFmtId="0" fontId="7" fillId="2" borderId="4" xfId="0" applyFont="1" applyFill="1" applyBorder="1" applyAlignment="1">
      <alignment horizontal="left" vertical="center" wrapText="1"/>
    </xf>
    <xf numFmtId="0" fontId="9" fillId="0" borderId="4" xfId="0" applyFont="1" applyBorder="1" applyAlignment="1">
      <alignment horizontal="center" vertical="center"/>
    </xf>
    <xf numFmtId="0" fontId="14" fillId="6" borderId="4" xfId="0" applyFont="1" applyFill="1" applyBorder="1" applyAlignment="1">
      <alignment horizontal="center" vertical="center" wrapText="1"/>
    </xf>
    <xf numFmtId="0" fontId="14" fillId="7" borderId="4" xfId="0" applyFont="1" applyFill="1" applyBorder="1" applyAlignment="1">
      <alignment horizontal="center" vertical="center" wrapText="1"/>
    </xf>
    <xf numFmtId="0" fontId="3" fillId="0" borderId="27" xfId="0" applyFont="1" applyBorder="1"/>
    <xf numFmtId="0" fontId="10" fillId="2" borderId="4" xfId="0" applyFont="1" applyFill="1" applyBorder="1" applyAlignment="1">
      <alignment horizontal="center" vertical="center"/>
    </xf>
    <xf numFmtId="0" fontId="12" fillId="3" borderId="18" xfId="0" applyFont="1" applyFill="1" applyBorder="1" applyAlignment="1">
      <alignment horizontal="center" vertical="center" wrapText="1"/>
    </xf>
    <xf numFmtId="0" fontId="3" fillId="0" borderId="19" xfId="0" applyFont="1" applyBorder="1"/>
    <xf numFmtId="0" fontId="3" fillId="0" borderId="20" xfId="0" applyFont="1" applyBorder="1"/>
    <xf numFmtId="0" fontId="12" fillId="4" borderId="21" xfId="0" applyFont="1" applyFill="1" applyBorder="1" applyAlignment="1">
      <alignment horizontal="center" vertical="center" wrapText="1"/>
    </xf>
    <xf numFmtId="0" fontId="12" fillId="5" borderId="21" xfId="0" applyFont="1" applyFill="1" applyBorder="1" applyAlignment="1">
      <alignment horizontal="center" vertical="center" wrapText="1"/>
    </xf>
    <xf numFmtId="0" fontId="14" fillId="0" borderId="22" xfId="0" applyFont="1" applyBorder="1" applyAlignment="1">
      <alignment horizontal="center" vertical="center"/>
    </xf>
    <xf numFmtId="0" fontId="3" fillId="0" borderId="29" xfId="0" applyFont="1" applyBorder="1"/>
    <xf numFmtId="0" fontId="3" fillId="0" borderId="33" xfId="0" applyFont="1" applyBorder="1"/>
    <xf numFmtId="0" fontId="5" fillId="7" borderId="4" xfId="0" applyFont="1" applyFill="1" applyBorder="1" applyAlignment="1">
      <alignment horizontal="center" vertical="center" wrapText="1"/>
    </xf>
    <xf numFmtId="0" fontId="5" fillId="3" borderId="28" xfId="0" applyFont="1" applyFill="1" applyBorder="1" applyAlignment="1">
      <alignment horizontal="center" vertical="center" wrapText="1"/>
    </xf>
    <xf numFmtId="0" fontId="5" fillId="6" borderId="4" xfId="0" applyFont="1" applyFill="1" applyBorder="1" applyAlignment="1">
      <alignment horizontal="center" vertical="center"/>
    </xf>
    <xf numFmtId="0" fontId="15" fillId="0" borderId="1" xfId="0" applyFont="1" applyBorder="1" applyAlignment="1">
      <alignment horizontal="center" vertical="center" wrapText="1"/>
    </xf>
    <xf numFmtId="0" fontId="14" fillId="3" borderId="26" xfId="0" applyFont="1" applyFill="1" applyBorder="1" applyAlignment="1">
      <alignment horizontal="center" vertical="center" wrapText="1"/>
    </xf>
    <xf numFmtId="0" fontId="14" fillId="3" borderId="28"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15" fillId="0" borderId="23" xfId="0" applyFont="1" applyBorder="1" applyAlignment="1">
      <alignment horizontal="center" vertical="center" textRotation="90" wrapText="1"/>
    </xf>
    <xf numFmtId="0" fontId="3" fillId="0" borderId="30" xfId="0" applyFont="1" applyBorder="1"/>
    <xf numFmtId="0" fontId="3" fillId="0" borderId="34" xfId="0" applyFont="1" applyBorder="1"/>
    <xf numFmtId="0" fontId="15" fillId="0" borderId="23" xfId="0" applyFont="1" applyBorder="1" applyAlignment="1">
      <alignment horizontal="center" vertical="center" wrapText="1"/>
    </xf>
    <xf numFmtId="1" fontId="11" fillId="2" borderId="15" xfId="0" applyNumberFormat="1" applyFont="1" applyFill="1" applyBorder="1" applyAlignment="1">
      <alignment horizontal="center" vertical="center"/>
    </xf>
    <xf numFmtId="0" fontId="3" fillId="0" borderId="16" xfId="0" applyFont="1" applyBorder="1"/>
    <xf numFmtId="0" fontId="3" fillId="0" borderId="17" xfId="0" applyFont="1" applyBorder="1"/>
    <xf numFmtId="1" fontId="15" fillId="0" borderId="24" xfId="0" applyNumberFormat="1" applyFont="1" applyBorder="1" applyAlignment="1">
      <alignment horizontal="center" vertical="center" wrapText="1"/>
    </xf>
    <xf numFmtId="0" fontId="3" fillId="0" borderId="25" xfId="0" applyFont="1" applyBorder="1"/>
    <xf numFmtId="0" fontId="3" fillId="0" borderId="31" xfId="0" applyFont="1" applyBorder="1"/>
    <xf numFmtId="0" fontId="3" fillId="0" borderId="32" xfId="0" applyFont="1" applyBorder="1"/>
    <xf numFmtId="0" fontId="14" fillId="8" borderId="23" xfId="0" applyFont="1" applyFill="1" applyBorder="1" applyAlignment="1">
      <alignment horizontal="center" vertical="center" textRotation="90" wrapText="1"/>
    </xf>
    <xf numFmtId="0" fontId="14" fillId="10" borderId="43" xfId="0" applyFont="1" applyFill="1" applyBorder="1" applyAlignment="1">
      <alignment horizontal="center" vertical="center" textRotation="90" wrapText="1"/>
    </xf>
    <xf numFmtId="0" fontId="5" fillId="18" borderId="4" xfId="0" applyFont="1" applyFill="1" applyBorder="1" applyAlignment="1">
      <alignment horizontal="center" vertical="center" wrapText="1"/>
    </xf>
    <xf numFmtId="0" fontId="79" fillId="18" borderId="4" xfId="0" applyFont="1" applyFill="1" applyBorder="1" applyAlignment="1">
      <alignment horizontal="left" vertical="center"/>
    </xf>
    <xf numFmtId="168" fontId="79" fillId="18" borderId="4" xfId="0" applyNumberFormat="1" applyFont="1" applyFill="1" applyBorder="1" applyAlignment="1">
      <alignment horizontal="center" vertical="center"/>
    </xf>
    <xf numFmtId="0" fontId="79" fillId="18" borderId="4" xfId="0" applyFont="1" applyFill="1" applyBorder="1" applyAlignment="1">
      <alignment horizontal="left" vertical="center" wrapText="1"/>
    </xf>
    <xf numFmtId="0" fontId="15" fillId="11" borderId="23" xfId="0" applyFont="1" applyFill="1" applyBorder="1" applyAlignment="1">
      <alignment horizontal="center" vertical="center" wrapText="1"/>
    </xf>
    <xf numFmtId="0" fontId="5" fillId="0" borderId="4" xfId="0" applyFont="1" applyBorder="1" applyAlignment="1">
      <alignment horizontal="center" vertical="center" wrapText="1"/>
    </xf>
    <xf numFmtId="165" fontId="79" fillId="18" borderId="4" xfId="0" applyNumberFormat="1" applyFont="1" applyFill="1" applyBorder="1" applyAlignment="1">
      <alignment horizontal="center" vertical="center"/>
    </xf>
    <xf numFmtId="0" fontId="15" fillId="8" borderId="23" xfId="0" applyFont="1" applyFill="1" applyBorder="1" applyAlignment="1">
      <alignment horizontal="center" vertical="center" wrapText="1"/>
    </xf>
    <xf numFmtId="0" fontId="15" fillId="10" borderId="23" xfId="0" applyFont="1" applyFill="1" applyBorder="1" applyAlignment="1">
      <alignment horizontal="center" vertical="center" wrapText="1"/>
    </xf>
    <xf numFmtId="0" fontId="17" fillId="8" borderId="23" xfId="0" applyFont="1" applyFill="1" applyBorder="1" applyAlignment="1">
      <alignment horizontal="center" vertical="center" wrapText="1"/>
    </xf>
    <xf numFmtId="0" fontId="14" fillId="11" borderId="43" xfId="0" applyFont="1" applyFill="1" applyBorder="1" applyAlignment="1">
      <alignment horizontal="center" vertical="center" textRotation="90" wrapText="1"/>
    </xf>
    <xf numFmtId="0" fontId="14" fillId="7" borderId="43" xfId="0" applyFont="1" applyFill="1" applyBorder="1" applyAlignment="1">
      <alignment horizontal="center" vertical="center" textRotation="90" wrapText="1"/>
    </xf>
    <xf numFmtId="0" fontId="14" fillId="14" borderId="43" xfId="0" applyFont="1" applyFill="1" applyBorder="1" applyAlignment="1">
      <alignment horizontal="center" vertical="center" textRotation="90" wrapText="1"/>
    </xf>
    <xf numFmtId="0" fontId="14" fillId="15" borderId="22" xfId="0" applyFont="1" applyFill="1" applyBorder="1" applyAlignment="1">
      <alignment horizontal="center" vertical="center" textRotation="90" wrapText="1"/>
    </xf>
    <xf numFmtId="0" fontId="14" fillId="11" borderId="22" xfId="0" applyFont="1" applyFill="1" applyBorder="1" applyAlignment="1">
      <alignment horizontal="center" vertical="center" textRotation="90" wrapText="1"/>
    </xf>
    <xf numFmtId="0" fontId="15" fillId="15" borderId="23" xfId="0" applyFont="1" applyFill="1" applyBorder="1" applyAlignment="1">
      <alignment horizontal="center" vertical="center" wrapText="1"/>
    </xf>
    <xf numFmtId="0" fontId="15" fillId="7" borderId="23" xfId="0" applyFont="1" applyFill="1" applyBorder="1" applyAlignment="1">
      <alignment horizontal="center" vertical="center" wrapText="1"/>
    </xf>
    <xf numFmtId="0" fontId="15" fillId="14" borderId="23" xfId="0" applyFont="1" applyFill="1" applyBorder="1" applyAlignment="1">
      <alignment horizontal="center" vertical="center" wrapText="1"/>
    </xf>
    <xf numFmtId="0" fontId="84" fillId="12" borderId="5" xfId="0" applyFont="1" applyFill="1" applyBorder="1" applyAlignment="1">
      <alignment horizontal="center" vertical="center" wrapText="1"/>
    </xf>
    <xf numFmtId="0" fontId="84" fillId="8" borderId="5" xfId="0" applyFont="1" applyFill="1" applyBorder="1" applyAlignment="1">
      <alignment horizontal="center" vertical="center" wrapText="1"/>
    </xf>
    <xf numFmtId="0" fontId="81" fillId="19" borderId="4" xfId="0" applyFont="1" applyFill="1" applyBorder="1" applyAlignment="1">
      <alignment horizontal="center" vertical="center" wrapText="1"/>
    </xf>
    <xf numFmtId="0" fontId="82" fillId="7" borderId="4" xfId="0" applyFont="1" applyFill="1" applyBorder="1" applyAlignment="1">
      <alignment horizontal="center" vertical="center" wrapText="1"/>
    </xf>
    <xf numFmtId="0" fontId="82" fillId="12" borderId="5" xfId="0" applyFont="1" applyFill="1" applyBorder="1" applyAlignment="1">
      <alignment horizontal="center" vertical="center" wrapText="1"/>
    </xf>
    <xf numFmtId="0" fontId="82" fillId="8" borderId="0" xfId="0" applyFont="1" applyFill="1" applyAlignment="1">
      <alignment horizontal="center" vertical="center" wrapText="1"/>
    </xf>
    <xf numFmtId="0" fontId="83" fillId="20" borderId="30" xfId="0" applyFont="1" applyFill="1" applyBorder="1" applyAlignment="1">
      <alignment horizontal="center" vertical="center" wrapText="1"/>
    </xf>
    <xf numFmtId="0" fontId="83" fillId="20" borderId="5" xfId="0" applyFont="1" applyFill="1" applyBorder="1" applyAlignment="1">
      <alignment horizontal="center" vertical="center" wrapText="1"/>
    </xf>
    <xf numFmtId="0" fontId="83" fillId="21" borderId="5" xfId="0" applyFont="1" applyFill="1" applyBorder="1" applyAlignment="1">
      <alignment horizontal="center" vertical="center" wrapText="1"/>
    </xf>
    <xf numFmtId="0" fontId="83" fillId="22" borderId="5" xfId="0" applyFont="1" applyFill="1" applyBorder="1" applyAlignment="1">
      <alignment horizontal="center" vertical="center" wrapText="1"/>
    </xf>
    <xf numFmtId="0" fontId="84" fillId="7" borderId="5" xfId="0" applyFont="1" applyFill="1" applyBorder="1" applyAlignment="1">
      <alignment horizontal="center" vertical="center" wrapText="1"/>
    </xf>
    <xf numFmtId="0" fontId="87" fillId="19" borderId="30" xfId="0" applyFont="1" applyFill="1" applyBorder="1" applyAlignment="1">
      <alignment horizontal="center" vertical="center" wrapText="1"/>
    </xf>
    <xf numFmtId="0" fontId="6" fillId="23" borderId="30" xfId="0" applyFont="1" applyFill="1" applyBorder="1" applyAlignment="1">
      <alignment horizontal="center" vertical="center" wrapText="1"/>
    </xf>
    <xf numFmtId="0" fontId="93" fillId="7" borderId="4" xfId="0" applyFont="1" applyFill="1" applyBorder="1" applyAlignment="1">
      <alignment horizontal="center" vertical="center" wrapText="1"/>
    </xf>
    <xf numFmtId="0" fontId="83" fillId="20" borderId="23" xfId="0" applyFont="1" applyFill="1" applyBorder="1" applyAlignment="1">
      <alignment horizontal="center" vertical="center" wrapText="1"/>
    </xf>
    <xf numFmtId="0" fontId="83" fillId="20" borderId="4" xfId="0" applyFont="1" applyFill="1" applyBorder="1" applyAlignment="1">
      <alignment horizontal="center" vertical="center" wrapText="1"/>
    </xf>
    <xf numFmtId="0" fontId="83" fillId="21" borderId="4" xfId="0" applyFont="1" applyFill="1" applyBorder="1" applyAlignment="1">
      <alignment horizontal="center" vertical="center" wrapText="1"/>
    </xf>
    <xf numFmtId="0" fontId="83" fillId="22" borderId="4" xfId="0" applyFont="1" applyFill="1" applyBorder="1" applyAlignment="1">
      <alignment horizontal="center" vertical="center" wrapText="1"/>
    </xf>
    <xf numFmtId="0" fontId="94" fillId="7" borderId="4" xfId="0" applyFont="1" applyFill="1" applyBorder="1" applyAlignment="1">
      <alignment horizontal="center" vertical="center" wrapText="1"/>
    </xf>
    <xf numFmtId="0" fontId="86" fillId="0" borderId="23" xfId="0" applyFont="1" applyBorder="1" applyAlignment="1">
      <alignment horizontal="center" vertical="center" wrapText="1"/>
    </xf>
    <xf numFmtId="0" fontId="90" fillId="23" borderId="23" xfId="0" applyFont="1" applyFill="1" applyBorder="1" applyAlignment="1">
      <alignment horizontal="center" vertical="center" wrapText="1"/>
    </xf>
    <xf numFmtId="0" fontId="6" fillId="23" borderId="23" xfId="0" applyFont="1" applyFill="1" applyBorder="1" applyAlignment="1">
      <alignment horizontal="center" vertical="center" wrapText="1"/>
    </xf>
    <xf numFmtId="0" fontId="97" fillId="19" borderId="23" xfId="0" applyFont="1" applyFill="1" applyBorder="1" applyAlignment="1">
      <alignment horizontal="center" vertical="center" wrapText="1"/>
    </xf>
    <xf numFmtId="0" fontId="117" fillId="0" borderId="0" xfId="0" applyFont="1" applyAlignment="1">
      <alignment horizontal="right" vertical="center"/>
    </xf>
    <xf numFmtId="0" fontId="119" fillId="25" borderId="18" xfId="0" applyFont="1" applyFill="1" applyBorder="1" applyAlignment="1">
      <alignment horizontal="center" vertical="center"/>
    </xf>
    <xf numFmtId="0" fontId="110" fillId="34" borderId="61" xfId="0" applyFont="1" applyFill="1" applyBorder="1" applyAlignment="1">
      <alignment horizontal="center" vertical="center" wrapText="1"/>
    </xf>
    <xf numFmtId="0" fontId="3" fillId="0" borderId="62" xfId="0" applyFont="1" applyBorder="1"/>
    <xf numFmtId="0" fontId="3" fillId="0" borderId="63" xfId="0" applyFont="1" applyBorder="1"/>
    <xf numFmtId="0" fontId="110" fillId="31" borderId="64" xfId="0" applyFont="1" applyFill="1" applyBorder="1" applyAlignment="1">
      <alignment horizontal="center" vertical="center" wrapText="1"/>
    </xf>
    <xf numFmtId="0" fontId="100" fillId="25" borderId="18" xfId="0" applyFont="1" applyFill="1" applyBorder="1" applyAlignment="1">
      <alignment horizontal="center" vertical="center" wrapText="1"/>
    </xf>
    <xf numFmtId="0" fontId="96" fillId="0" borderId="0" xfId="0" applyFont="1" applyAlignment="1">
      <alignment vertical="center"/>
    </xf>
    <xf numFmtId="0" fontId="101" fillId="0" borderId="0" xfId="0" applyFont="1" applyAlignment="1">
      <alignment horizontal="left" vertical="center" wrapText="1"/>
    </xf>
    <xf numFmtId="0" fontId="106" fillId="25" borderId="45" xfId="0" applyFont="1" applyFill="1" applyBorder="1" applyAlignment="1">
      <alignment horizontal="center" vertical="center"/>
    </xf>
    <xf numFmtId="0" fontId="3" fillId="0" borderId="46" xfId="0" applyFont="1" applyBorder="1"/>
    <xf numFmtId="0" fontId="3" fillId="0" borderId="47" xfId="0" applyFont="1" applyBorder="1"/>
    <xf numFmtId="0" fontId="109" fillId="30" borderId="48" xfId="0" applyFont="1" applyFill="1" applyBorder="1" applyAlignment="1">
      <alignment horizontal="center" vertical="center" wrapText="1"/>
    </xf>
    <xf numFmtId="0" fontId="3" fillId="0" borderId="49" xfId="0" applyFont="1" applyBorder="1"/>
    <xf numFmtId="0" fontId="3" fillId="0" borderId="50" xfId="0" applyFont="1" applyBorder="1"/>
    <xf numFmtId="0" fontId="110" fillId="31" borderId="48" xfId="0" applyFont="1" applyFill="1" applyBorder="1" applyAlignment="1">
      <alignment horizontal="center" vertical="center" wrapText="1"/>
    </xf>
    <xf numFmtId="0" fontId="108" fillId="29" borderId="48" xfId="0" applyFont="1" applyFill="1" applyBorder="1" applyAlignment="1">
      <alignment horizontal="center" vertical="center" wrapText="1"/>
    </xf>
  </cellXfs>
  <cellStyles count="2">
    <cellStyle name="Normal" xfId="0" builtinId="0"/>
    <cellStyle name="Normal 2" xfId="1" xr:uid="{00000000-0005-0000-0000-000001000000}"/>
  </cellStyles>
  <dxfs count="22">
    <dxf>
      <font>
        <color theme="0"/>
      </font>
      <fill>
        <patternFill patternType="solid">
          <fgColor theme="9"/>
          <bgColor theme="9"/>
        </patternFill>
      </fill>
    </dxf>
    <dxf>
      <font>
        <color rgb="FF000000"/>
      </font>
      <fill>
        <patternFill patternType="solid">
          <fgColor rgb="FFFFD966"/>
          <bgColor rgb="FFFFD966"/>
        </patternFill>
      </fill>
    </dxf>
    <dxf>
      <font>
        <color rgb="FF000000"/>
      </font>
      <fill>
        <patternFill patternType="solid">
          <fgColor rgb="FFEA9999"/>
          <bgColor rgb="FFEA9999"/>
        </patternFill>
      </fill>
    </dxf>
    <dxf>
      <fill>
        <patternFill patternType="solid">
          <fgColor rgb="FFB7E1CD"/>
          <bgColor rgb="FFB7E1CD"/>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ont>
        <b/>
        <color rgb="FFFFFFFF"/>
      </font>
      <fill>
        <patternFill patternType="solid">
          <fgColor rgb="FF666666"/>
          <bgColor rgb="FF666666"/>
        </patternFill>
      </fill>
    </dxf>
    <dxf>
      <font>
        <b/>
        <color theme="0"/>
      </font>
      <fill>
        <patternFill patternType="solid">
          <fgColor rgb="FF666666"/>
          <bgColor rgb="FF666666"/>
        </patternFill>
      </fill>
    </dxf>
    <dxf>
      <font>
        <b/>
        <color rgb="FFFFFFFF"/>
      </font>
      <fill>
        <patternFill patternType="solid">
          <fgColor rgb="FF666666"/>
          <bgColor rgb="FF666666"/>
        </patternFill>
      </fill>
    </dxf>
    <dxf>
      <font>
        <b/>
        <color rgb="FFFFFFFF"/>
      </font>
      <fill>
        <patternFill patternType="solid">
          <fgColor rgb="FF666666"/>
          <bgColor rgb="FF666666"/>
        </patternFill>
      </fill>
    </dxf>
    <dxf>
      <font>
        <b/>
        <color theme="0"/>
      </font>
      <fill>
        <patternFill patternType="solid">
          <fgColor rgb="FF666666"/>
          <bgColor rgb="FF666666"/>
        </patternFill>
      </fill>
    </dxf>
    <dxf>
      <font>
        <b/>
        <color theme="0"/>
      </font>
      <fill>
        <patternFill patternType="solid">
          <fgColor rgb="FF666666"/>
          <bgColor rgb="FF666666"/>
        </patternFill>
      </fill>
    </dxf>
    <dxf>
      <font>
        <b/>
        <color theme="0"/>
      </font>
      <fill>
        <patternFill patternType="solid">
          <fgColor rgb="FF666666"/>
          <bgColor rgb="FF666666"/>
        </patternFill>
      </fill>
    </dxf>
    <dxf>
      <font>
        <b/>
        <color rgb="FFFFFFFF"/>
      </font>
      <fill>
        <patternFill patternType="solid">
          <fgColor rgb="FF666666"/>
          <bgColor rgb="FF666666"/>
        </patternFill>
      </fill>
    </dxf>
    <dxf>
      <fill>
        <patternFill patternType="solid">
          <fgColor rgb="FFF3F3F3"/>
          <bgColor rgb="FFF3F3F3"/>
        </patternFill>
      </fill>
    </dxf>
    <dxf>
      <fill>
        <patternFill patternType="solid">
          <fgColor rgb="FFFFFFFF"/>
          <bgColor rgb="FFFFFFFF"/>
        </patternFill>
      </fill>
    </dxf>
  </dxfs>
  <tableStyles count="1" defaultTableStyle="TableStyleMedium2" defaultPivotStyle="PivotStyleLight16">
    <tableStyle name="Evaluación OCI-style 2" pivot="0" count="2" xr9:uid="{00000000-0011-0000-FFFF-FFFF00000000}">
      <tableStyleElement type="firstRowStripe" dxfId="21"/>
      <tableStyleElement type="secondRowStripe" dxfId="20"/>
    </tableStyle>
  </tableStyles>
  <colors>
    <mruColors>
      <color rgb="FF7030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b="1">
                <a:solidFill>
                  <a:srgbClr val="7030A0"/>
                </a:solidFill>
              </a:rPr>
              <a:t>EVALUACIÓN PROGRAMA DE TRANSPARENCIA Y ETICA PÚBLICA 2024 </a:t>
            </a:r>
          </a:p>
          <a:p>
            <a:pPr>
              <a:defRPr/>
            </a:pPr>
            <a:r>
              <a:rPr lang="es-CO" b="1">
                <a:solidFill>
                  <a:srgbClr val="7030A0"/>
                </a:solidFill>
              </a:rPr>
              <a:t>CORTE  A 31 DE DICIEMBRE DE 2024</a:t>
            </a:r>
          </a:p>
        </c:rich>
      </c:tx>
      <c:layout>
        <c:manualLayout>
          <c:xMode val="edge"/>
          <c:yMode val="edge"/>
          <c:x val="0.27390326209223848"/>
          <c:y val="2.350964953432911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1"/>
        <c:ser>
          <c:idx val="0"/>
          <c:order val="0"/>
          <c:spPr>
            <a:solidFill>
              <a:srgbClr val="9999FF">
                <a:alpha val="52000"/>
              </a:srgbClr>
            </a:solidFill>
            <a:ln>
              <a:solidFill>
                <a:srgbClr val="7030A0"/>
              </a:solidFill>
            </a:ln>
            <a:effectLst/>
          </c:spPr>
          <c:invertIfNegative val="0"/>
          <c:dPt>
            <c:idx val="0"/>
            <c:invertIfNegative val="0"/>
            <c:bubble3D val="0"/>
            <c:spPr>
              <a:solidFill>
                <a:srgbClr val="9999FF">
                  <a:alpha val="52000"/>
                </a:srgbClr>
              </a:solidFill>
              <a:ln>
                <a:solidFill>
                  <a:srgbClr val="7030A0"/>
                </a:solidFill>
              </a:ln>
              <a:effectLst/>
            </c:spPr>
            <c:extLst>
              <c:ext xmlns:c16="http://schemas.microsoft.com/office/drawing/2014/chart" uri="{C3380CC4-5D6E-409C-BE32-E72D297353CC}">
                <c16:uniqueId val="{00000001-DB0F-4857-BFB6-8674DA35C473}"/>
              </c:ext>
            </c:extLst>
          </c:dPt>
          <c:dPt>
            <c:idx val="1"/>
            <c:invertIfNegative val="0"/>
            <c:bubble3D val="0"/>
            <c:spPr>
              <a:solidFill>
                <a:srgbClr val="9999FF">
                  <a:alpha val="52000"/>
                </a:srgbClr>
              </a:solidFill>
              <a:ln>
                <a:solidFill>
                  <a:srgbClr val="7030A0"/>
                </a:solidFill>
              </a:ln>
              <a:effectLst/>
            </c:spPr>
            <c:extLst>
              <c:ext xmlns:c16="http://schemas.microsoft.com/office/drawing/2014/chart" uri="{C3380CC4-5D6E-409C-BE32-E72D297353CC}">
                <c16:uniqueId val="{00000003-DB0F-4857-BFB6-8674DA35C473}"/>
              </c:ext>
            </c:extLst>
          </c:dPt>
          <c:dPt>
            <c:idx val="2"/>
            <c:invertIfNegative val="0"/>
            <c:bubble3D val="0"/>
            <c:spPr>
              <a:solidFill>
                <a:srgbClr val="9999FF">
                  <a:alpha val="52000"/>
                </a:srgbClr>
              </a:solidFill>
              <a:ln>
                <a:solidFill>
                  <a:srgbClr val="7030A0"/>
                </a:solidFill>
              </a:ln>
              <a:effectLst/>
            </c:spPr>
            <c:extLst>
              <c:ext xmlns:c16="http://schemas.microsoft.com/office/drawing/2014/chart" uri="{C3380CC4-5D6E-409C-BE32-E72D297353CC}">
                <c16:uniqueId val="{00000005-DB0F-4857-BFB6-8674DA35C473}"/>
              </c:ext>
            </c:extLst>
          </c:dPt>
          <c:dPt>
            <c:idx val="3"/>
            <c:invertIfNegative val="0"/>
            <c:bubble3D val="0"/>
            <c:spPr>
              <a:solidFill>
                <a:srgbClr val="9999FF">
                  <a:alpha val="52000"/>
                </a:srgbClr>
              </a:solidFill>
              <a:ln>
                <a:solidFill>
                  <a:srgbClr val="7030A0"/>
                </a:solidFill>
              </a:ln>
              <a:effectLst/>
            </c:spPr>
            <c:extLst>
              <c:ext xmlns:c16="http://schemas.microsoft.com/office/drawing/2014/chart" uri="{C3380CC4-5D6E-409C-BE32-E72D297353CC}">
                <c16:uniqueId val="{00000007-DB0F-4857-BFB6-8674DA35C473}"/>
              </c:ext>
            </c:extLst>
          </c:dPt>
          <c:dPt>
            <c:idx val="4"/>
            <c:invertIfNegative val="0"/>
            <c:bubble3D val="0"/>
            <c:spPr>
              <a:solidFill>
                <a:srgbClr val="9999FF">
                  <a:alpha val="52000"/>
                </a:srgbClr>
              </a:solidFill>
              <a:ln>
                <a:solidFill>
                  <a:srgbClr val="7030A0"/>
                </a:solidFill>
              </a:ln>
              <a:effectLst/>
            </c:spPr>
            <c:extLst>
              <c:ext xmlns:c16="http://schemas.microsoft.com/office/drawing/2014/chart" uri="{C3380CC4-5D6E-409C-BE32-E72D297353CC}">
                <c16:uniqueId val="{00000009-DB0F-4857-BFB6-8674DA35C473}"/>
              </c:ext>
            </c:extLst>
          </c:dPt>
          <c:dPt>
            <c:idx val="5"/>
            <c:invertIfNegative val="0"/>
            <c:bubble3D val="0"/>
            <c:spPr>
              <a:solidFill>
                <a:srgbClr val="9999FF">
                  <a:alpha val="52000"/>
                </a:srgbClr>
              </a:solidFill>
              <a:ln>
                <a:solidFill>
                  <a:srgbClr val="7030A0"/>
                </a:solidFill>
              </a:ln>
              <a:effectLst/>
            </c:spPr>
            <c:extLst>
              <c:ext xmlns:c16="http://schemas.microsoft.com/office/drawing/2014/chart" uri="{C3380CC4-5D6E-409C-BE32-E72D297353CC}">
                <c16:uniqueId val="{0000000B-DB0F-4857-BFB6-8674DA35C473}"/>
              </c:ext>
            </c:extLst>
          </c:dPt>
          <c:dPt>
            <c:idx val="6"/>
            <c:invertIfNegative val="0"/>
            <c:bubble3D val="0"/>
            <c:spPr>
              <a:solidFill>
                <a:srgbClr val="9999FF">
                  <a:alpha val="52000"/>
                </a:srgbClr>
              </a:solidFill>
              <a:ln>
                <a:solidFill>
                  <a:srgbClr val="7030A0"/>
                </a:solidFill>
              </a:ln>
              <a:effectLst/>
            </c:spPr>
            <c:extLst>
              <c:ext xmlns:c16="http://schemas.microsoft.com/office/drawing/2014/chart" uri="{C3380CC4-5D6E-409C-BE32-E72D297353CC}">
                <c16:uniqueId val="{0000000D-DB0F-4857-BFB6-8674DA35C473}"/>
              </c:ext>
            </c:extLst>
          </c:dPt>
          <c:dPt>
            <c:idx val="7"/>
            <c:invertIfNegative val="0"/>
            <c:bubble3D val="0"/>
            <c:spPr>
              <a:solidFill>
                <a:srgbClr val="9999FF">
                  <a:alpha val="52000"/>
                </a:srgbClr>
              </a:solidFill>
              <a:ln>
                <a:solidFill>
                  <a:srgbClr val="7030A0"/>
                </a:solidFill>
              </a:ln>
              <a:effectLst/>
            </c:spPr>
            <c:extLst>
              <c:ext xmlns:c16="http://schemas.microsoft.com/office/drawing/2014/chart" uri="{C3380CC4-5D6E-409C-BE32-E72D297353CC}">
                <c16:uniqueId val="{0000000F-DB0F-4857-BFB6-8674DA35C473}"/>
              </c:ext>
            </c:extLst>
          </c:dPt>
          <c:dPt>
            <c:idx val="8"/>
            <c:invertIfNegative val="0"/>
            <c:bubble3D val="0"/>
            <c:spPr>
              <a:solidFill>
                <a:srgbClr val="9999FF">
                  <a:alpha val="52000"/>
                </a:srgbClr>
              </a:solidFill>
              <a:ln>
                <a:solidFill>
                  <a:srgbClr val="7030A0"/>
                </a:solidFill>
              </a:ln>
              <a:effectLst/>
            </c:spPr>
            <c:extLst>
              <c:ext xmlns:c16="http://schemas.microsoft.com/office/drawing/2014/chart" uri="{C3380CC4-5D6E-409C-BE32-E72D297353CC}">
                <c16:uniqueId val="{00000011-DB0F-4857-BFB6-8674DA35C473}"/>
              </c:ext>
            </c:extLst>
          </c:dPt>
          <c:dLbls>
            <c:dLbl>
              <c:idx val="0"/>
              <c:layout>
                <c:manualLayout>
                  <c:x val="-5.1057624519495861E-3"/>
                  <c:y val="7.13050559004744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B0F-4857-BFB6-8674DA35C473}"/>
                </c:ext>
              </c:extLst>
            </c:dLbl>
            <c:dLbl>
              <c:idx val="1"/>
              <c:layout>
                <c:manualLayout>
                  <c:x val="-4.0846099615596395E-3"/>
                  <c:y val="1.109160218656928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B0F-4857-BFB6-8674DA35C473}"/>
                </c:ext>
              </c:extLst>
            </c:dLbl>
            <c:dLbl>
              <c:idx val="2"/>
              <c:layout>
                <c:manualLayout>
                  <c:x val="5.1057624519494742E-3"/>
                  <c:y val="6.886675683056062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B0F-4857-BFB6-8674DA35C473}"/>
                </c:ext>
              </c:extLst>
            </c:dLbl>
            <c:dLbl>
              <c:idx val="3"/>
              <c:layout>
                <c:manualLayout>
                  <c:x val="-8.1692199231192791E-3"/>
                  <c:y val="5.892556085626030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B0F-4857-BFB6-8674DA35C473}"/>
                </c:ext>
              </c:extLst>
            </c:dLbl>
            <c:dLbl>
              <c:idx val="4"/>
              <c:layout>
                <c:manualLayout>
                  <c:x val="-1.0211524903899099E-3"/>
                  <c:y val="-7.637155272176083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B0F-4857-BFB6-8674DA35C473}"/>
                </c:ext>
              </c:extLst>
            </c:dLbl>
            <c:dLbl>
              <c:idx val="7"/>
              <c:layout>
                <c:manualLayout>
                  <c:x val="-7.148067432729369E-3"/>
                  <c:y val="1.512542997808948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B0F-4857-BFB6-8674DA35C473}"/>
                </c:ext>
              </c:extLst>
            </c:dLbl>
            <c:dLbl>
              <c:idx val="8"/>
              <c:layout>
                <c:manualLayout>
                  <c:x val="-7.148067432729369E-3"/>
                  <c:y val="4.783224958155825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DB0F-4857-BFB6-8674DA35C473}"/>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'[2]Evaluación OCI'!$B$9:$B$17</c:f>
              <c:strCache>
                <c:ptCount val="9"/>
                <c:pt idx="0">
                  <c:v>Mecanismos para la Transparencia y Acceso de la Información</c:v>
                </c:pt>
                <c:pt idx="1">
                  <c:v>Rendición de cuentas</c:v>
                </c:pt>
                <c:pt idx="2">
                  <c:v>Mecanismos para mejorar la Atención al ciudadano</c:v>
                </c:pt>
                <c:pt idx="3">
                  <c:v>Estrategia de Racionalización de Trámites </c:v>
                </c:pt>
                <c:pt idx="4">
                  <c:v>Apertura de Información y datos abiertos </c:v>
                </c:pt>
                <c:pt idx="5">
                  <c:v>Participación e innovación en la Gestión Pública</c:v>
                </c:pt>
                <c:pt idx="6">
                  <c:v>Promoción de la integridad y la Ética Pública</c:v>
                </c:pt>
                <c:pt idx="7">
                  <c:v>Gestión del Riesgo de Corrupción- Mapa de Riesgos de Corrupción</c:v>
                </c:pt>
                <c:pt idx="8">
                  <c:v>Medidas de debida diligencia y prevención de lavados de activos </c:v>
                </c:pt>
              </c:strCache>
            </c:strRef>
          </c:cat>
          <c:val>
            <c:numRef>
              <c:f>'Evaluación OCI'!$E$9:$E$17</c:f>
              <c:numCache>
                <c:formatCode>0.00%</c:formatCode>
                <c:ptCount val="9"/>
                <c:pt idx="0">
                  <c:v>0.81944444444444442</c:v>
                </c:pt>
                <c:pt idx="1">
                  <c:v>0.76666666666666672</c:v>
                </c:pt>
                <c:pt idx="2">
                  <c:v>1.6666666666666667</c:v>
                </c:pt>
                <c:pt idx="3">
                  <c:v>1</c:v>
                </c:pt>
                <c:pt idx="4">
                  <c:v>1</c:v>
                </c:pt>
                <c:pt idx="5">
                  <c:v>0</c:v>
                </c:pt>
                <c:pt idx="6">
                  <c:v>0</c:v>
                </c:pt>
                <c:pt idx="7">
                  <c:v>0.66666666666666663</c:v>
                </c:pt>
                <c:pt idx="8">
                  <c:v>1</c:v>
                </c:pt>
              </c:numCache>
            </c:numRef>
          </c:val>
          <c:extLst>
            <c:ext xmlns:c16="http://schemas.microsoft.com/office/drawing/2014/chart" uri="{C3380CC4-5D6E-409C-BE32-E72D297353CC}">
              <c16:uniqueId val="{00000012-DB0F-4857-BFB6-8674DA35C473}"/>
            </c:ext>
          </c:extLst>
        </c:ser>
        <c:ser>
          <c:idx val="1"/>
          <c:order val="1"/>
          <c:spPr>
            <a:solidFill>
              <a:schemeClr val="accent2"/>
            </a:solidFill>
            <a:ln>
              <a:noFill/>
            </a:ln>
            <a:effectLst/>
          </c:spPr>
          <c:invertIfNegative val="0"/>
          <c:dLbls>
            <c:dLbl>
              <c:idx val="0"/>
              <c:layout>
                <c:manualLayout>
                  <c:x val="-1.0211524903899472E-3"/>
                  <c:y val="-5.54694048537343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9CCF-40D0-94C3-CF53B8324E11}"/>
                </c:ext>
              </c:extLst>
            </c:dLbl>
            <c:dLbl>
              <c:idx val="1"/>
              <c:layout>
                <c:manualLayout>
                  <c:x val="-3.0634574711697667E-3"/>
                  <c:y val="-2.411713254510188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9CCF-40D0-94C3-CF53B8324E11}"/>
                </c:ext>
              </c:extLst>
            </c:dLbl>
            <c:dLbl>
              <c:idx val="2"/>
              <c:layout>
                <c:manualLayout>
                  <c:x val="-1.0211524903899099E-3"/>
                  <c:y val="-0.11576223621648905"/>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9CCF-40D0-94C3-CF53B8324E11}"/>
                </c:ext>
              </c:extLst>
            </c:dLbl>
            <c:dLbl>
              <c:idx val="3"/>
              <c:layout>
                <c:manualLayout>
                  <c:x val="0"/>
                  <c:y val="-4.823426509020377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9CCF-40D0-94C3-CF53B8324E11}"/>
                </c:ext>
              </c:extLst>
            </c:dLbl>
            <c:dLbl>
              <c:idx val="4"/>
              <c:layout>
                <c:manualLayout>
                  <c:x val="-1.0211524903899099E-3"/>
                  <c:y val="-9.164510367138717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9CCF-40D0-94C3-CF53B8324E11}"/>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'Evaluación OCI'!$H$9:$H$17</c:f>
              <c:numCache>
                <c:formatCode>0.00%</c:formatCode>
                <c:ptCount val="9"/>
                <c:pt idx="0">
                  <c:v>0.79069767441860461</c:v>
                </c:pt>
                <c:pt idx="1">
                  <c:v>0.98742138364779874</c:v>
                </c:pt>
                <c:pt idx="2">
                  <c:v>0.8666666666666667</c:v>
                </c:pt>
                <c:pt idx="3">
                  <c:v>1</c:v>
                </c:pt>
                <c:pt idx="4">
                  <c:v>0.875</c:v>
                </c:pt>
                <c:pt idx="5">
                  <c:v>0.73333333333333339</c:v>
                </c:pt>
                <c:pt idx="6">
                  <c:v>0.8</c:v>
                </c:pt>
                <c:pt idx="7">
                  <c:v>0.75</c:v>
                </c:pt>
                <c:pt idx="8">
                  <c:v>1</c:v>
                </c:pt>
              </c:numCache>
            </c:numRef>
          </c:val>
          <c:extLst>
            <c:ext xmlns:c16="http://schemas.microsoft.com/office/drawing/2014/chart" uri="{C3380CC4-5D6E-409C-BE32-E72D297353CC}">
              <c16:uniqueId val="{00000017-9CCF-40D0-94C3-CF53B8324E11}"/>
            </c:ext>
          </c:extLst>
        </c:ser>
        <c:ser>
          <c:idx val="2"/>
          <c:order val="2"/>
          <c:spPr>
            <a:solidFill>
              <a:schemeClr val="accent3"/>
            </a:solidFill>
            <a:ln>
              <a:noFill/>
            </a:ln>
            <a:effectLst/>
          </c:spPr>
          <c:invertIfNegative val="0"/>
          <c:dLbls>
            <c:dLbl>
              <c:idx val="0"/>
              <c:layout>
                <c:manualLayout>
                  <c:x val="3.0634574711697294E-3"/>
                  <c:y val="-6.698827907358308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9CCF-40D0-94C3-CF53B8324E11}"/>
                </c:ext>
              </c:extLst>
            </c:dLbl>
            <c:dLbl>
              <c:idx val="1"/>
              <c:layout>
                <c:manualLayout>
                  <c:x val="3.0634574711696921E-3"/>
                  <c:y val="-6.82315457410853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9CCF-40D0-94C3-CF53B8324E11}"/>
                </c:ext>
              </c:extLst>
            </c:dLbl>
            <c:dLbl>
              <c:idx val="2"/>
              <c:layout>
                <c:manualLayout>
                  <c:x val="2.0423049807797447E-3"/>
                  <c:y val="-4.252780971240648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9CCF-40D0-94C3-CF53B8324E11}"/>
                </c:ext>
              </c:extLst>
            </c:dLbl>
            <c:dLbl>
              <c:idx val="3"/>
              <c:layout>
                <c:manualLayout>
                  <c:x val="-2.0423049807798198E-3"/>
                  <c:y val="-0.11760330393321951"/>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9CCF-40D0-94C3-CF53B8324E11}"/>
                </c:ext>
              </c:extLst>
            </c:dLbl>
            <c:dLbl>
              <c:idx val="4"/>
              <c:layout>
                <c:manualLayout>
                  <c:x val="2.0423049807798198E-3"/>
                  <c:y val="-0.11277987742419909"/>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9CCF-40D0-94C3-CF53B8324E11}"/>
                </c:ext>
              </c:extLst>
            </c:dLbl>
            <c:dLbl>
              <c:idx val="5"/>
              <c:layout>
                <c:manualLayout>
                  <c:x val="0"/>
                  <c:y val="-0.1215061016345339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9CCF-40D0-94C3-CF53B8324E11}"/>
                </c:ext>
              </c:extLst>
            </c:dLbl>
            <c:dLbl>
              <c:idx val="6"/>
              <c:layout>
                <c:manualLayout>
                  <c:x val="2.0423049807798198E-3"/>
                  <c:y val="-9.038398652782789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9CCF-40D0-94C3-CF53B8324E11}"/>
                </c:ext>
              </c:extLst>
            </c:dLbl>
            <c:dLbl>
              <c:idx val="7"/>
              <c:layout>
                <c:manualLayout>
                  <c:x val="-1.497673017992029E-16"/>
                  <c:y val="-2.595820026183225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9CCF-40D0-94C3-CF53B8324E11}"/>
                </c:ext>
              </c:extLst>
            </c:dLbl>
            <c:dLbl>
              <c:idx val="8"/>
              <c:layout>
                <c:manualLayout>
                  <c:x val="-6.1269149423396089E-3"/>
                  <c:y val="-5.489875931595456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9CCF-40D0-94C3-CF53B8324E11}"/>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bg1">
                          <a:lumMod val="85000"/>
                        </a:schemeClr>
                      </a:solidFill>
                      <a:round/>
                    </a:ln>
                    <a:effectLst/>
                  </c:spPr>
                </c15:leaderLines>
              </c:ext>
            </c:extLst>
          </c:dLbls>
          <c:val>
            <c:numRef>
              <c:f>'Evaluación OCI'!$K$9:$K$17</c:f>
              <c:numCache>
                <c:formatCode>0.00%</c:formatCode>
                <c:ptCount val="9"/>
                <c:pt idx="0">
                  <c:v>0.89772727272727271</c:v>
                </c:pt>
                <c:pt idx="1">
                  <c:v>0.98798798798798804</c:v>
                </c:pt>
                <c:pt idx="2">
                  <c:v>1</c:v>
                </c:pt>
                <c:pt idx="3">
                  <c:v>1</c:v>
                </c:pt>
                <c:pt idx="4">
                  <c:v>1</c:v>
                </c:pt>
                <c:pt idx="5">
                  <c:v>0.5</c:v>
                </c:pt>
                <c:pt idx="6">
                  <c:v>0.625</c:v>
                </c:pt>
                <c:pt idx="7">
                  <c:v>1</c:v>
                </c:pt>
                <c:pt idx="8">
                  <c:v>1</c:v>
                </c:pt>
              </c:numCache>
            </c:numRef>
          </c:val>
          <c:extLst>
            <c:ext xmlns:c16="http://schemas.microsoft.com/office/drawing/2014/chart" uri="{C3380CC4-5D6E-409C-BE32-E72D297353CC}">
              <c16:uniqueId val="{00000021-9CCF-40D0-94C3-CF53B8324E11}"/>
            </c:ext>
          </c:extLst>
        </c:ser>
        <c:dLbls>
          <c:showLegendKey val="0"/>
          <c:showVal val="0"/>
          <c:showCatName val="0"/>
          <c:showSerName val="0"/>
          <c:showPercent val="0"/>
          <c:showBubbleSize val="0"/>
        </c:dLbls>
        <c:gapWidth val="215"/>
        <c:overlap val="-17"/>
        <c:axId val="385861064"/>
        <c:axId val="346276784"/>
      </c:barChart>
      <c:catAx>
        <c:axId val="385861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380000" spcFirstLastPara="1" vertOverflow="ellipsis" wrap="square" anchor="ctr" anchorCtr="0"/>
          <a:lstStyle/>
          <a:p>
            <a:pPr>
              <a:defRPr sz="1000" b="1" i="0" u="none" strike="noStrike" kern="1200" baseline="0">
                <a:solidFill>
                  <a:schemeClr val="tx1">
                    <a:lumMod val="65000"/>
                    <a:lumOff val="35000"/>
                  </a:schemeClr>
                </a:solidFill>
                <a:latin typeface="+mn-lt"/>
                <a:ea typeface="+mn-ea"/>
                <a:cs typeface="+mn-cs"/>
              </a:defRPr>
            </a:pPr>
            <a:endParaRPr lang="es-CO"/>
          </a:p>
        </c:txPr>
        <c:crossAx val="346276784"/>
        <c:crosses val="autoZero"/>
        <c:auto val="1"/>
        <c:lblAlgn val="ctr"/>
        <c:lblOffset val="100"/>
        <c:noMultiLvlLbl val="0"/>
      </c:catAx>
      <c:valAx>
        <c:axId val="3462767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rgbClr val="7030A0"/>
                    </a:solidFill>
                    <a:latin typeface="+mn-lt"/>
                    <a:ea typeface="+mn-ea"/>
                    <a:cs typeface="+mn-cs"/>
                  </a:defRPr>
                </a:pPr>
                <a:r>
                  <a:rPr lang="es-CO" sz="1600" b="1">
                    <a:solidFill>
                      <a:srgbClr val="7030A0"/>
                    </a:solidFill>
                  </a:rPr>
                  <a:t>GRADO</a:t>
                </a:r>
                <a:r>
                  <a:rPr lang="es-CO" sz="1600" b="1" baseline="0">
                    <a:solidFill>
                      <a:srgbClr val="7030A0"/>
                    </a:solidFill>
                  </a:rPr>
                  <a:t> DE CUMPLIMIENTO </a:t>
                </a:r>
              </a:p>
            </c:rich>
          </c:tx>
          <c:layout>
            <c:manualLayout>
              <c:xMode val="edge"/>
              <c:yMode val="edge"/>
              <c:x val="8.2157140983246307E-2"/>
              <c:y val="0.20225308544102225"/>
            </c:manualLayout>
          </c:layout>
          <c:overlay val="0"/>
          <c:spPr>
            <a:noFill/>
            <a:ln>
              <a:noFill/>
            </a:ln>
            <a:effectLst/>
          </c:spPr>
          <c:txPr>
            <a:bodyPr rot="-5400000" spcFirstLastPara="1" vertOverflow="ellipsis" vert="horz" wrap="square" anchor="ctr" anchorCtr="1"/>
            <a:lstStyle/>
            <a:p>
              <a:pPr>
                <a:defRPr sz="1600" b="1" i="0" u="none" strike="noStrike" kern="1200" baseline="0">
                  <a:solidFill>
                    <a:srgbClr val="7030A0"/>
                  </a:solidFill>
                  <a:latin typeface="+mn-lt"/>
                  <a:ea typeface="+mn-ea"/>
                  <a:cs typeface="+mn-cs"/>
                </a:defRPr>
              </a:pPr>
              <a:endParaRPr lang="es-CO"/>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crossAx val="38586106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47625" cap="flat" cmpd="sng" algn="ctr">
      <a:solidFill>
        <a:srgbClr val="7030A0"/>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3116037</xdr:colOff>
      <xdr:row>20</xdr:row>
      <xdr:rowOff>163285</xdr:rowOff>
    </xdr:from>
    <xdr:to>
      <xdr:col>12</xdr:col>
      <xdr:colOff>680358</xdr:colOff>
      <xdr:row>46</xdr:row>
      <xdr:rowOff>122466</xdr:rowOff>
    </xdr:to>
    <xdr:graphicFrame macro="">
      <xdr:nvGraphicFramePr>
        <xdr:cNvPr id="2" name="Gráfico 1">
          <a:extLst>
            <a:ext uri="{FF2B5EF4-FFF2-40B4-BE49-F238E27FC236}">
              <a16:creationId xmlns:a16="http://schemas.microsoft.com/office/drawing/2014/main" id="{CB450F43-86D5-4220-BE9C-4199CC63D9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276226</xdr:colOff>
      <xdr:row>0</xdr:row>
      <xdr:rowOff>0</xdr:rowOff>
    </xdr:from>
    <xdr:to>
      <xdr:col>15</xdr:col>
      <xdr:colOff>371476</xdr:colOff>
      <xdr:row>17</xdr:row>
      <xdr:rowOff>123207</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a:srcRect t="31989" r="970"/>
        <a:stretch/>
      </xdr:blipFill>
      <xdr:spPr>
        <a:xfrm>
          <a:off x="276226" y="0"/>
          <a:ext cx="11525250" cy="3361707"/>
        </a:xfrm>
        <a:prstGeom prst="rect">
          <a:avLst/>
        </a:prstGeom>
      </xdr:spPr>
    </xdr:pic>
    <xdr:clientData/>
  </xdr:twoCellAnchor>
  <xdr:twoCellAnchor editAs="oneCell">
    <xdr:from>
      <xdr:col>0</xdr:col>
      <xdr:colOff>295275</xdr:colOff>
      <xdr:row>18</xdr:row>
      <xdr:rowOff>28575</xdr:rowOff>
    </xdr:from>
    <xdr:to>
      <xdr:col>16</xdr:col>
      <xdr:colOff>531846</xdr:colOff>
      <xdr:row>48</xdr:row>
      <xdr:rowOff>65956</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295275" y="3457575"/>
          <a:ext cx="12428571" cy="57523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19050</xdr:colOff>
      <xdr:row>26</xdr:row>
      <xdr:rowOff>142875</xdr:rowOff>
    </xdr:from>
    <xdr:ext cx="14001750" cy="4448175"/>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Mi%20unidad\Alexandra\AUD%20PTEC%20-%20PAAC\2024\Corte%202%20-%2030%20Agosto%202024\seguimiento%20PTEP%20Vig.%202024%20corte%2031%20de%20agosto%20-%205.%20PUBLICAD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Mi%20unidad\Alexandra\AUD%20PTEC%20-%20PAAC\2024\Corte%202%20-%2030%20Agosto%202024\seguimiento%20PTEP%20Vig.%202024%20corte%2031%20de%20agosto%20-%203.%20PAPEL%20DE%20TRABAJO%20OCI%20COMPLE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aluación OCI"/>
      <sheetName val=" PTEP 2024-v2"/>
      <sheetName val="Anexo Riesgos"/>
      <sheetName val="consolidado Risk Corrup. 2024"/>
      <sheetName val="Riesgos de Corrupción"/>
      <sheetName val="Consolidación"/>
    </sheetNames>
    <sheetDataSet>
      <sheetData sheetId="0"/>
      <sheetData sheetId="1">
        <row r="10">
          <cell r="AF10">
            <v>1</v>
          </cell>
          <cell r="AG10">
            <v>1</v>
          </cell>
        </row>
        <row r="11">
          <cell r="AF11">
            <v>0</v>
          </cell>
          <cell r="AG11">
            <v>0</v>
          </cell>
        </row>
        <row r="12">
          <cell r="AF12">
            <v>1</v>
          </cell>
          <cell r="AG12">
            <v>0.5</v>
          </cell>
        </row>
        <row r="13">
          <cell r="AF13">
            <v>1</v>
          </cell>
          <cell r="AG13">
            <v>1</v>
          </cell>
        </row>
        <row r="14">
          <cell r="AF14">
            <v>1</v>
          </cell>
          <cell r="AG14">
            <v>1</v>
          </cell>
        </row>
        <row r="15">
          <cell r="AF15">
            <v>1</v>
          </cell>
          <cell r="AG15">
            <v>1</v>
          </cell>
        </row>
        <row r="16">
          <cell r="AF16">
            <v>4</v>
          </cell>
          <cell r="AG16">
            <v>4</v>
          </cell>
        </row>
        <row r="17">
          <cell r="AF17">
            <v>4</v>
          </cell>
          <cell r="AG17">
            <v>4</v>
          </cell>
        </row>
        <row r="18">
          <cell r="AF18">
            <v>4</v>
          </cell>
          <cell r="AG18">
            <v>4</v>
          </cell>
        </row>
        <row r="19">
          <cell r="AF19">
            <v>1</v>
          </cell>
          <cell r="AG19">
            <v>1</v>
          </cell>
        </row>
        <row r="20">
          <cell r="AF20">
            <v>1</v>
          </cell>
          <cell r="AG20">
            <v>1</v>
          </cell>
        </row>
        <row r="21">
          <cell r="AF21">
            <v>0</v>
          </cell>
          <cell r="AG21">
            <v>0</v>
          </cell>
        </row>
        <row r="22">
          <cell r="AF22">
            <v>1</v>
          </cell>
          <cell r="AG22">
            <v>1</v>
          </cell>
        </row>
        <row r="23">
          <cell r="AF23">
            <v>1</v>
          </cell>
          <cell r="AG23">
            <v>1</v>
          </cell>
        </row>
        <row r="24">
          <cell r="AF24">
            <v>1</v>
          </cell>
          <cell r="AG24">
            <v>1</v>
          </cell>
        </row>
        <row r="25">
          <cell r="AF25">
            <v>1</v>
          </cell>
          <cell r="AG25">
            <v>1</v>
          </cell>
        </row>
        <row r="26">
          <cell r="AF26">
            <v>4</v>
          </cell>
          <cell r="AG26">
            <v>0</v>
          </cell>
        </row>
        <row r="27">
          <cell r="AF27">
            <v>1</v>
          </cell>
          <cell r="AG27">
            <v>0</v>
          </cell>
        </row>
        <row r="28">
          <cell r="AF28">
            <v>1</v>
          </cell>
          <cell r="AG28">
            <v>1</v>
          </cell>
        </row>
        <row r="29">
          <cell r="AF29">
            <v>1</v>
          </cell>
          <cell r="AG29">
            <v>1</v>
          </cell>
        </row>
        <row r="30">
          <cell r="AF30">
            <v>4</v>
          </cell>
          <cell r="AG30">
            <v>4</v>
          </cell>
        </row>
        <row r="31">
          <cell r="AF31">
            <v>1</v>
          </cell>
          <cell r="AG31">
            <v>1</v>
          </cell>
        </row>
        <row r="32">
          <cell r="AF32">
            <v>1</v>
          </cell>
          <cell r="AG32">
            <v>0.5</v>
          </cell>
        </row>
        <row r="33">
          <cell r="AF33">
            <v>3</v>
          </cell>
          <cell r="AG33">
            <v>3</v>
          </cell>
        </row>
        <row r="34">
          <cell r="AF34">
            <v>0</v>
          </cell>
          <cell r="AG34">
            <v>0</v>
          </cell>
        </row>
        <row r="35">
          <cell r="AF35">
            <v>0</v>
          </cell>
          <cell r="AG35">
            <v>0</v>
          </cell>
        </row>
        <row r="36">
          <cell r="AF36">
            <v>1</v>
          </cell>
          <cell r="AG36">
            <v>0</v>
          </cell>
        </row>
        <row r="37">
          <cell r="AF37">
            <v>1</v>
          </cell>
          <cell r="AG37">
            <v>0</v>
          </cell>
        </row>
        <row r="38">
          <cell r="AF38">
            <v>0</v>
          </cell>
          <cell r="AG38">
            <v>0</v>
          </cell>
        </row>
        <row r="39">
          <cell r="AF39">
            <v>1</v>
          </cell>
          <cell r="AG39">
            <v>1</v>
          </cell>
        </row>
        <row r="40">
          <cell r="AF40">
            <v>0</v>
          </cell>
          <cell r="AG40">
            <v>0</v>
          </cell>
        </row>
        <row r="41">
          <cell r="AF41">
            <v>1</v>
          </cell>
          <cell r="AG41">
            <v>0</v>
          </cell>
        </row>
        <row r="43">
          <cell r="AF43">
            <v>0</v>
          </cell>
          <cell r="AG43">
            <v>0</v>
          </cell>
        </row>
        <row r="44">
          <cell r="AF44">
            <v>0</v>
          </cell>
          <cell r="AG44">
            <v>0</v>
          </cell>
        </row>
        <row r="45">
          <cell r="AF45">
            <v>0</v>
          </cell>
          <cell r="AG45">
            <v>0</v>
          </cell>
        </row>
        <row r="46">
          <cell r="AF46">
            <v>2</v>
          </cell>
          <cell r="AG46">
            <v>2</v>
          </cell>
        </row>
        <row r="47">
          <cell r="AF47">
            <v>0</v>
          </cell>
          <cell r="AG47">
            <v>0</v>
          </cell>
        </row>
        <row r="48">
          <cell r="AF48">
            <v>4</v>
          </cell>
          <cell r="AG48">
            <v>3</v>
          </cell>
        </row>
        <row r="49">
          <cell r="AF49">
            <v>0</v>
          </cell>
          <cell r="AG49">
            <v>0</v>
          </cell>
        </row>
        <row r="50">
          <cell r="AF50">
            <v>1</v>
          </cell>
          <cell r="AG50">
            <v>1</v>
          </cell>
        </row>
        <row r="51">
          <cell r="AF51">
            <v>150</v>
          </cell>
          <cell r="AG51">
            <v>150</v>
          </cell>
        </row>
        <row r="52">
          <cell r="AF52">
            <v>0</v>
          </cell>
          <cell r="AG52">
            <v>0</v>
          </cell>
        </row>
        <row r="53">
          <cell r="AF53">
            <v>1</v>
          </cell>
          <cell r="AG53">
            <v>0</v>
          </cell>
        </row>
        <row r="54">
          <cell r="AF54">
            <v>0</v>
          </cell>
          <cell r="AG54">
            <v>0</v>
          </cell>
        </row>
        <row r="55">
          <cell r="AF55">
            <v>1</v>
          </cell>
          <cell r="AG55">
            <v>1</v>
          </cell>
        </row>
        <row r="56">
          <cell r="AF56">
            <v>0</v>
          </cell>
          <cell r="AG56">
            <v>0</v>
          </cell>
        </row>
        <row r="57">
          <cell r="AF57">
            <v>0</v>
          </cell>
          <cell r="AG57">
            <v>0</v>
          </cell>
        </row>
        <row r="58">
          <cell r="AF58">
            <v>0</v>
          </cell>
          <cell r="AG58">
            <v>0</v>
          </cell>
        </row>
        <row r="59">
          <cell r="AF59">
            <v>0</v>
          </cell>
          <cell r="AG59">
            <v>0</v>
          </cell>
        </row>
        <row r="60">
          <cell r="AF60">
            <v>0</v>
          </cell>
          <cell r="AG60">
            <v>0</v>
          </cell>
        </row>
        <row r="61">
          <cell r="AF61">
            <v>0</v>
          </cell>
          <cell r="AG61">
            <v>0</v>
          </cell>
        </row>
        <row r="63">
          <cell r="AF63">
            <v>0</v>
          </cell>
          <cell r="AG63">
            <v>0</v>
          </cell>
        </row>
        <row r="64">
          <cell r="AF64">
            <v>1</v>
          </cell>
          <cell r="AG64">
            <v>1</v>
          </cell>
        </row>
        <row r="65">
          <cell r="AF65">
            <v>0</v>
          </cell>
          <cell r="AG65">
            <v>0</v>
          </cell>
        </row>
        <row r="66">
          <cell r="AF66">
            <v>1</v>
          </cell>
          <cell r="AG66">
            <v>1</v>
          </cell>
        </row>
        <row r="67">
          <cell r="AF67">
            <v>1</v>
          </cell>
          <cell r="AG67">
            <v>1</v>
          </cell>
        </row>
        <row r="68">
          <cell r="AF68">
            <v>1</v>
          </cell>
          <cell r="AG68">
            <v>1</v>
          </cell>
        </row>
        <row r="69">
          <cell r="AF69">
            <v>1</v>
          </cell>
          <cell r="AG69">
            <v>0.2</v>
          </cell>
        </row>
        <row r="70">
          <cell r="AF70">
            <v>1</v>
          </cell>
          <cell r="AG70">
            <v>1</v>
          </cell>
        </row>
        <row r="71">
          <cell r="AF71">
            <v>0</v>
          </cell>
          <cell r="AG71">
            <v>0</v>
          </cell>
        </row>
        <row r="72">
          <cell r="AF72">
            <v>0</v>
          </cell>
          <cell r="AG72">
            <v>0</v>
          </cell>
        </row>
        <row r="73">
          <cell r="AF73">
            <v>0</v>
          </cell>
          <cell r="AG73">
            <v>0</v>
          </cell>
        </row>
        <row r="75">
          <cell r="AF75">
            <v>0</v>
          </cell>
          <cell r="AG75">
            <v>0</v>
          </cell>
        </row>
        <row r="76">
          <cell r="AF76">
            <v>1</v>
          </cell>
          <cell r="AG76">
            <v>1</v>
          </cell>
        </row>
        <row r="77">
          <cell r="AF77">
            <v>1</v>
          </cell>
          <cell r="AG77">
            <v>1</v>
          </cell>
        </row>
        <row r="78">
          <cell r="AF78">
            <v>1</v>
          </cell>
          <cell r="AG78">
            <v>1</v>
          </cell>
        </row>
        <row r="79">
          <cell r="AF79">
            <v>1</v>
          </cell>
          <cell r="AG79">
            <v>1</v>
          </cell>
        </row>
        <row r="81">
          <cell r="AF81">
            <v>0</v>
          </cell>
          <cell r="AG81">
            <v>0</v>
          </cell>
        </row>
        <row r="82">
          <cell r="AF82">
            <v>1</v>
          </cell>
          <cell r="AG82">
            <v>1</v>
          </cell>
        </row>
        <row r="83">
          <cell r="AF83">
            <v>1</v>
          </cell>
          <cell r="AG83">
            <v>1</v>
          </cell>
        </row>
        <row r="84">
          <cell r="AF84">
            <v>1</v>
          </cell>
          <cell r="AG84">
            <v>1</v>
          </cell>
        </row>
        <row r="85">
          <cell r="AF85">
            <v>1</v>
          </cell>
          <cell r="AG85">
            <v>0.5</v>
          </cell>
        </row>
        <row r="87">
          <cell r="AF87">
            <v>1</v>
          </cell>
          <cell r="AG87">
            <v>1</v>
          </cell>
        </row>
        <row r="88">
          <cell r="AF88">
            <v>1</v>
          </cell>
          <cell r="AG88">
            <v>0.2</v>
          </cell>
        </row>
        <row r="89">
          <cell r="AF89">
            <v>1</v>
          </cell>
          <cell r="AG89">
            <v>1</v>
          </cell>
        </row>
        <row r="91">
          <cell r="AF91">
            <v>0</v>
          </cell>
          <cell r="AG91">
            <v>0</v>
          </cell>
        </row>
        <row r="92">
          <cell r="AF92">
            <v>1</v>
          </cell>
          <cell r="AG92">
            <v>1</v>
          </cell>
        </row>
        <row r="93">
          <cell r="AF93">
            <v>0</v>
          </cell>
          <cell r="AG93">
            <v>0</v>
          </cell>
        </row>
        <row r="94">
          <cell r="AF94">
            <v>1</v>
          </cell>
          <cell r="AG94">
            <v>1</v>
          </cell>
        </row>
        <row r="95">
          <cell r="AF95">
            <v>1</v>
          </cell>
          <cell r="AG95">
            <v>1</v>
          </cell>
        </row>
        <row r="96">
          <cell r="AF96">
            <v>1</v>
          </cell>
          <cell r="AG96">
            <v>0</v>
          </cell>
        </row>
        <row r="97">
          <cell r="AF97">
            <v>1</v>
          </cell>
          <cell r="AG97">
            <v>1</v>
          </cell>
        </row>
        <row r="98">
          <cell r="AF98">
            <v>0</v>
          </cell>
          <cell r="AG98">
            <v>0</v>
          </cell>
        </row>
        <row r="100">
          <cell r="AF100">
            <v>0</v>
          </cell>
          <cell r="AG100">
            <v>0</v>
          </cell>
        </row>
        <row r="101">
          <cell r="AF101">
            <v>1</v>
          </cell>
          <cell r="AG101">
            <v>1</v>
          </cell>
        </row>
        <row r="102">
          <cell r="AF102">
            <v>0</v>
          </cell>
          <cell r="AG102">
            <v>0</v>
          </cell>
        </row>
        <row r="103">
          <cell r="AF103">
            <v>1</v>
          </cell>
          <cell r="AG103">
            <v>1</v>
          </cell>
        </row>
        <row r="104">
          <cell r="AF104">
            <v>0</v>
          </cell>
          <cell r="AG104">
            <v>0</v>
          </cell>
        </row>
        <row r="105">
          <cell r="AF105">
            <v>1</v>
          </cell>
          <cell r="AG105">
            <v>0</v>
          </cell>
        </row>
        <row r="106">
          <cell r="AF106">
            <v>1</v>
          </cell>
          <cell r="AG106">
            <v>1</v>
          </cell>
        </row>
        <row r="108">
          <cell r="AF108">
            <v>0</v>
          </cell>
          <cell r="AG108">
            <v>0</v>
          </cell>
        </row>
        <row r="109">
          <cell r="AF109">
            <v>0</v>
          </cell>
          <cell r="AG109">
            <v>0</v>
          </cell>
        </row>
        <row r="110">
          <cell r="AF110">
            <v>0</v>
          </cell>
          <cell r="AG110">
            <v>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aluación OCI"/>
      <sheetName val=" PTEP 2024-v2"/>
      <sheetName val="TABLA"/>
      <sheetName val="consolidado Risk Corrup. 2024"/>
      <sheetName val="Riesgos de Corrupción"/>
      <sheetName val="Consolidación"/>
    </sheetNames>
    <sheetDataSet>
      <sheetData sheetId="0">
        <row r="9">
          <cell r="B9" t="str">
            <v>Mecanismos para la Transparencia y Acceso de la Información</v>
          </cell>
        </row>
        <row r="10">
          <cell r="B10" t="str">
            <v>Rendición de cuentas</v>
          </cell>
        </row>
        <row r="11">
          <cell r="B11" t="str">
            <v>Mecanismos para mejorar la Atención al ciudadano</v>
          </cell>
        </row>
        <row r="12">
          <cell r="B12" t="str">
            <v xml:space="preserve">Estrategia de Racionalización de Trámites </v>
          </cell>
        </row>
        <row r="13">
          <cell r="B13" t="str">
            <v xml:space="preserve">Apertura de Información y datos abiertos </v>
          </cell>
        </row>
        <row r="14">
          <cell r="B14" t="str">
            <v>Participación e innovación en la Gestión Pública</v>
          </cell>
        </row>
        <row r="15">
          <cell r="B15" t="str">
            <v>Promoción de la integridad y la Ética Pública</v>
          </cell>
        </row>
        <row r="16">
          <cell r="B16" t="str">
            <v>Gestión del Riesgo de Corrupción- Mapa de Riesgos de Corrupción</v>
          </cell>
        </row>
        <row r="17">
          <cell r="B17" t="str">
            <v xml:space="preserve">Medidas de debida diligencia y prevención de lavados de activos </v>
          </cell>
        </row>
      </sheetData>
      <sheetData sheetId="1"/>
      <sheetData sheetId="2"/>
      <sheetData sheetId="3"/>
      <sheetData sheetId="4"/>
      <sheetData sheetId="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O26:U26" headerRowCount="0">
  <tableColumns count="7">
    <tableColumn id="1" xr3:uid="{00000000-0010-0000-0000-000001000000}" name="Column1"/>
    <tableColumn id="2" xr3:uid="{00000000-0010-0000-0000-000002000000}" name="Column2"/>
    <tableColumn id="3" xr3:uid="{00000000-0010-0000-0000-000003000000}" name="Column3"/>
    <tableColumn id="4" xr3:uid="{00000000-0010-0000-0000-000004000000}" name="Column4"/>
    <tableColumn id="5" xr3:uid="{00000000-0010-0000-0000-000005000000}" name="Column5"/>
    <tableColumn id="6" xr3:uid="{00000000-0010-0000-0000-000006000000}" name="Column6"/>
    <tableColumn id="7" xr3:uid="{00000000-0010-0000-0000-000007000000}" name="Column7"/>
  </tableColumns>
  <tableStyleInfo name="Evaluación OCI-style 2"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hyperlink" Target="https://drive.google.com/drive/folders/1-JJsYZgs_mmxiGhLruKSH3mDU_fTOPrp" TargetMode="External"/><Relationship Id="rId21" Type="http://schemas.openxmlformats.org/officeDocument/2006/relationships/hyperlink" Target="https://culturarecreacionydeporte.gov.co/es/transparencia-acceso-informacion-publica/planeacion-presupuesto-informes/ejecucion-presupuestal" TargetMode="External"/><Relationship Id="rId42" Type="http://schemas.openxmlformats.org/officeDocument/2006/relationships/hyperlink" Target="https://culturarecreacionydeporte.gov.co/es/participa" TargetMode="External"/><Relationship Id="rId63" Type="http://schemas.openxmlformats.org/officeDocument/2006/relationships/hyperlink" Target="https://culturarecreacionydeporte.gov.co/es/transparencia-acceso-informacion-publica/planeacion-presupuesto-informes/informes-defensa-publica-prevencion-dano-publico" TargetMode="External"/><Relationship Id="rId84" Type="http://schemas.openxmlformats.org/officeDocument/2006/relationships/hyperlink" Target="https://docs.google.com/spreadsheets/d/1j9oCsBABXKMxKDCpuO9OWAB4kCU338Oe/edit?gid=53244283" TargetMode="External"/><Relationship Id="rId138" Type="http://schemas.openxmlformats.org/officeDocument/2006/relationships/hyperlink" Target="https://www.culturarecreacionydeporte.gov.co/es/transparencia-acceso-informacion-publica/planeacion-presupuesto-informes/ejecucion-presupuestal" TargetMode="External"/><Relationship Id="rId159" Type="http://schemas.openxmlformats.org/officeDocument/2006/relationships/hyperlink" Target="https://www.culturarecreacionydeporte.gov.co/es/transparencia-acceso-informacion-publica/planeacion-presupuesto-informes/gestion-de-riesgos?field_fecha_de_emision_value=All&amp;field_tipo_de_documento_target_id=2389" TargetMode="External"/><Relationship Id="rId107" Type="http://schemas.openxmlformats.org/officeDocument/2006/relationships/hyperlink" Target="https://culturarecreacionydeporte.gov.co/es/transparencia-acceso-informacion-publica/planeacion-presupuesto-informes/seguimiento-a-los-proyectos-de-inversion" TargetMode="External"/><Relationship Id="rId11" Type="http://schemas.openxmlformats.org/officeDocument/2006/relationships/hyperlink" Target="https://drive.google.com/drive/folders/1B_SAA-NA1RkCGmtVc2pp7AfALMoJMVUt?usp=drive_link" TargetMode="External"/><Relationship Id="rId32" Type="http://schemas.openxmlformats.org/officeDocument/2006/relationships/hyperlink" Target="https://culturarecreacionydeporte.gov.co/es/transparencia-acceso-informacion-publica/planeacion-presupuesto-informes/informe-otros-organismos-inspeccion-vigilancia-y-control" TargetMode="External"/><Relationship Id="rId53" Type="http://schemas.openxmlformats.org/officeDocument/2006/relationships/hyperlink" Target="https://www.culturarecreacionydeporte.gov.co/es/economia-estudios-y-politica/noticias" TargetMode="External"/><Relationship Id="rId74" Type="http://schemas.openxmlformats.org/officeDocument/2006/relationships/hyperlink" Target="https://intranet.culturarecreacionydeporte.gov.co/mipg/modelo-integrado-de-planeacion-y-gestion-mipg" TargetMode="External"/><Relationship Id="rId128" Type="http://schemas.openxmlformats.org/officeDocument/2006/relationships/hyperlink" Target="https://www.culturarecreacionydeporte.gov.co/es/transparencia-acceso-informacion-publica/planeacion-presupuesto-informes/informes-encuestas-satisfaccion" TargetMode="External"/><Relationship Id="rId149" Type="http://schemas.openxmlformats.org/officeDocument/2006/relationships/hyperlink" Target="https://www.culturarecreacionydeporte.gov.co/es/transparencia-acceso-informacion-publica/informacion-entidad/hum-pn-07-plan-de-integridad" TargetMode="External"/><Relationship Id="rId5" Type="http://schemas.openxmlformats.org/officeDocument/2006/relationships/hyperlink" Target="https://www.culturarecreacionydeporte.gov.co/es/transparencia-acceso-informacion-publica/planeacion-presupuesto-informes/plan-de-gasto-publico" TargetMode="External"/><Relationship Id="rId95" Type="http://schemas.openxmlformats.org/officeDocument/2006/relationships/hyperlink" Target="https://www.culturarecreacionydeporte.gov.co/es/transparencia-acceso-informacion-publica/planeacion-presupuesto-informes/plan-estrategico-institucional-PEI" TargetMode="External"/><Relationship Id="rId160" Type="http://schemas.openxmlformats.org/officeDocument/2006/relationships/hyperlink" Target="https://www.culturarecreacionydeporte.gov.co/es/transparencia-acceso-informacion-publica/planeacion-presupuesto-informes/informes-de-monitoreo-de-riesgos" TargetMode="External"/><Relationship Id="rId22" Type="http://schemas.openxmlformats.org/officeDocument/2006/relationships/hyperlink" Target="https://culturarecreacionydeporte.gov.co/es/transparencia-acceso-informacion-publica/planeacion-presupuesto-informes/ejecucion-presupuestal" TargetMode="External"/><Relationship Id="rId43" Type="http://schemas.openxmlformats.org/officeDocument/2006/relationships/hyperlink" Target="https://www.culturarecreacionydeporte.gov.co/es/sistema-distrital-arte/estructura" TargetMode="External"/><Relationship Id="rId64" Type="http://schemas.openxmlformats.org/officeDocument/2006/relationships/hyperlink" Target="https://www.culturarecreacionydeporte.gov.co/es/transparencia-acceso-informacion-publica/planeacion-presupuesto-informes/informes-acceso-informacion-quejas-reclamos" TargetMode="External"/><Relationship Id="rId118" Type="http://schemas.openxmlformats.org/officeDocument/2006/relationships/hyperlink" Target="https://drive.google.com/drive/folders/1e6cD1DQ5O36uIAY0-aRf8Oy0s2m-YHXN" TargetMode="External"/><Relationship Id="rId139" Type="http://schemas.openxmlformats.org/officeDocument/2006/relationships/hyperlink" Target="https://docs.google.com/spreadsheets/d/1ZpYo0n0FsPtEl57IqkJKZSIuoYHZttbaVvcy9Pl6vaQ/edit?usp=sharing" TargetMode="External"/><Relationship Id="rId85" Type="http://schemas.openxmlformats.org/officeDocument/2006/relationships/hyperlink" Target="https://drive.google.com/drive/folders/12guc_K9oLTVSe8MXJ2BLrLeC8HCAHutu" TargetMode="External"/><Relationship Id="rId150" Type="http://schemas.openxmlformats.org/officeDocument/2006/relationships/hyperlink" Target="https://www.culturarecreacionydeporte.gov.co/es/transparencia-acceso-informacion-publica/informacion-entidad/hum-pn-07-plan-de-integridad" TargetMode="External"/><Relationship Id="rId12" Type="http://schemas.openxmlformats.org/officeDocument/2006/relationships/hyperlink" Target="https://www.culturarecreacionydeporte.gov.co/es/eventos" TargetMode="External"/><Relationship Id="rId17" Type="http://schemas.openxmlformats.org/officeDocument/2006/relationships/hyperlink" Target="https://www.culturarecreacionydeporte.gov.co/es/transparencia-acceso-informacion-publica/contratacion/detalle-de-contratos" TargetMode="External"/><Relationship Id="rId33" Type="http://schemas.openxmlformats.org/officeDocument/2006/relationships/hyperlink" Target="https://culturarecreacionydeporte.gov.co/es/transparencia-acceso-informacion-publica/planeacion-presupuesto-informes/estados-financieros" TargetMode="External"/><Relationship Id="rId38" Type="http://schemas.openxmlformats.org/officeDocument/2006/relationships/hyperlink" Target="https://culturarecreacionydeporte.gov.co/es/transparencia-acceso-informacion-publica/planeacion-presupuesto-informes/modificaciones-presupuestales" TargetMode="External"/><Relationship Id="rId59" Type="http://schemas.openxmlformats.org/officeDocument/2006/relationships/hyperlink" Target="https://www.culturarecreacionydeporte.gov.co/es/transparencia-acceso-informacion-publica/planeacion-presupuesto-informes/informes-defensa-publica-prevencion-dano-publico" TargetMode="External"/><Relationship Id="rId103" Type="http://schemas.openxmlformats.org/officeDocument/2006/relationships/hyperlink" Target="https://www.culturarecreacionydeporte.gov.co/es/transparencia-acceso-informacion-publica/planeacion-presupuesto-informes/seguimiento-a-los-proyectos-de-inversion?field_fecha_de_emision_value=All&amp;term_node_tid_depth=540" TargetMode="External"/><Relationship Id="rId108" Type="http://schemas.openxmlformats.org/officeDocument/2006/relationships/hyperlink" Target="https://docs.google.com/spreadsheets/d/1_UMrJqdZ9XCkhoSqlxG2ztnN0hePwD1t/edit?usp=sharing&amp;ouid=116657887422874080192&amp;rtpof=true&amp;sd=true" TargetMode="External"/><Relationship Id="rId124" Type="http://schemas.openxmlformats.org/officeDocument/2006/relationships/hyperlink" Target="https://culturarecreacionydeporte.gov.co/BEPS" TargetMode="External"/><Relationship Id="rId129" Type="http://schemas.openxmlformats.org/officeDocument/2006/relationships/hyperlink" Target="https://datosabiertos.bogota.gov.co/organization/culura-recreacion-y-deporte" TargetMode="External"/><Relationship Id="rId54" Type="http://schemas.openxmlformats.org/officeDocument/2006/relationships/hyperlink" Target="https://sicon.scrd.gov.co/convocatorias/pdec" TargetMode="External"/><Relationship Id="rId70" Type="http://schemas.openxmlformats.org/officeDocument/2006/relationships/hyperlink" Target="https://www.culturarecreacionydeporte.gov.co/es/transparencia-acceso-informacion-publica/informacion-entidad/procesos-y-procedimientos/procesos-estrategicos/gestion-del-relacionamiento-con-la-ciudadania" TargetMode="External"/><Relationship Id="rId75" Type="http://schemas.openxmlformats.org/officeDocument/2006/relationships/hyperlink" Target="https://docs.google.com/spreadsheets/d/1B67LOFxXlkMVFmAo1VxBS2m6zUqCZ4G3/edit?rtpof=true" TargetMode="External"/><Relationship Id="rId91" Type="http://schemas.openxmlformats.org/officeDocument/2006/relationships/hyperlink" Target="https://www.culturarecreacionydeporte.gov.co/es/sistema-distrital-arte/estructura" TargetMode="External"/><Relationship Id="rId96" Type="http://schemas.openxmlformats.org/officeDocument/2006/relationships/hyperlink" Target="https://www.culturarecreacionydeporte.gov.co/es/transparencia-acceso-informacion-publica/planeacion-presupuesto-informes/plan-estrategico-institucional-PEI" TargetMode="External"/><Relationship Id="rId140" Type="http://schemas.openxmlformats.org/officeDocument/2006/relationships/hyperlink" Target="https://docs.google.com/spreadsheets/d/1ZpYo0n0FsPtEl57IqkJKZSIuoYHZttbaVvcy9Pl6vaQ/edit?usp=sharing" TargetMode="External"/><Relationship Id="rId145" Type="http://schemas.openxmlformats.org/officeDocument/2006/relationships/hyperlink" Target="https://lookerstudio.google.com/u/0/reporting/22060f13-d8b1-4aab-9bbd-199a85e34488/page/p_pjg06p6njd" TargetMode="External"/><Relationship Id="rId161" Type="http://schemas.openxmlformats.org/officeDocument/2006/relationships/hyperlink" Target="https://www.culturarecreacionydeporte.gov.co/es/transparencia-acceso-informacion-publica/planeacion-presupuesto-informes/informes-de-monitoreo-de-riesgos" TargetMode="External"/><Relationship Id="rId166" Type="http://schemas.openxmlformats.org/officeDocument/2006/relationships/vmlDrawing" Target="../drawings/vmlDrawing1.vml"/><Relationship Id="rId1" Type="http://schemas.openxmlformats.org/officeDocument/2006/relationships/hyperlink" Target="https://www.culturarecreacionydeporte.gov.co/es/transparencia-acceso-informacion-publica/planeacion-presupuesto-informes/plan-anticorrupcion-y-de-atencion-al-ciudadano" TargetMode="External"/><Relationship Id="rId6" Type="http://schemas.openxmlformats.org/officeDocument/2006/relationships/hyperlink" Target="https://culturarecreacionydeporte.gov.co/es/transparencia-acceso-informacion-publica/planeacion-presupuesto-informes/plan-de-gasto-publico" TargetMode="External"/><Relationship Id="rId23" Type="http://schemas.openxmlformats.org/officeDocument/2006/relationships/hyperlink" Target="https://culturarecreacionydeporte.gov.co/es/transparencia-acceso-informacion-publica/planeacion-presupuesto-informes/ejecucion-presupuestal" TargetMode="External"/><Relationship Id="rId28" Type="http://schemas.openxmlformats.org/officeDocument/2006/relationships/hyperlink" Target="https://culturarecreacionydeporte.gov.co/es/transparencia-acceso-informacion-publica/planeacion-presupuesto-informes/informe-otros-organismos-inspeccion-vigilancia-y-control" TargetMode="External"/><Relationship Id="rId49" Type="http://schemas.openxmlformats.org/officeDocument/2006/relationships/hyperlink" Target="https://drive.google.com/drive/u/1/folders/1O5pOf2bP7geRv_FgQgsxZ0VZRrOKwYtN" TargetMode="External"/><Relationship Id="rId114" Type="http://schemas.openxmlformats.org/officeDocument/2006/relationships/hyperlink" Target="https://culturarecreacionydeporte.gov.co/es/transparencia-acceso-informacion-publica/planeacion-presupuesto-informes/informe-de-rendicion-de-cuentas-a-la-ciudadania" TargetMode="External"/><Relationship Id="rId119" Type="http://schemas.openxmlformats.org/officeDocument/2006/relationships/hyperlink" Target="https://www.culturarecreacionydeporte.gov.co/es/personas-juridicas" TargetMode="External"/><Relationship Id="rId44" Type="http://schemas.openxmlformats.org/officeDocument/2006/relationships/hyperlink" Target="https://www.culturarecreacionydeporte.gov.co/es/sistema-distrital-arte/estructura" TargetMode="External"/><Relationship Id="rId60" Type="http://schemas.openxmlformats.org/officeDocument/2006/relationships/hyperlink" Target="https://culturarecreacionydeporte.gov.co/es/transparencia-acceso-informacion-publica/planeacion-presupuesto-informes/informes-defensa-publica-prevencion-dano-publico" TargetMode="External"/><Relationship Id="rId65" Type="http://schemas.openxmlformats.org/officeDocument/2006/relationships/hyperlink" Target="https://www.culturarecreacionydeporte.gov.co/es/transparencia-acceso-informacion-publica/planeacion-presupuesto-informes/informes-acceso-informacion-quejas-reclamos" TargetMode="External"/><Relationship Id="rId81" Type="http://schemas.openxmlformats.org/officeDocument/2006/relationships/hyperlink" Target="https://drive.google.com/drive/folders/1h7ky6qHpArwYRaZkSdUvZYgu8N8K_sJI" TargetMode="External"/><Relationship Id="rId86" Type="http://schemas.openxmlformats.org/officeDocument/2006/relationships/hyperlink" Target="https://www.culturarecreacionydeporte.gov.co/es/transparencia-acceso-informacion-publica/planeacion-presupuesto-informes/informe-de-rendicion-de-cuentas-a-la-ciudadania" TargetMode="External"/><Relationship Id="rId130" Type="http://schemas.openxmlformats.org/officeDocument/2006/relationships/hyperlink" Target="https://datosabiertos.bogota.gov.co/organization/culura-recreacion-y-deporte" TargetMode="External"/><Relationship Id="rId135" Type="http://schemas.openxmlformats.org/officeDocument/2006/relationships/hyperlink" Target="https://www.culturarecreacionydeporte.gov.co/es/transparencia-acceso-informacion-publica/planeacion-presupuesto-informes/ejecucion-presupuestal" TargetMode="External"/><Relationship Id="rId151" Type="http://schemas.openxmlformats.org/officeDocument/2006/relationships/hyperlink" Target="https://drive.google.com/drive/u/1/folders/1QFuJQhSzEyl7Xz3RMBFzdPt1eQ-DhkbL" TargetMode="External"/><Relationship Id="rId156" Type="http://schemas.openxmlformats.org/officeDocument/2006/relationships/hyperlink" Target="https://www.culturarecreacionydeporte.gov.co/es/transparencia-acceso-informacion-publica/planeacion-presupuesto-informes/gestion-de-riesgos?field_fecha_de_emision_value=1&amp;field_tipo_de_documento_target_id=2389" TargetMode="External"/><Relationship Id="rId13" Type="http://schemas.openxmlformats.org/officeDocument/2006/relationships/hyperlink" Target="https://drive.google.com/drive/folders/19Pl1bT_gvKrtlbRV8fGCyafJ9EcOei6O" TargetMode="External"/><Relationship Id="rId18" Type="http://schemas.openxmlformats.org/officeDocument/2006/relationships/hyperlink" Target="https://www.culturarecreacionydeporte.gov.co/es/transparencia-acceso-informacion-publica/contratacion/detalle-de-contratos" TargetMode="External"/><Relationship Id="rId39" Type="http://schemas.openxmlformats.org/officeDocument/2006/relationships/hyperlink" Target="https://culturarecreacionydeporte.gov.co/es/transparencia-acceso-informacion-publica/planeacion-presupuesto-informes/modificaciones-presupuestales" TargetMode="External"/><Relationship Id="rId109" Type="http://schemas.openxmlformats.org/officeDocument/2006/relationships/hyperlink" Target="https://drive.google.com/drive/folders/1RxnFRbBPehIQsDe206JPI2KpqVT0euIi" TargetMode="External"/><Relationship Id="rId34" Type="http://schemas.openxmlformats.org/officeDocument/2006/relationships/hyperlink" Target="https://culturarecreacionydeporte.gov.co/es/transparencia-acceso-informacion-publica/planeacion-presupuesto-informes/informe-otros-organismos-inspeccion-vigilancia-y-control" TargetMode="External"/><Relationship Id="rId50" Type="http://schemas.openxmlformats.org/officeDocument/2006/relationships/hyperlink" Target="https://www.culturarecreacionydeporte.gov.co/es/economia-estudios-y-politica/noticias" TargetMode="External"/><Relationship Id="rId55" Type="http://schemas.openxmlformats.org/officeDocument/2006/relationships/hyperlink" Target="https://sicon.scrd.gov.co/convocatorias/pdec" TargetMode="External"/><Relationship Id="rId76" Type="http://schemas.openxmlformats.org/officeDocument/2006/relationships/hyperlink" Target="https://www.culturarecreacionydeporte.gov.co/es/transparencia-acceso-informacion-publica/datos-abiertos/registros-de-activos-de-informacion" TargetMode="External"/><Relationship Id="rId97" Type="http://schemas.openxmlformats.org/officeDocument/2006/relationships/hyperlink" Target="https://www.culturarecreacionydeporte.gov.co/es/transparencia-acceso-informacion-publica/planeacion-presupuesto-informes/ejecucion-presupuestal-de-inversion" TargetMode="External"/><Relationship Id="rId104" Type="http://schemas.openxmlformats.org/officeDocument/2006/relationships/hyperlink" Target="https://culturarecreacionydeporte.gov.co/es/transparencia-acceso-informacion-publica/planeacion-presupuesto-informes/seguimiento-a-los-proyectos-de-inversion" TargetMode="External"/><Relationship Id="rId120" Type="http://schemas.openxmlformats.org/officeDocument/2006/relationships/hyperlink" Target="https://www.culturarecreacionydeporte.gov.co/es/personas-juridicas" TargetMode="External"/><Relationship Id="rId125" Type="http://schemas.openxmlformats.org/officeDocument/2006/relationships/hyperlink" Target="https://www.culturarecreacionydeporte.gov.co/es/transparencia-acceso-informacion-publica/planeacion-presupuesto-informes/informes-encuestas-satisfaccion" TargetMode="External"/><Relationship Id="rId141" Type="http://schemas.openxmlformats.org/officeDocument/2006/relationships/hyperlink" Target="https://docs.google.com/spreadsheets/d/1_UMrJqdZ9XCkhoSqlxG2ztnN0hePwD1t/edit?usp=sharing&amp;ouid=116657887422874080192&amp;rtpof=true&amp;sd=true" TargetMode="External"/><Relationship Id="rId146" Type="http://schemas.openxmlformats.org/officeDocument/2006/relationships/hyperlink" Target="https://lookerstudio.google.com/u/0/reporting/22060f13-d8b1-4aab-9bbd-199a85e34488/page/p_pjg06p6njd" TargetMode="External"/><Relationship Id="rId167" Type="http://schemas.openxmlformats.org/officeDocument/2006/relationships/comments" Target="../comments1.xml"/><Relationship Id="rId7" Type="http://schemas.openxmlformats.org/officeDocument/2006/relationships/hyperlink" Target="https://drive.google.com/drive/folders/19OEKUcffHx-2r3AWIZU-v3R9kgJkttsJ" TargetMode="External"/><Relationship Id="rId71" Type="http://schemas.openxmlformats.org/officeDocument/2006/relationships/hyperlink" Target="https://www.culturarecreacionydeporte.gov.co/es/transparencia-acceso-informacion-publica/informacion-entidad/procesos-y-procedimientos/procesos-estrategicos/gestion-del-relacionamiento-con-la-ciudadania" TargetMode="External"/><Relationship Id="rId92" Type="http://schemas.openxmlformats.org/officeDocument/2006/relationships/hyperlink" Target="https://www.culturarecreacionydeporte.gov.co/es/sistema-distrital-arte/estructura" TargetMode="External"/><Relationship Id="rId162" Type="http://schemas.openxmlformats.org/officeDocument/2006/relationships/hyperlink" Target="https://www.culturarecreacionydeporte.gov.co/es/transparencia-acceso-informacion-publica/planeacion-presupuesto-informes/informes-de-monitoreo-de-riesgos" TargetMode="External"/><Relationship Id="rId2" Type="http://schemas.openxmlformats.org/officeDocument/2006/relationships/hyperlink" Target="https://www.culturarecreacionydeporte.gov.co/es/transparencia-acceso-informacion-publica/planeacion-presupuesto-informes/plan-anticorrupcion-y-de-atencion-al-ciudadano" TargetMode="External"/><Relationship Id="rId29" Type="http://schemas.openxmlformats.org/officeDocument/2006/relationships/hyperlink" Target="https://culturarecreacionydeporte.gov.co/es/transparencia-acceso-informacion-publica/planeacion-presupuesto-informes/informe-otros-organismos-inspeccion-vigilancia-y-control" TargetMode="External"/><Relationship Id="rId24" Type="http://schemas.openxmlformats.org/officeDocument/2006/relationships/hyperlink" Target="https://culturarecreacionydeporte.gov.co/es/transparencia-acceso-informacion-publica/planeacion-presupuesto-informes/ejecucion-presupuestal" TargetMode="External"/><Relationship Id="rId40" Type="http://schemas.openxmlformats.org/officeDocument/2006/relationships/hyperlink" Target="https://www.culturarecreacionydeporte.gov.co/es/transparencia-acceso-informacion-publica/planeacion-presupuesto-informes/presupuesto-asignado" TargetMode="External"/><Relationship Id="rId45" Type="http://schemas.openxmlformats.org/officeDocument/2006/relationships/hyperlink" Target="https://www.culturarecreacionydeporte.gov.co/es/sistema-distrital-arte/estructura" TargetMode="External"/><Relationship Id="rId66" Type="http://schemas.openxmlformats.org/officeDocument/2006/relationships/hyperlink" Target="https://www.culturarecreacionydeporte.gov.co/es/transparencia-acceso-informacion-publica/planeacion-presupuesto-informes/informes-acceso-informacion-quejas-reclamos" TargetMode="External"/><Relationship Id="rId87" Type="http://schemas.openxmlformats.org/officeDocument/2006/relationships/hyperlink" Target="https://culturarecreacionydeporte.gov.co/es/transparencia-acceso-informacion-publica/planeacion-presupuesto-informes/informe-de-rendicion-de-cuentas-a-la-ciudadania" TargetMode="External"/><Relationship Id="rId110" Type="http://schemas.openxmlformats.org/officeDocument/2006/relationships/hyperlink" Target="https://drive.google.com/drive/folders/1uQJdT_PZLXRd2poKaOS9kfc9zaqPE5cX" TargetMode="External"/><Relationship Id="rId115" Type="http://schemas.openxmlformats.org/officeDocument/2006/relationships/hyperlink" Target="https://drive.google.com/drive/folders/1IlergdrH3O0BoOCvLDSimhIgU8vwboUo" TargetMode="External"/><Relationship Id="rId131" Type="http://schemas.openxmlformats.org/officeDocument/2006/relationships/hyperlink" Target="https://www.culturarecreacionydeporte.gov.co/es/transparencia-acceso-informacion-publica/planeacion-presupuesto-informes/presupuesto-asignado" TargetMode="External"/><Relationship Id="rId136" Type="http://schemas.openxmlformats.org/officeDocument/2006/relationships/hyperlink" Target="https://www.culturarecreacionydeporte.gov.co/es/transparencia-acceso-informacion-publica/planeacion-presupuesto-informes/ejecucion-presupuestal" TargetMode="External"/><Relationship Id="rId157" Type="http://schemas.openxmlformats.org/officeDocument/2006/relationships/hyperlink" Target="https://www.culturarecreacionydeporte.gov.co/es/transparencia-acceso-informacion-publica/planeacion-presupuesto-informes/gestion-de-riesgos?field_fecha_de_emision_value=1&amp;field_tipo_de_documento_target_id=2389" TargetMode="External"/><Relationship Id="rId61" Type="http://schemas.openxmlformats.org/officeDocument/2006/relationships/hyperlink" Target="https://culturarecreacionydeporte.gov.co/es/transparencia-acceso-informacion-publica/planeacion-presupuesto-informes/informes-defensa-publica-prevencion-dano-publico" TargetMode="External"/><Relationship Id="rId82" Type="http://schemas.openxmlformats.org/officeDocument/2006/relationships/hyperlink" Target="https://drive.google.com/drive/folders/13JqfbMR1ypQvagR6XoKh_TNhcjZSCYIz" TargetMode="External"/><Relationship Id="rId152" Type="http://schemas.openxmlformats.org/officeDocument/2006/relationships/hyperlink" Target="https://docs.google.com/document/d/131rT0VnForeOXqU_joSqme3JU-KAOXZV/edit?usp=sharing&amp;ouid=117466236356912172519&amp;rtpof=true&amp;sd=true" TargetMode="External"/><Relationship Id="rId19" Type="http://schemas.openxmlformats.org/officeDocument/2006/relationships/hyperlink" Target="https://www.culturarecreacionydeporte.gov.co/es/transparencia-acceso-informacion-publica/contratacion/detalle-de-contratos" TargetMode="External"/><Relationship Id="rId14" Type="http://schemas.openxmlformats.org/officeDocument/2006/relationships/hyperlink" Target="https://drive.google.com/drive/folders/1_igQxxe_CDPQOuFE8-omX2qF4H25g4fw" TargetMode="External"/><Relationship Id="rId30" Type="http://schemas.openxmlformats.org/officeDocument/2006/relationships/hyperlink" Target="https://www.culturarecreacionydeporte.gov.co/es/transparencia-acceso-informacion-publica/planeacion-presupuesto-informes/ejecucion-presupuestal" TargetMode="External"/><Relationship Id="rId35" Type="http://schemas.openxmlformats.org/officeDocument/2006/relationships/hyperlink" Target="https://www.culturarecreacionydeporte.gov.co/es/transparencia-acceso-informacion-publica/planeacion-presupuesto-informes/modificaciones-presupuestales" TargetMode="External"/><Relationship Id="rId56" Type="http://schemas.openxmlformats.org/officeDocument/2006/relationships/hyperlink" Target="https://sicon.scrd.gov.co/convocatorias/pdec" TargetMode="External"/><Relationship Id="rId77" Type="http://schemas.openxmlformats.org/officeDocument/2006/relationships/hyperlink" Target="https://www.culturarecreacionydeporte.gov.co/es/transparencia-acceso-informacion-publica/datos-abiertos/esquema-de-publicacion-de-la-informacion" TargetMode="External"/><Relationship Id="rId100" Type="http://schemas.openxmlformats.org/officeDocument/2006/relationships/hyperlink" Target="https://www.culturarecreacionydeporte.gov.co/es/transparencia-acceso-informacion-publica/planeacion-presupuesto-informes/ejecucion-presupuestal-de-inversion" TargetMode="External"/><Relationship Id="rId105" Type="http://schemas.openxmlformats.org/officeDocument/2006/relationships/hyperlink" Target="https://culturarecreacionydeporte.gov.co/es/transparencia-acceso-informacion-publica/planeacion-presupuesto-informes/seguimiento-a-los-proyectos-de-inversion" TargetMode="External"/><Relationship Id="rId126" Type="http://schemas.openxmlformats.org/officeDocument/2006/relationships/hyperlink" Target="https://www.culturarecreacionydeporte.gov.co/es/transparencia-acceso-informacion-publica/planeacion-presupuesto-informes/informes-encuestas-satisfaccion" TargetMode="External"/><Relationship Id="rId147" Type="http://schemas.openxmlformats.org/officeDocument/2006/relationships/hyperlink" Target="https://lookerstudio.google.com/u/0/reporting/22060f13-d8b1-4aab-9bbd-199a85e34488/page/p_pjg06p6njd" TargetMode="External"/><Relationship Id="rId8" Type="http://schemas.openxmlformats.org/officeDocument/2006/relationships/hyperlink" Target="https://www.culturarecreacionydeporte.gov.co/es/eventos" TargetMode="External"/><Relationship Id="rId51" Type="http://schemas.openxmlformats.org/officeDocument/2006/relationships/hyperlink" Target="https://www.culturarecreacionydeporte.gov.co/es/economia-estudios-y-politica/noticias" TargetMode="External"/><Relationship Id="rId72" Type="http://schemas.openxmlformats.org/officeDocument/2006/relationships/hyperlink" Target="https://intranet.culturarecreacionydeporte.gov.co/mipg/modelo-integrado-de-planeacion-y-gestion-mipg/documentos-de-apoyo-para-el-mipg-presentaciones" TargetMode="External"/><Relationship Id="rId93" Type="http://schemas.openxmlformats.org/officeDocument/2006/relationships/hyperlink" Target="https://www.culturarecreacionydeporte.gov.co/es/sistema-distrital-arte/estructura" TargetMode="External"/><Relationship Id="rId98" Type="http://schemas.openxmlformats.org/officeDocument/2006/relationships/hyperlink" Target="https://culturarecreacionydeporte.gov.co/transparencia-acceso-informacion-publica/planeacion-presupuesto-informes/ejecucion-presupuestal-de-inversion" TargetMode="External"/><Relationship Id="rId121" Type="http://schemas.openxmlformats.org/officeDocument/2006/relationships/hyperlink" Target="https://drive.google.com/drive/folders/1byhvLHlQQn_4qYcF1KEfC7Dxdhw0C8gy" TargetMode="External"/><Relationship Id="rId142" Type="http://schemas.openxmlformats.org/officeDocument/2006/relationships/hyperlink" Target="https://docs.google.com/spreadsheets/d/1_UMrJqdZ9XCkhoSqlxG2ztnN0hePwD1t/edit?usp=sharing&amp;ouid=116657887422874080192&amp;rtpof=true&amp;sd=true" TargetMode="External"/><Relationship Id="rId163" Type="http://schemas.openxmlformats.org/officeDocument/2006/relationships/hyperlink" Target="https://www.culturarecreacionydeporte.gov.co/es/transparencia-acceso-informacion-publica/planeacion-presupuesto-informes/informes-de-monitoreo-de-riesgos" TargetMode="External"/><Relationship Id="rId3" Type="http://schemas.openxmlformats.org/officeDocument/2006/relationships/hyperlink" Target="https://drive.google.com/drive/folders/1rSqg8_xn6xEJ9nfoNB9xeHBAEiZScJcj" TargetMode="External"/><Relationship Id="rId25" Type="http://schemas.openxmlformats.org/officeDocument/2006/relationships/hyperlink" Target="https://www.culturarecreacionydeporte.gov.co/es/transparencia-acceso-informacion-publica/planeacion-presupuesto-informes/informe-otros-organismos-inspeccion-vigilancia-y-control" TargetMode="External"/><Relationship Id="rId46" Type="http://schemas.openxmlformats.org/officeDocument/2006/relationships/hyperlink" Target="https://www.culturarecreacionydeporte.gov.co/es/sistema-distrital-arte/estructura" TargetMode="External"/><Relationship Id="rId67" Type="http://schemas.openxmlformats.org/officeDocument/2006/relationships/hyperlink" Target="https://www.culturarecreacionydeporte.gov.co/es/transparencia-acceso-informacion-publica/planeacion-presupuesto-informes/informes-acceso-informacion-quejas-reclamos" TargetMode="External"/><Relationship Id="rId116" Type="http://schemas.openxmlformats.org/officeDocument/2006/relationships/hyperlink" Target="https://drive.google.com/drive/folders/12c_fSmzquNmcQDMlvTuDX0TOZhE6t6Lq" TargetMode="External"/><Relationship Id="rId137" Type="http://schemas.openxmlformats.org/officeDocument/2006/relationships/hyperlink" Target="https://www.culturarecreacionydeporte.gov.co/es/transparencia-acceso-informacion-publica/planeacion-presupuesto-informes/ejecucion-presupuestal" TargetMode="External"/><Relationship Id="rId158" Type="http://schemas.openxmlformats.org/officeDocument/2006/relationships/hyperlink" Target="https://culturarecreacionydeporte.gov.co/es/transparencia-acceso-informacion-publica/planeacion-presupuesto-informes/gestion-de-riesgos?field_fecha_de_emision_value=1&amp;field_tipo_de_documento_target_id=2389" TargetMode="External"/><Relationship Id="rId20" Type="http://schemas.openxmlformats.org/officeDocument/2006/relationships/hyperlink" Target="https://www.culturarecreacionydeporte.gov.co/es/transparencia-acceso-informacion-publica/planeacion-presupuesto-informes/ejecucion-presupuestal" TargetMode="External"/><Relationship Id="rId41" Type="http://schemas.openxmlformats.org/officeDocument/2006/relationships/hyperlink" Target="https://culturarecreacionydeporte.gov.co/es/participa" TargetMode="External"/><Relationship Id="rId62" Type="http://schemas.openxmlformats.org/officeDocument/2006/relationships/hyperlink" Target="https://culturarecreacionydeporte.gov.co/es/transparencia-acceso-informacion-publica/planeacion-presupuesto-informes/informes-defensa-publica-prevencion-dano-publico" TargetMode="External"/><Relationship Id="rId83" Type="http://schemas.openxmlformats.org/officeDocument/2006/relationships/hyperlink" Target="https://drive.google.com/drive/folders/13NnHY41CWo6t-22370_Ykpwh4ulIPTvk?usp=drive_link" TargetMode="External"/><Relationship Id="rId88" Type="http://schemas.openxmlformats.org/officeDocument/2006/relationships/hyperlink" Target="https://drive.google.com/drive/folders/18dH060Dbu-yI2uI8RaK3i7QCnSHqyVzq" TargetMode="External"/><Relationship Id="rId111" Type="http://schemas.openxmlformats.org/officeDocument/2006/relationships/hyperlink" Target="https://www.culturarecreacionydeporte.gov.co/es/transparencia-acceso-informacion-publica/planeacion-presupuesto-informes/informes-acceso-informacion-quejas-reclamos" TargetMode="External"/><Relationship Id="rId132" Type="http://schemas.openxmlformats.org/officeDocument/2006/relationships/hyperlink" Target="https://www.culturarecreacionydeporte.gov.co/es/transparencia-acceso-informacion-publica/planeacion-presupuesto-informes/modificaciones-presupuestales" TargetMode="External"/><Relationship Id="rId153" Type="http://schemas.openxmlformats.org/officeDocument/2006/relationships/hyperlink" Target="https://docs.google.com/document/d/131rT0VnForeOXqU_joSqme3JU-KAOXZV/edit?usp=sharing&amp;ouid=117466236356912172519&amp;rtpof=true&amp;sd=true" TargetMode="External"/><Relationship Id="rId15" Type="http://schemas.openxmlformats.org/officeDocument/2006/relationships/hyperlink" Target="https://www.culturarecreacionydeporte.gov.co/es/transparencia-acceso-informacion-publica/contratacion/detalle-de-contratos" TargetMode="External"/><Relationship Id="rId36" Type="http://schemas.openxmlformats.org/officeDocument/2006/relationships/hyperlink" Target="https://culturarecreacionydeporte.gov.co/es/transparencia-acceso-informacion-publica/planeacion-presupuesto-informes/modificaciones-presupuestales" TargetMode="External"/><Relationship Id="rId57" Type="http://schemas.openxmlformats.org/officeDocument/2006/relationships/hyperlink" Target="https://sicon.scrd.gov.co/convocatorias/pdec" TargetMode="External"/><Relationship Id="rId106" Type="http://schemas.openxmlformats.org/officeDocument/2006/relationships/hyperlink" Target="https://www.culturarecreacionydeporte.gov.co/es/transparencia-acceso-informacion-publica/planeacion-presupuesto-informes/seguimiento-a-los-proyectos-de-inversion" TargetMode="External"/><Relationship Id="rId127" Type="http://schemas.openxmlformats.org/officeDocument/2006/relationships/hyperlink" Target="https://www.culturarecreacionydeporte.gov.co/es/transparencia-acceso-informacion-publica/planeacion-presupuesto-informes/informes-encuestas-satisfaccion" TargetMode="External"/><Relationship Id="rId10" Type="http://schemas.openxmlformats.org/officeDocument/2006/relationships/hyperlink" Target="https://www.culturarecreacionydeporte.gov.co/es/eventos" TargetMode="External"/><Relationship Id="rId31" Type="http://schemas.openxmlformats.org/officeDocument/2006/relationships/hyperlink" Target="https://culturarecreacionydeporte.gov.co/es/transparencia-acceso-informacion-publica/planeacion-presupuesto-informes/estados-financieros" TargetMode="External"/><Relationship Id="rId52" Type="http://schemas.openxmlformats.org/officeDocument/2006/relationships/hyperlink" Target="https://www.culturarecreacionydeporte.gov.co/es/economia-estudios-y-politica/noticias" TargetMode="External"/><Relationship Id="rId73" Type="http://schemas.openxmlformats.org/officeDocument/2006/relationships/hyperlink" Target="https://intranet.culturarecreacionydeporte.gov.co/mipg/modelo-integrado-de-planeacion-y-gestion-mipg/documentos-de-apoyo-para-el-mipg-presentaciones" TargetMode="External"/><Relationship Id="rId78" Type="http://schemas.openxmlformats.org/officeDocument/2006/relationships/hyperlink" Target="https://www.culturarecreacionydeporte.gov.co/es/transparencia-acceso-informacion-publica/datos-abiertos/esquema-de-publicacion-de-la-informacion" TargetMode="External"/><Relationship Id="rId94" Type="http://schemas.openxmlformats.org/officeDocument/2006/relationships/hyperlink" Target="https://www.culturarecreacionydeporte.gov.co/es/sistema-distrital-arte/estructura" TargetMode="External"/><Relationship Id="rId99" Type="http://schemas.openxmlformats.org/officeDocument/2006/relationships/hyperlink" Target="https://culturarecreacionydeporte.gov.co/transparencia-acceso-informacion-publica/planeacion-presupuesto-informes/ejecucion-presupuestal-de-inversion" TargetMode="External"/><Relationship Id="rId101" Type="http://schemas.openxmlformats.org/officeDocument/2006/relationships/hyperlink" Target="https://culturarecreacionydeporte.gov.co/transparencia-acceso-informacion-publica/planeacion-presupuesto-informes/ejecucion-presupuestal-de-inversion" TargetMode="External"/><Relationship Id="rId122" Type="http://schemas.openxmlformats.org/officeDocument/2006/relationships/hyperlink" Target="https://culturarecreacionydeporte.gov.co/BEPS" TargetMode="External"/><Relationship Id="rId143" Type="http://schemas.openxmlformats.org/officeDocument/2006/relationships/hyperlink" Target="https://drive.google.com/drive/folders/1NaKe_TzZGXWjxA7396pbFl14AkK80p4b" TargetMode="External"/><Relationship Id="rId148" Type="http://schemas.openxmlformats.org/officeDocument/2006/relationships/hyperlink" Target="https://lookerstudio.google.com/u/0/reporting/22060f13-d8b1-4aab-9bbd-199a85e34488/page/p_pjg06p6njd" TargetMode="External"/><Relationship Id="rId164" Type="http://schemas.openxmlformats.org/officeDocument/2006/relationships/hyperlink" Target="https://www.culturarecreacionydeporte.gov.co/es/transparencia-acceso-informacion-publica/planeacion-presupuesto-informes/informes-de-evaluacion-y-auditoria" TargetMode="External"/><Relationship Id="rId4" Type="http://schemas.openxmlformats.org/officeDocument/2006/relationships/hyperlink" Target="https://www.culturarecreacionydeporte.gov.co/es/transparencia-acceso-informacion-publica/planeacion-presupuesto-informes/plan-de-gasto-publico" TargetMode="External"/><Relationship Id="rId9" Type="http://schemas.openxmlformats.org/officeDocument/2006/relationships/hyperlink" Target="https://www.culturarecreacionydeporte.gov.co/es/eventos" TargetMode="External"/><Relationship Id="rId26" Type="http://schemas.openxmlformats.org/officeDocument/2006/relationships/hyperlink" Target="https://culturarecreacionydeporte.gov.co/es/transparencia-acceso-informacion-publica/planeacion-presupuesto-informes/informe-otros-organismos-inspeccion-vigilancia-y-control" TargetMode="External"/><Relationship Id="rId47" Type="http://schemas.openxmlformats.org/officeDocument/2006/relationships/hyperlink" Target="https://www.culturarecreacionydeporte.gov.co/es/sistema-distrital-arte/estructura" TargetMode="External"/><Relationship Id="rId68" Type="http://schemas.openxmlformats.org/officeDocument/2006/relationships/hyperlink" Target="https://www.culturarecreacionydeporte.gov.co/es/transparencia-acceso-informacion-publica/planeacion-presupuesto-informes/informes-acceso-informacion-quejas-reclamos" TargetMode="External"/><Relationship Id="rId89" Type="http://schemas.openxmlformats.org/officeDocument/2006/relationships/hyperlink" Target="https://dialogoscrd.my.canva.site/" TargetMode="External"/><Relationship Id="rId112" Type="http://schemas.openxmlformats.org/officeDocument/2006/relationships/hyperlink" Target="https://drive.google.com/drive/folders/1VGwiWl82JKw1pXv2WTiadPyNPbf9vtYv" TargetMode="External"/><Relationship Id="rId133" Type="http://schemas.openxmlformats.org/officeDocument/2006/relationships/hyperlink" Target="https://culturarecreacionydeporte.gov.co/es/transparencia-acceso-informacion-publica/planeacion-presupuesto-informes/modificaciones-presupuestales" TargetMode="External"/><Relationship Id="rId154" Type="http://schemas.openxmlformats.org/officeDocument/2006/relationships/hyperlink" Target="https://intranet.culturarecreacionydeporte.gov.co/riesgos" TargetMode="External"/><Relationship Id="rId16" Type="http://schemas.openxmlformats.org/officeDocument/2006/relationships/hyperlink" Target="https://www.culturarecreacionydeporte.gov.co/es/transparencia-acceso-informacion-publica/contratacion/detalle-de-contratos" TargetMode="External"/><Relationship Id="rId37" Type="http://schemas.openxmlformats.org/officeDocument/2006/relationships/hyperlink" Target="https://culturarecreacionydeporte.gov.co/es/transparencia-acceso-informacion-publica/planeacion-presupuesto-informes/modificaciones-presupuestales" TargetMode="External"/><Relationship Id="rId58" Type="http://schemas.openxmlformats.org/officeDocument/2006/relationships/hyperlink" Target="https://sicon.scrd.gov.co/convocatorias/pdec" TargetMode="External"/><Relationship Id="rId79" Type="http://schemas.openxmlformats.org/officeDocument/2006/relationships/hyperlink" Target="https://docs.google.com/spreadsheets/d/1j9oCsBABXKMxKDCpuO9OWAB4kCU338Oe/edit?gid=53244283" TargetMode="External"/><Relationship Id="rId102" Type="http://schemas.openxmlformats.org/officeDocument/2006/relationships/hyperlink" Target="https://www.culturarecreacionydeporte.gov.co/es/transparencia-acceso-informacion-publica/planeacion-presupuesto-informes/informes-de-gestion" TargetMode="External"/><Relationship Id="rId123" Type="http://schemas.openxmlformats.org/officeDocument/2006/relationships/hyperlink" Target="https://culturarecreacionydeporte.gov.co/BEPS" TargetMode="External"/><Relationship Id="rId144" Type="http://schemas.openxmlformats.org/officeDocument/2006/relationships/hyperlink" Target="https://cultured.scrd.gov.co/planeacion-gestion/gestion-conocimiento" TargetMode="External"/><Relationship Id="rId90" Type="http://schemas.openxmlformats.org/officeDocument/2006/relationships/hyperlink" Target="https://culturarecreacionydeporte.gov.co/es/sistema-distrital-arte/estructura" TargetMode="External"/><Relationship Id="rId165" Type="http://schemas.openxmlformats.org/officeDocument/2006/relationships/hyperlink" Target="https://culturarecreacionydeporte.gov.co/sites/default/files/2024-11/20241400433043_informe_auditoria_gestion_de_riesgos.pdf" TargetMode="External"/><Relationship Id="rId27" Type="http://schemas.openxmlformats.org/officeDocument/2006/relationships/hyperlink" Target="https://culturarecreacionydeporte.gov.co/es/transparencia-acceso-informacion-publica/planeacion-presupuesto-informes/informe-otros-organismos-inspeccion-vigilancia-y-control" TargetMode="External"/><Relationship Id="rId48" Type="http://schemas.openxmlformats.org/officeDocument/2006/relationships/hyperlink" Target="https://drive.google.com/drive/u/1/folders/1xK0MLAdx3QxIY5BS2qEmMlmkVobLJIRZ" TargetMode="External"/><Relationship Id="rId69" Type="http://schemas.openxmlformats.org/officeDocument/2006/relationships/hyperlink" Target="https://www.culturarecreacionydeporte.gov.co/es/transparencia-acceso-informacion-publica/informacion-entidad/procesos-y-procedimientos/procesos-estrategicos/gestion-del-relacionamiento-con-la-ciudadania" TargetMode="External"/><Relationship Id="rId113" Type="http://schemas.openxmlformats.org/officeDocument/2006/relationships/hyperlink" Target="https://drive.google.com/drive/folders/1c9Be6VubqFxeG99UjrSn3enAN6xZOhg8" TargetMode="External"/><Relationship Id="rId134" Type="http://schemas.openxmlformats.org/officeDocument/2006/relationships/hyperlink" Target="https://culturarecreacionydeporte.gov.co/es/transparencia-acceso-informacion-publica/planeacion-presupuesto-informes/modificaciones-presupuestales" TargetMode="External"/><Relationship Id="rId80" Type="http://schemas.openxmlformats.org/officeDocument/2006/relationships/hyperlink" Target="https://drive.google.com/drive/folders/12guc_K9oLTVSe8MXJ2BLrLeC8HCAHutu" TargetMode="External"/><Relationship Id="rId155" Type="http://schemas.openxmlformats.org/officeDocument/2006/relationships/hyperlink" Target="https://www.culturarecreacionydeporte.gov.co/es/transparencia-acceso-informacion-publica/planeacion-presupuesto-informes/gestion-de-riesgos?field_fecha_de_emision_value=All&amp;field_tipo_de_documento_target_id=2389"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995"/>
  <sheetViews>
    <sheetView tabSelected="1" zoomScale="70" zoomScaleNormal="70" workbookViewId="0">
      <selection activeCell="R19" sqref="R19"/>
    </sheetView>
  </sheetViews>
  <sheetFormatPr baseColWidth="10" defaultColWidth="14.44140625" defaultRowHeight="15" customHeight="1"/>
  <cols>
    <col min="1" max="1" width="16" style="521" customWidth="1"/>
    <col min="2" max="2" width="89.5546875" style="521" customWidth="1"/>
    <col min="3" max="5" width="12.6640625" style="521" customWidth="1"/>
    <col min="6" max="11" width="13.33203125" style="521" customWidth="1"/>
    <col min="12" max="14" width="16" style="521" customWidth="1"/>
    <col min="15" max="15" width="21" style="521" customWidth="1"/>
    <col min="16" max="16" width="11.109375" style="521" customWidth="1"/>
    <col min="17" max="26" width="16" style="521" customWidth="1"/>
    <col min="27" max="16384" width="14.44140625" style="521"/>
  </cols>
  <sheetData>
    <row r="1" spans="1:26" ht="63" customHeight="1">
      <c r="A1" s="519"/>
      <c r="B1" s="576" t="s">
        <v>1992</v>
      </c>
      <c r="C1" s="577"/>
      <c r="D1" s="577"/>
      <c r="E1" s="577"/>
      <c r="F1" s="577"/>
      <c r="G1" s="577"/>
      <c r="H1" s="577"/>
      <c r="I1" s="577"/>
      <c r="J1" s="577"/>
      <c r="K1" s="577"/>
      <c r="L1" s="577"/>
      <c r="M1" s="577"/>
      <c r="N1" s="577"/>
      <c r="O1" s="520"/>
      <c r="P1" s="520"/>
      <c r="Q1" s="520"/>
      <c r="R1" s="520"/>
      <c r="S1" s="520"/>
      <c r="T1" s="520"/>
      <c r="U1" s="520"/>
      <c r="V1" s="520"/>
      <c r="W1" s="520"/>
      <c r="X1" s="520"/>
      <c r="Y1" s="520"/>
      <c r="Z1" s="520"/>
    </row>
    <row r="2" spans="1:26" ht="14.4">
      <c r="A2" s="578"/>
      <c r="B2" s="579"/>
      <c r="C2" s="579"/>
      <c r="D2" s="579"/>
      <c r="E2" s="579"/>
      <c r="F2" s="579"/>
      <c r="G2" s="579"/>
      <c r="H2" s="579"/>
      <c r="I2" s="579"/>
      <c r="J2" s="579"/>
      <c r="K2" s="579"/>
      <c r="L2" s="579"/>
      <c r="M2" s="579"/>
      <c r="N2" s="579"/>
      <c r="O2" s="520"/>
      <c r="P2" s="520"/>
      <c r="Q2" s="520"/>
      <c r="R2" s="520"/>
      <c r="S2" s="520"/>
      <c r="T2" s="520"/>
      <c r="U2" s="520"/>
      <c r="V2" s="520"/>
      <c r="W2" s="520"/>
      <c r="X2" s="520"/>
      <c r="Y2" s="520"/>
      <c r="Z2" s="520"/>
    </row>
    <row r="3" spans="1:26" ht="62.25" customHeight="1">
      <c r="A3" s="519"/>
      <c r="B3" s="580" t="s">
        <v>1955</v>
      </c>
      <c r="C3" s="579"/>
      <c r="D3" s="579"/>
      <c r="E3" s="579"/>
      <c r="F3" s="579"/>
      <c r="G3" s="579"/>
      <c r="H3" s="579"/>
      <c r="I3" s="579"/>
      <c r="J3" s="579"/>
      <c r="K3" s="579"/>
      <c r="L3" s="579"/>
      <c r="M3" s="579"/>
      <c r="N3" s="579"/>
      <c r="O3" s="520"/>
      <c r="P3" s="520"/>
      <c r="Q3" s="520"/>
      <c r="R3" s="520"/>
      <c r="S3" s="520"/>
      <c r="T3" s="520"/>
      <c r="U3" s="520"/>
      <c r="V3" s="520"/>
      <c r="W3" s="520"/>
      <c r="X3" s="520"/>
      <c r="Y3" s="520"/>
      <c r="Z3" s="520"/>
    </row>
    <row r="4" spans="1:26" ht="14.4">
      <c r="A4" s="519"/>
      <c r="B4" s="522"/>
      <c r="C4" s="522"/>
      <c r="D4" s="522"/>
      <c r="E4" s="522"/>
      <c r="F4" s="522"/>
      <c r="G4" s="522"/>
      <c r="H4" s="522"/>
      <c r="I4" s="522"/>
      <c r="J4" s="522"/>
      <c r="K4" s="522"/>
      <c r="L4" s="522"/>
      <c r="M4" s="522"/>
      <c r="N4" s="522"/>
      <c r="O4" s="520"/>
      <c r="P4" s="520"/>
      <c r="Q4" s="520"/>
      <c r="R4" s="520"/>
      <c r="S4" s="520"/>
      <c r="T4" s="520"/>
      <c r="U4" s="520"/>
      <c r="V4" s="520"/>
      <c r="W4" s="520"/>
      <c r="X4" s="520"/>
      <c r="Y4" s="520"/>
      <c r="Z4" s="520"/>
    </row>
    <row r="5" spans="1:26" ht="14.4">
      <c r="A5" s="519"/>
      <c r="B5" s="522"/>
      <c r="C5" s="522"/>
      <c r="D5" s="522"/>
      <c r="E5" s="522"/>
      <c r="F5" s="522"/>
      <c r="G5" s="522"/>
      <c r="H5" s="522"/>
      <c r="I5" s="522"/>
      <c r="J5" s="522"/>
      <c r="K5" s="522"/>
      <c r="L5" s="522"/>
      <c r="M5" s="522"/>
      <c r="N5" s="522"/>
      <c r="O5" s="520"/>
      <c r="P5" s="520"/>
      <c r="Q5" s="520"/>
      <c r="R5" s="520"/>
      <c r="S5" s="520"/>
      <c r="T5" s="520"/>
      <c r="U5" s="520"/>
      <c r="V5" s="520"/>
      <c r="W5" s="520"/>
      <c r="X5" s="520"/>
      <c r="Y5" s="520"/>
      <c r="Z5" s="520"/>
    </row>
    <row r="6" spans="1:26" ht="14.4">
      <c r="A6" s="519"/>
      <c r="B6" s="581" t="s">
        <v>1956</v>
      </c>
      <c r="C6" s="582"/>
      <c r="D6" s="582"/>
      <c r="E6" s="582"/>
      <c r="F6" s="582"/>
      <c r="G6" s="582"/>
      <c r="H6" s="582"/>
      <c r="I6" s="582"/>
      <c r="J6" s="582"/>
      <c r="K6" s="582"/>
      <c r="L6" s="582"/>
      <c r="M6" s="582"/>
      <c r="N6" s="583"/>
      <c r="O6" s="520"/>
      <c r="P6" s="520"/>
      <c r="Q6" s="520"/>
      <c r="R6" s="520"/>
      <c r="S6" s="520"/>
      <c r="T6" s="520"/>
      <c r="U6" s="520"/>
      <c r="V6" s="520"/>
      <c r="W6" s="520"/>
      <c r="X6" s="520"/>
      <c r="Y6" s="520"/>
      <c r="Z6" s="520"/>
    </row>
    <row r="7" spans="1:26" ht="33.75" customHeight="1">
      <c r="A7" s="523"/>
      <c r="B7" s="524"/>
      <c r="C7" s="584" t="s">
        <v>1957</v>
      </c>
      <c r="D7" s="585"/>
      <c r="E7" s="586"/>
      <c r="F7" s="587" t="s">
        <v>1958</v>
      </c>
      <c r="G7" s="585"/>
      <c r="H7" s="586"/>
      <c r="I7" s="587" t="s">
        <v>1959</v>
      </c>
      <c r="J7" s="585"/>
      <c r="K7" s="586"/>
      <c r="L7" s="588" t="s">
        <v>1960</v>
      </c>
      <c r="M7" s="585"/>
      <c r="N7" s="586"/>
      <c r="O7" s="524"/>
      <c r="P7" s="524"/>
      <c r="Q7" s="524"/>
      <c r="R7" s="524"/>
      <c r="S7" s="524"/>
      <c r="T7" s="524"/>
      <c r="U7" s="524"/>
      <c r="V7" s="524"/>
      <c r="W7" s="524"/>
      <c r="X7" s="524"/>
      <c r="Y7" s="524"/>
      <c r="Z7" s="524"/>
    </row>
    <row r="8" spans="1:26" ht="18.75" customHeight="1">
      <c r="A8" s="525"/>
      <c r="B8" s="526" t="s">
        <v>1961</v>
      </c>
      <c r="C8" s="527" t="s">
        <v>1908</v>
      </c>
      <c r="D8" s="527" t="s">
        <v>1909</v>
      </c>
      <c r="E8" s="527" t="s">
        <v>1907</v>
      </c>
      <c r="F8" s="528" t="s">
        <v>1908</v>
      </c>
      <c r="G8" s="528" t="s">
        <v>1909</v>
      </c>
      <c r="H8" s="527" t="s">
        <v>1907</v>
      </c>
      <c r="I8" s="528" t="s">
        <v>1908</v>
      </c>
      <c r="J8" s="528" t="s">
        <v>1909</v>
      </c>
      <c r="K8" s="527" t="s">
        <v>1907</v>
      </c>
      <c r="L8" s="527" t="s">
        <v>1908</v>
      </c>
      <c r="M8" s="527" t="s">
        <v>1909</v>
      </c>
      <c r="N8" s="527" t="s">
        <v>1907</v>
      </c>
      <c r="O8" s="520"/>
      <c r="P8" s="520"/>
      <c r="Q8" s="520"/>
      <c r="R8" s="520"/>
      <c r="S8" s="520"/>
      <c r="T8" s="520"/>
      <c r="U8" s="520"/>
      <c r="V8" s="520"/>
      <c r="W8" s="520"/>
      <c r="X8" s="520"/>
      <c r="Y8" s="520"/>
      <c r="Z8" s="520"/>
    </row>
    <row r="9" spans="1:26" ht="18.75" customHeight="1">
      <c r="A9" s="525"/>
      <c r="B9" s="529" t="s">
        <v>1962</v>
      </c>
      <c r="C9" s="530">
        <f>C59</f>
        <v>36</v>
      </c>
      <c r="D9" s="574">
        <f>+D59</f>
        <v>29.5</v>
      </c>
      <c r="E9" s="531">
        <f t="shared" ref="E9:E16" si="0">D9/C9</f>
        <v>0.81944444444444442</v>
      </c>
      <c r="F9" s="532">
        <f t="shared" ref="F9:G9" si="1">+F59</f>
        <v>43</v>
      </c>
      <c r="G9" s="532">
        <f t="shared" si="1"/>
        <v>34</v>
      </c>
      <c r="H9" s="531">
        <f t="shared" ref="H9:H16" si="2">+G9/F9</f>
        <v>0.79069767441860461</v>
      </c>
      <c r="I9" s="532">
        <f>+I59</f>
        <v>44</v>
      </c>
      <c r="J9" s="532">
        <f>+J59</f>
        <v>39.5</v>
      </c>
      <c r="K9" s="531">
        <f t="shared" ref="K9:K17" si="3">+J9/I9</f>
        <v>0.89772727272727271</v>
      </c>
      <c r="L9" s="532">
        <f t="shared" ref="L9:M17" si="4">+C9+F9+I9</f>
        <v>123</v>
      </c>
      <c r="M9" s="532">
        <f t="shared" si="4"/>
        <v>103</v>
      </c>
      <c r="N9" s="531">
        <f>M9/L9</f>
        <v>0.83739837398373984</v>
      </c>
      <c r="O9" s="533"/>
      <c r="P9" s="520"/>
      <c r="Q9" s="520"/>
      <c r="R9" s="520"/>
      <c r="S9" s="520"/>
      <c r="T9" s="520"/>
      <c r="U9" s="520"/>
      <c r="V9" s="520"/>
      <c r="W9" s="520"/>
      <c r="X9" s="520"/>
      <c r="Y9" s="520"/>
      <c r="Z9" s="520"/>
    </row>
    <row r="10" spans="1:26" ht="18.75" customHeight="1">
      <c r="A10" s="525"/>
      <c r="B10" s="534" t="s">
        <v>1963</v>
      </c>
      <c r="C10" s="530">
        <f t="shared" ref="C10:D10" si="5">C68</f>
        <v>15</v>
      </c>
      <c r="D10" s="530">
        <f t="shared" si="5"/>
        <v>11.5</v>
      </c>
      <c r="E10" s="531">
        <f t="shared" si="0"/>
        <v>0.76666666666666672</v>
      </c>
      <c r="F10" s="532">
        <f t="shared" ref="F10:G10" si="6">+F68</f>
        <v>159</v>
      </c>
      <c r="G10" s="532">
        <f t="shared" si="6"/>
        <v>157</v>
      </c>
      <c r="H10" s="531">
        <f t="shared" si="2"/>
        <v>0.98742138364779874</v>
      </c>
      <c r="I10" s="535">
        <f>+I68</f>
        <v>333</v>
      </c>
      <c r="J10" s="535">
        <f>+J68</f>
        <v>329</v>
      </c>
      <c r="K10" s="531">
        <f t="shared" si="3"/>
        <v>0.98798798798798804</v>
      </c>
      <c r="L10" s="532">
        <f t="shared" si="4"/>
        <v>507</v>
      </c>
      <c r="M10" s="532">
        <f t="shared" si="4"/>
        <v>497.5</v>
      </c>
      <c r="N10" s="531">
        <f t="shared" ref="N10:N16" si="7">M10/L10</f>
        <v>0.98126232741617359</v>
      </c>
      <c r="O10" s="533"/>
      <c r="P10" s="520"/>
      <c r="Q10" s="520"/>
      <c r="R10" s="520"/>
      <c r="S10" s="520"/>
      <c r="T10" s="520"/>
      <c r="U10" s="520"/>
      <c r="V10" s="520"/>
      <c r="W10" s="520"/>
      <c r="X10" s="520"/>
      <c r="Y10" s="520"/>
      <c r="Z10" s="520"/>
    </row>
    <row r="11" spans="1:26" ht="18.75" customHeight="1">
      <c r="A11" s="525"/>
      <c r="B11" s="534" t="s">
        <v>1964</v>
      </c>
      <c r="C11" s="530">
        <f t="shared" ref="C11:D11" si="8">C76</f>
        <v>3</v>
      </c>
      <c r="D11" s="530">
        <f t="shared" si="8"/>
        <v>5</v>
      </c>
      <c r="E11" s="531">
        <f t="shared" si="0"/>
        <v>1.6666666666666667</v>
      </c>
      <c r="F11" s="532">
        <f t="shared" ref="F11:G11" si="9">+F76</f>
        <v>6</v>
      </c>
      <c r="G11" s="532">
        <f t="shared" si="9"/>
        <v>5.2</v>
      </c>
      <c r="H11" s="531">
        <f t="shared" si="2"/>
        <v>0.8666666666666667</v>
      </c>
      <c r="I11" s="535">
        <f>+I76</f>
        <v>5</v>
      </c>
      <c r="J11" s="535">
        <f>+J76</f>
        <v>5</v>
      </c>
      <c r="K11" s="531">
        <f t="shared" si="3"/>
        <v>1</v>
      </c>
      <c r="L11" s="532">
        <f t="shared" si="4"/>
        <v>14</v>
      </c>
      <c r="M11" s="532">
        <f t="shared" si="4"/>
        <v>15.2</v>
      </c>
      <c r="N11" s="531">
        <f t="shared" si="7"/>
        <v>1.0857142857142856</v>
      </c>
      <c r="O11" s="533" t="s">
        <v>1965</v>
      </c>
      <c r="P11" s="536"/>
      <c r="Q11" s="520"/>
      <c r="R11" s="520"/>
      <c r="S11" s="520"/>
      <c r="T11" s="520"/>
      <c r="U11" s="520"/>
      <c r="V11" s="520"/>
      <c r="W11" s="520"/>
      <c r="X11" s="520"/>
      <c r="Y11" s="520"/>
      <c r="Z11" s="520"/>
    </row>
    <row r="12" spans="1:26" ht="18.75" customHeight="1">
      <c r="A12" s="525"/>
      <c r="B12" s="534" t="s">
        <v>1966</v>
      </c>
      <c r="C12" s="530">
        <f t="shared" ref="C12:D12" si="10">C81</f>
        <v>3</v>
      </c>
      <c r="D12" s="530">
        <f t="shared" si="10"/>
        <v>3</v>
      </c>
      <c r="E12" s="531">
        <f t="shared" si="0"/>
        <v>1</v>
      </c>
      <c r="F12" s="532">
        <f t="shared" ref="F12:G12" si="11">+F81</f>
        <v>4</v>
      </c>
      <c r="G12" s="532">
        <f t="shared" si="11"/>
        <v>4</v>
      </c>
      <c r="H12" s="531">
        <f t="shared" si="2"/>
        <v>1</v>
      </c>
      <c r="I12" s="535">
        <f>+I81</f>
        <v>4</v>
      </c>
      <c r="J12" s="535">
        <f>+J81</f>
        <v>4</v>
      </c>
      <c r="K12" s="531">
        <f t="shared" si="3"/>
        <v>1</v>
      </c>
      <c r="L12" s="532">
        <f t="shared" si="4"/>
        <v>11</v>
      </c>
      <c r="M12" s="532">
        <f t="shared" si="4"/>
        <v>11</v>
      </c>
      <c r="N12" s="531">
        <f t="shared" si="7"/>
        <v>1</v>
      </c>
      <c r="O12" s="537"/>
      <c r="P12" s="520"/>
      <c r="Q12" s="520"/>
      <c r="R12" s="520"/>
      <c r="S12" s="520"/>
      <c r="T12" s="520"/>
      <c r="U12" s="520"/>
      <c r="V12" s="520"/>
      <c r="W12" s="520"/>
      <c r="X12" s="520"/>
      <c r="Y12" s="520"/>
      <c r="Z12" s="520"/>
    </row>
    <row r="13" spans="1:26" ht="18.75" customHeight="1">
      <c r="A13" s="525"/>
      <c r="B13" s="534" t="s">
        <v>1967</v>
      </c>
      <c r="C13" s="530">
        <f>C88</f>
        <v>2</v>
      </c>
      <c r="D13" s="530">
        <v>2</v>
      </c>
      <c r="E13" s="531">
        <f t="shared" si="0"/>
        <v>1</v>
      </c>
      <c r="F13" s="532">
        <f t="shared" ref="F13:G13" si="12">+F88</f>
        <v>4</v>
      </c>
      <c r="G13" s="532">
        <f t="shared" si="12"/>
        <v>3.5</v>
      </c>
      <c r="H13" s="531">
        <f t="shared" si="2"/>
        <v>0.875</v>
      </c>
      <c r="I13" s="535">
        <f>+I88</f>
        <v>3</v>
      </c>
      <c r="J13" s="535">
        <f>+J88</f>
        <v>3</v>
      </c>
      <c r="K13" s="531">
        <f t="shared" si="3"/>
        <v>1</v>
      </c>
      <c r="L13" s="532">
        <f t="shared" si="4"/>
        <v>9</v>
      </c>
      <c r="M13" s="532">
        <f t="shared" si="4"/>
        <v>8.5</v>
      </c>
      <c r="N13" s="531">
        <f t="shared" si="7"/>
        <v>0.94444444444444442</v>
      </c>
      <c r="O13" s="537"/>
      <c r="P13" s="520"/>
      <c r="Q13" s="520"/>
      <c r="R13" s="520"/>
      <c r="S13" s="520"/>
      <c r="T13" s="520"/>
      <c r="U13" s="520"/>
      <c r="V13" s="520"/>
      <c r="W13" s="520"/>
      <c r="X13" s="520"/>
      <c r="Y13" s="520"/>
      <c r="Z13" s="520"/>
    </row>
    <row r="14" spans="1:26" ht="18.75" customHeight="1">
      <c r="A14" s="525"/>
      <c r="B14" s="534" t="s">
        <v>1968</v>
      </c>
      <c r="C14" s="530">
        <f t="shared" ref="C14:D14" si="13">C94</f>
        <v>1</v>
      </c>
      <c r="D14" s="530">
        <f t="shared" si="13"/>
        <v>0</v>
      </c>
      <c r="E14" s="531">
        <f t="shared" si="0"/>
        <v>0</v>
      </c>
      <c r="F14" s="532">
        <f t="shared" ref="F14:G14" si="14">+F94</f>
        <v>3</v>
      </c>
      <c r="G14" s="532">
        <f t="shared" si="14"/>
        <v>2.2000000000000002</v>
      </c>
      <c r="H14" s="531">
        <f t="shared" si="2"/>
        <v>0.73333333333333339</v>
      </c>
      <c r="I14" s="535">
        <f>+I94</f>
        <v>2</v>
      </c>
      <c r="J14" s="535">
        <f>+J94</f>
        <v>1</v>
      </c>
      <c r="K14" s="531">
        <f t="shared" si="3"/>
        <v>0.5</v>
      </c>
      <c r="L14" s="532">
        <f t="shared" si="4"/>
        <v>6</v>
      </c>
      <c r="M14" s="532">
        <f t="shared" si="4"/>
        <v>3.2</v>
      </c>
      <c r="N14" s="531">
        <f t="shared" si="7"/>
        <v>0.53333333333333333</v>
      </c>
      <c r="O14" s="533"/>
      <c r="P14" s="520"/>
      <c r="Q14" s="520"/>
      <c r="R14" s="520"/>
      <c r="S14" s="520"/>
      <c r="T14" s="520"/>
      <c r="U14" s="520"/>
      <c r="V14" s="520"/>
      <c r="W14" s="520"/>
      <c r="X14" s="520"/>
      <c r="Y14" s="520"/>
      <c r="Z14" s="520"/>
    </row>
    <row r="15" spans="1:26" ht="18.75" customHeight="1">
      <c r="A15" s="525"/>
      <c r="B15" s="534" t="s">
        <v>1969</v>
      </c>
      <c r="C15" s="530">
        <f>C94</f>
        <v>1</v>
      </c>
      <c r="D15" s="530">
        <f t="shared" ref="D15" si="15">D94</f>
        <v>0</v>
      </c>
      <c r="E15" s="531">
        <f t="shared" si="0"/>
        <v>0</v>
      </c>
      <c r="F15" s="532">
        <f t="shared" ref="F15:G15" si="16">+F102</f>
        <v>5</v>
      </c>
      <c r="G15" s="532">
        <f t="shared" si="16"/>
        <v>4</v>
      </c>
      <c r="H15" s="531">
        <f t="shared" si="2"/>
        <v>0.8</v>
      </c>
      <c r="I15" s="535">
        <f>+I102</f>
        <v>4</v>
      </c>
      <c r="J15" s="535">
        <f>+J102</f>
        <v>2.5</v>
      </c>
      <c r="K15" s="531">
        <f t="shared" si="3"/>
        <v>0.625</v>
      </c>
      <c r="L15" s="532">
        <f t="shared" si="4"/>
        <v>10</v>
      </c>
      <c r="M15" s="532">
        <f t="shared" si="4"/>
        <v>6.5</v>
      </c>
      <c r="N15" s="531">
        <f t="shared" si="7"/>
        <v>0.65</v>
      </c>
      <c r="O15" s="533"/>
      <c r="P15" s="520"/>
      <c r="Q15" s="520"/>
      <c r="R15" s="520"/>
      <c r="S15" s="520"/>
      <c r="T15" s="520"/>
      <c r="U15" s="520"/>
      <c r="V15" s="520"/>
      <c r="W15" s="520"/>
      <c r="X15" s="520"/>
      <c r="Y15" s="520"/>
      <c r="Z15" s="520"/>
    </row>
    <row r="16" spans="1:26" ht="18.75" customHeight="1">
      <c r="A16" s="525"/>
      <c r="B16" s="534" t="s">
        <v>1970</v>
      </c>
      <c r="C16" s="530">
        <v>6</v>
      </c>
      <c r="D16" s="530">
        <v>4</v>
      </c>
      <c r="E16" s="531">
        <f t="shared" si="0"/>
        <v>0.66666666666666663</v>
      </c>
      <c r="F16" s="532">
        <f t="shared" ref="F16:G16" si="17">+F110</f>
        <v>4</v>
      </c>
      <c r="G16" s="532">
        <f t="shared" si="17"/>
        <v>3</v>
      </c>
      <c r="H16" s="531">
        <f t="shared" si="2"/>
        <v>0.75</v>
      </c>
      <c r="I16" s="535">
        <f>+I110</f>
        <v>4</v>
      </c>
      <c r="J16" s="535">
        <f>+J110</f>
        <v>4</v>
      </c>
      <c r="K16" s="531">
        <f t="shared" si="3"/>
        <v>1</v>
      </c>
      <c r="L16" s="532">
        <f t="shared" si="4"/>
        <v>14</v>
      </c>
      <c r="M16" s="532">
        <f t="shared" si="4"/>
        <v>11</v>
      </c>
      <c r="N16" s="531">
        <f t="shared" si="7"/>
        <v>0.7857142857142857</v>
      </c>
      <c r="O16" s="533"/>
      <c r="P16" s="520"/>
      <c r="Q16" s="520"/>
      <c r="R16" s="520"/>
      <c r="S16" s="520"/>
      <c r="T16" s="520"/>
      <c r="U16" s="520"/>
      <c r="V16" s="520"/>
      <c r="W16" s="520"/>
      <c r="X16" s="520"/>
      <c r="Y16" s="520"/>
      <c r="Z16" s="520"/>
    </row>
    <row r="17" spans="1:26" ht="18.75" customHeight="1">
      <c r="A17" s="525"/>
      <c r="B17" s="534" t="s">
        <v>1971</v>
      </c>
      <c r="C17" s="530">
        <f t="shared" ref="C17:D17" si="18">C116</f>
        <v>0</v>
      </c>
      <c r="D17" s="530">
        <f t="shared" si="18"/>
        <v>0</v>
      </c>
      <c r="E17" s="531">
        <v>1</v>
      </c>
      <c r="F17" s="532">
        <f t="shared" ref="F17:G17" si="19">+F116</f>
        <v>0</v>
      </c>
      <c r="G17" s="532">
        <f t="shared" si="19"/>
        <v>0</v>
      </c>
      <c r="H17" s="531">
        <v>1</v>
      </c>
      <c r="I17" s="535">
        <f>+I116</f>
        <v>3</v>
      </c>
      <c r="J17" s="535">
        <f>+J116</f>
        <v>3</v>
      </c>
      <c r="K17" s="531">
        <f t="shared" si="3"/>
        <v>1</v>
      </c>
      <c r="L17" s="532">
        <f t="shared" si="4"/>
        <v>3</v>
      </c>
      <c r="M17" s="532">
        <f t="shared" si="4"/>
        <v>3</v>
      </c>
      <c r="N17" s="531">
        <v>1</v>
      </c>
      <c r="O17" s="533"/>
      <c r="P17" s="520"/>
      <c r="Q17" s="520"/>
      <c r="R17" s="520"/>
      <c r="S17" s="520"/>
      <c r="T17" s="520"/>
      <c r="U17" s="520"/>
      <c r="V17" s="520"/>
      <c r="W17" s="520"/>
      <c r="X17" s="520"/>
      <c r="Y17" s="520"/>
      <c r="Z17" s="520"/>
    </row>
    <row r="18" spans="1:26" ht="18.75" customHeight="1">
      <c r="A18" s="538"/>
      <c r="B18" s="539" t="s">
        <v>1912</v>
      </c>
      <c r="C18" s="540">
        <f t="shared" ref="C18:D18" si="20">SUM(C9:C17)</f>
        <v>67</v>
      </c>
      <c r="D18" s="540">
        <f t="shared" si="20"/>
        <v>55</v>
      </c>
      <c r="E18" s="541">
        <f>D18/C18</f>
        <v>0.82089552238805974</v>
      </c>
      <c r="F18" s="540">
        <f t="shared" ref="F18:G18" si="21">SUM(F9:F17)</f>
        <v>228</v>
      </c>
      <c r="G18" s="540">
        <f t="shared" si="21"/>
        <v>212.89999999999998</v>
      </c>
      <c r="H18" s="541">
        <f>G18/F18</f>
        <v>0.93377192982456125</v>
      </c>
      <c r="I18" s="540">
        <f>SUM(I9:I17)</f>
        <v>402</v>
      </c>
      <c r="J18" s="540">
        <f>SUM(J9:J17)</f>
        <v>391</v>
      </c>
      <c r="K18" s="541">
        <f>J18/I18</f>
        <v>0.97263681592039797</v>
      </c>
      <c r="L18" s="542">
        <f t="shared" ref="L18:M18" si="22">SUM(L9:L17)</f>
        <v>697</v>
      </c>
      <c r="M18" s="542">
        <f t="shared" si="22"/>
        <v>658.90000000000009</v>
      </c>
      <c r="N18" s="541">
        <f>M18/L18</f>
        <v>0.94533715925394557</v>
      </c>
      <c r="O18" s="520"/>
      <c r="P18" s="520"/>
      <c r="Q18" s="520"/>
      <c r="R18" s="520"/>
      <c r="S18" s="520"/>
      <c r="T18" s="520"/>
      <c r="U18" s="520"/>
      <c r="V18" s="520"/>
      <c r="W18" s="520"/>
      <c r="X18" s="520"/>
      <c r="Y18" s="520"/>
      <c r="Z18" s="520"/>
    </row>
    <row r="19" spans="1:26" ht="15.6">
      <c r="A19" s="519"/>
      <c r="B19" s="543" t="s">
        <v>1972</v>
      </c>
      <c r="C19" s="522"/>
      <c r="D19" s="522"/>
      <c r="E19" s="522"/>
      <c r="F19" s="522"/>
      <c r="G19" s="522"/>
      <c r="H19" s="522"/>
      <c r="I19" s="522"/>
      <c r="J19" s="522"/>
      <c r="K19" s="522"/>
      <c r="L19" s="522"/>
      <c r="M19" s="522"/>
      <c r="N19" s="522"/>
      <c r="O19" s="520"/>
      <c r="P19" s="520"/>
      <c r="Q19" s="520"/>
      <c r="R19" s="520"/>
      <c r="S19" s="520"/>
      <c r="T19" s="520"/>
      <c r="U19" s="520"/>
      <c r="V19" s="520"/>
      <c r="W19" s="520"/>
      <c r="X19" s="520"/>
      <c r="Y19" s="520"/>
      <c r="Z19" s="520"/>
    </row>
    <row r="20" spans="1:26" ht="14.4">
      <c r="A20" s="544"/>
      <c r="B20" s="520"/>
      <c r="C20" s="522"/>
      <c r="D20" s="522"/>
      <c r="E20" s="522"/>
      <c r="F20" s="522"/>
      <c r="G20" s="522"/>
      <c r="H20" s="522"/>
      <c r="I20" s="522"/>
      <c r="J20" s="522"/>
      <c r="K20" s="522"/>
      <c r="L20" s="522"/>
      <c r="M20" s="522"/>
      <c r="N20" s="522"/>
      <c r="O20" s="520"/>
      <c r="P20" s="520"/>
      <c r="Q20" s="520"/>
      <c r="R20" s="520"/>
      <c r="S20" s="520"/>
      <c r="T20" s="520"/>
      <c r="U20" s="520"/>
      <c r="V20" s="520"/>
      <c r="W20" s="520"/>
      <c r="X20" s="520"/>
      <c r="Y20" s="520"/>
      <c r="Z20" s="520"/>
    </row>
    <row r="21" spans="1:26" ht="15.75" customHeight="1">
      <c r="A21" s="519"/>
      <c r="B21" s="522"/>
      <c r="C21" s="522"/>
      <c r="D21" s="522"/>
      <c r="E21" s="522"/>
      <c r="F21" s="522"/>
      <c r="G21" s="522"/>
      <c r="H21" s="522"/>
      <c r="I21" s="522"/>
      <c r="J21" s="522"/>
      <c r="K21" s="522"/>
      <c r="L21" s="522"/>
      <c r="M21" s="522"/>
      <c r="N21" s="522"/>
      <c r="O21" s="520"/>
      <c r="P21" s="520"/>
      <c r="Q21" s="520"/>
      <c r="R21" s="520"/>
      <c r="S21" s="520"/>
      <c r="T21" s="520"/>
      <c r="U21" s="520"/>
      <c r="V21" s="520"/>
      <c r="W21" s="520"/>
      <c r="X21" s="520"/>
      <c r="Y21" s="520"/>
      <c r="Z21" s="520"/>
    </row>
    <row r="22" spans="1:26" ht="15.75" customHeight="1">
      <c r="A22" s="519"/>
      <c r="B22" s="522"/>
      <c r="C22" s="522"/>
      <c r="D22" s="522"/>
      <c r="E22" s="522"/>
      <c r="F22" s="522"/>
      <c r="G22" s="522"/>
      <c r="H22" s="522"/>
      <c r="I22" s="522"/>
      <c r="J22" s="522"/>
      <c r="K22" s="522"/>
      <c r="L22" s="522"/>
      <c r="M22" s="522"/>
      <c r="N22" s="522"/>
      <c r="O22" s="520"/>
      <c r="P22" s="520"/>
      <c r="Q22" s="520"/>
      <c r="R22" s="520"/>
      <c r="S22" s="520"/>
      <c r="T22" s="520"/>
      <c r="U22" s="520"/>
      <c r="V22" s="520"/>
      <c r="W22" s="520"/>
      <c r="X22" s="520"/>
      <c r="Y22" s="520"/>
      <c r="Z22" s="520"/>
    </row>
    <row r="23" spans="1:26" ht="15.75" customHeight="1">
      <c r="A23" s="519"/>
      <c r="B23" s="522"/>
      <c r="C23" s="522"/>
      <c r="D23" s="522"/>
      <c r="E23" s="522"/>
      <c r="F23" s="522"/>
      <c r="G23" s="522"/>
      <c r="H23" s="522"/>
      <c r="I23" s="522"/>
      <c r="J23" s="522"/>
      <c r="K23" s="522"/>
      <c r="L23" s="522"/>
      <c r="M23" s="522"/>
      <c r="N23" s="522"/>
      <c r="O23" s="520"/>
      <c r="P23" s="520"/>
      <c r="Q23" s="520"/>
      <c r="R23" s="520"/>
      <c r="S23" s="520"/>
      <c r="T23" s="520"/>
      <c r="U23" s="520"/>
      <c r="V23" s="520"/>
      <c r="W23" s="520"/>
      <c r="X23" s="520"/>
      <c r="Y23" s="520"/>
      <c r="Z23" s="520"/>
    </row>
    <row r="24" spans="1:26" ht="15.75" customHeight="1">
      <c r="A24" s="519"/>
      <c r="B24" s="522"/>
      <c r="C24" s="522"/>
      <c r="D24" s="522"/>
      <c r="E24" s="522"/>
      <c r="F24" s="522"/>
      <c r="G24" s="522"/>
      <c r="H24" s="522"/>
      <c r="I24" s="545"/>
      <c r="J24" s="522"/>
      <c r="K24" s="522"/>
      <c r="L24" s="522"/>
      <c r="M24" s="522"/>
      <c r="N24" s="522"/>
      <c r="O24" s="520"/>
      <c r="P24" s="520"/>
      <c r="Q24" s="520"/>
      <c r="R24" s="520"/>
      <c r="S24" s="520"/>
      <c r="T24" s="520"/>
      <c r="U24" s="520"/>
      <c r="V24" s="520"/>
      <c r="W24" s="520"/>
      <c r="X24" s="520"/>
      <c r="Y24" s="520"/>
      <c r="Z24" s="520"/>
    </row>
    <row r="25" spans="1:26" ht="15.75" customHeight="1">
      <c r="A25" s="519"/>
      <c r="B25" s="522"/>
      <c r="C25" s="522"/>
      <c r="D25" s="522"/>
      <c r="E25" s="522"/>
      <c r="F25" s="522"/>
      <c r="G25" s="522"/>
      <c r="H25" s="522"/>
      <c r="I25" s="522"/>
      <c r="J25" s="522"/>
      <c r="K25" s="522"/>
      <c r="L25" s="522"/>
      <c r="M25" s="522"/>
      <c r="N25" s="522"/>
      <c r="O25" s="546"/>
      <c r="P25" s="546"/>
      <c r="Q25" s="546"/>
      <c r="R25" s="546"/>
      <c r="S25" s="520"/>
      <c r="T25" s="546"/>
      <c r="U25" s="546"/>
      <c r="V25" s="520"/>
      <c r="W25" s="520"/>
      <c r="X25" s="520"/>
      <c r="Y25" s="520"/>
      <c r="Z25" s="520"/>
    </row>
    <row r="26" spans="1:26" ht="15.75" customHeight="1">
      <c r="A26" s="519"/>
      <c r="B26" s="522"/>
      <c r="C26" s="522"/>
      <c r="D26" s="522"/>
      <c r="E26" s="522"/>
      <c r="F26" s="522"/>
      <c r="G26" s="522"/>
      <c r="H26" s="522"/>
      <c r="I26" s="522"/>
      <c r="J26" s="522"/>
      <c r="K26" s="522"/>
      <c r="L26" s="522"/>
      <c r="M26" s="522"/>
      <c r="N26" s="520"/>
      <c r="O26" s="546"/>
      <c r="P26" s="546"/>
      <c r="Q26" s="546"/>
      <c r="R26" s="546"/>
      <c r="S26" s="520"/>
      <c r="T26" s="546"/>
      <c r="U26" s="546"/>
      <c r="V26" s="520"/>
      <c r="W26" s="520"/>
      <c r="X26" s="520"/>
      <c r="Y26" s="520"/>
      <c r="Z26" s="520"/>
    </row>
    <row r="27" spans="1:26" ht="15.75" customHeight="1">
      <c r="A27" s="519"/>
      <c r="B27" s="522"/>
      <c r="C27" s="522"/>
      <c r="D27" s="522"/>
      <c r="E27" s="522"/>
      <c r="F27" s="522"/>
      <c r="G27" s="522"/>
      <c r="H27" s="522"/>
      <c r="I27" s="522"/>
      <c r="J27" s="522"/>
      <c r="K27" s="522"/>
      <c r="L27" s="522"/>
      <c r="M27" s="522"/>
      <c r="N27" s="522"/>
      <c r="O27" s="520"/>
      <c r="P27" s="520"/>
      <c r="Q27" s="520"/>
      <c r="R27" s="520"/>
      <c r="S27" s="520"/>
      <c r="T27" s="520"/>
      <c r="U27" s="520"/>
      <c r="V27" s="520"/>
      <c r="W27" s="520"/>
      <c r="X27" s="520"/>
      <c r="Y27" s="520"/>
      <c r="Z27" s="520"/>
    </row>
    <row r="28" spans="1:26" ht="15.75" customHeight="1">
      <c r="A28" s="519"/>
      <c r="B28" s="522"/>
      <c r="C28" s="522"/>
      <c r="D28" s="522"/>
      <c r="E28" s="522"/>
      <c r="F28" s="522"/>
      <c r="G28" s="522"/>
      <c r="H28" s="522"/>
      <c r="I28" s="522"/>
      <c r="J28" s="522"/>
      <c r="K28" s="522"/>
      <c r="L28" s="522"/>
      <c r="M28" s="522"/>
      <c r="N28" s="522"/>
      <c r="O28" s="520"/>
      <c r="P28" s="520"/>
      <c r="Q28" s="520"/>
      <c r="R28" s="520"/>
      <c r="S28" s="520"/>
      <c r="T28" s="520"/>
      <c r="U28" s="520"/>
      <c r="V28" s="520"/>
      <c r="W28" s="520"/>
      <c r="X28" s="520"/>
      <c r="Y28" s="520"/>
      <c r="Z28" s="520"/>
    </row>
    <row r="29" spans="1:26" ht="15.75" customHeight="1">
      <c r="A29" s="519"/>
      <c r="B29" s="522"/>
      <c r="C29" s="522"/>
      <c r="D29" s="522"/>
      <c r="E29" s="522"/>
      <c r="F29" s="522"/>
      <c r="G29" s="522"/>
      <c r="H29" s="522"/>
      <c r="I29" s="522"/>
      <c r="J29" s="522"/>
      <c r="K29" s="522"/>
      <c r="L29" s="522"/>
      <c r="M29" s="522"/>
      <c r="N29" s="522"/>
      <c r="O29" s="520"/>
      <c r="P29" s="520"/>
      <c r="Q29" s="520"/>
      <c r="R29" s="520"/>
      <c r="S29" s="520"/>
      <c r="T29" s="520"/>
      <c r="U29" s="520"/>
      <c r="V29" s="520"/>
      <c r="W29" s="520"/>
      <c r="X29" s="520"/>
      <c r="Y29" s="520"/>
      <c r="Z29" s="520"/>
    </row>
    <row r="30" spans="1:26" ht="15.75" customHeight="1">
      <c r="A30" s="519"/>
      <c r="B30" s="522"/>
      <c r="C30" s="522"/>
      <c r="D30" s="522"/>
      <c r="E30" s="522"/>
      <c r="F30" s="522"/>
      <c r="G30" s="522"/>
      <c r="H30" s="522"/>
      <c r="I30" s="522"/>
      <c r="J30" s="522"/>
      <c r="K30" s="522"/>
      <c r="L30" s="522"/>
      <c r="M30" s="522"/>
      <c r="N30" s="522"/>
      <c r="O30" s="520"/>
      <c r="P30" s="520"/>
      <c r="Q30" s="520"/>
      <c r="R30" s="520"/>
      <c r="S30" s="520"/>
      <c r="T30" s="520"/>
      <c r="U30" s="520"/>
      <c r="V30" s="520"/>
      <c r="W30" s="520"/>
      <c r="X30" s="520"/>
      <c r="Y30" s="520"/>
      <c r="Z30" s="520"/>
    </row>
    <row r="31" spans="1:26" ht="15.75" customHeight="1">
      <c r="A31" s="519"/>
      <c r="B31" s="522"/>
      <c r="C31" s="522"/>
      <c r="D31" s="522"/>
      <c r="E31" s="522"/>
      <c r="F31" s="522"/>
      <c r="G31" s="522"/>
      <c r="H31" s="522"/>
      <c r="I31" s="522"/>
      <c r="J31" s="522"/>
      <c r="K31" s="522"/>
      <c r="L31" s="522"/>
      <c r="M31" s="522"/>
      <c r="N31" s="522"/>
      <c r="O31" s="520"/>
      <c r="P31" s="520"/>
      <c r="Q31" s="520"/>
      <c r="R31" s="520"/>
      <c r="S31" s="520"/>
      <c r="T31" s="520"/>
      <c r="U31" s="520"/>
      <c r="V31" s="520"/>
      <c r="W31" s="520"/>
      <c r="X31" s="520"/>
      <c r="Y31" s="520"/>
      <c r="Z31" s="520"/>
    </row>
    <row r="32" spans="1:26" ht="15.75" customHeight="1">
      <c r="A32" s="519"/>
      <c r="B32" s="522"/>
      <c r="C32" s="522"/>
      <c r="D32" s="522"/>
      <c r="E32" s="522"/>
      <c r="F32" s="522"/>
      <c r="G32" s="522"/>
      <c r="H32" s="522"/>
      <c r="I32" s="522"/>
      <c r="J32" s="522"/>
      <c r="K32" s="522"/>
      <c r="L32" s="522"/>
      <c r="M32" s="522"/>
      <c r="N32" s="522"/>
      <c r="O32" s="520"/>
      <c r="P32" s="520"/>
      <c r="Q32" s="520"/>
      <c r="R32" s="520"/>
      <c r="S32" s="520"/>
      <c r="T32" s="520"/>
      <c r="U32" s="520"/>
      <c r="V32" s="520"/>
      <c r="W32" s="520"/>
      <c r="X32" s="520"/>
      <c r="Y32" s="520"/>
      <c r="Z32" s="520"/>
    </row>
    <row r="33" spans="1:26" ht="15.75" customHeight="1">
      <c r="A33" s="519"/>
      <c r="B33" s="522"/>
      <c r="C33" s="522"/>
      <c r="D33" s="522"/>
      <c r="E33" s="522"/>
      <c r="F33" s="522"/>
      <c r="G33" s="522"/>
      <c r="H33" s="522"/>
      <c r="I33" s="522"/>
      <c r="J33" s="522"/>
      <c r="K33" s="522"/>
      <c r="L33" s="522"/>
      <c r="M33" s="522"/>
      <c r="N33" s="522"/>
      <c r="O33" s="520"/>
      <c r="P33" s="520"/>
      <c r="Q33" s="520"/>
      <c r="R33" s="520"/>
      <c r="S33" s="520"/>
      <c r="T33" s="520"/>
      <c r="U33" s="520"/>
      <c r="V33" s="520"/>
      <c r="W33" s="520"/>
      <c r="X33" s="520"/>
      <c r="Y33" s="520"/>
      <c r="Z33" s="520"/>
    </row>
    <row r="34" spans="1:26" ht="15.75" customHeight="1">
      <c r="A34" s="519"/>
      <c r="B34" s="522"/>
      <c r="C34" s="522"/>
      <c r="D34" s="522"/>
      <c r="E34" s="522"/>
      <c r="F34" s="522"/>
      <c r="G34" s="522"/>
      <c r="H34" s="522"/>
      <c r="I34" s="522"/>
      <c r="J34" s="522"/>
      <c r="K34" s="522"/>
      <c r="L34" s="522"/>
      <c r="M34" s="522"/>
      <c r="N34" s="522"/>
      <c r="O34" s="520"/>
      <c r="P34" s="520"/>
      <c r="Q34" s="520"/>
      <c r="R34" s="520"/>
      <c r="S34" s="520"/>
      <c r="T34" s="520"/>
      <c r="U34" s="520"/>
      <c r="V34" s="520"/>
      <c r="W34" s="520"/>
      <c r="X34" s="520"/>
      <c r="Y34" s="520"/>
      <c r="Z34" s="520"/>
    </row>
    <row r="35" spans="1:26" ht="15.75" customHeight="1">
      <c r="A35" s="519"/>
      <c r="B35" s="522"/>
      <c r="C35" s="522"/>
      <c r="D35" s="522"/>
      <c r="E35" s="522"/>
      <c r="F35" s="522"/>
      <c r="G35" s="522"/>
      <c r="H35" s="522"/>
      <c r="I35" s="522"/>
      <c r="J35" s="522"/>
      <c r="K35" s="522"/>
      <c r="L35" s="522"/>
      <c r="M35" s="522"/>
      <c r="N35" s="522"/>
      <c r="O35" s="520"/>
      <c r="P35" s="520"/>
      <c r="Q35" s="520"/>
      <c r="R35" s="520"/>
      <c r="S35" s="520"/>
      <c r="T35" s="520"/>
      <c r="U35" s="520"/>
      <c r="V35" s="520"/>
      <c r="W35" s="520"/>
      <c r="X35" s="520"/>
      <c r="Y35" s="520"/>
      <c r="Z35" s="520"/>
    </row>
    <row r="36" spans="1:26" ht="15.75" customHeight="1">
      <c r="A36" s="519"/>
      <c r="B36" s="522"/>
      <c r="C36" s="522"/>
      <c r="D36" s="522"/>
      <c r="E36" s="522"/>
      <c r="F36" s="522"/>
      <c r="G36" s="522"/>
      <c r="H36" s="522"/>
      <c r="I36" s="522"/>
      <c r="J36" s="522"/>
      <c r="K36" s="522"/>
      <c r="L36" s="522"/>
      <c r="M36" s="522"/>
      <c r="N36" s="522"/>
      <c r="O36" s="520"/>
      <c r="P36" s="520"/>
      <c r="Q36" s="520"/>
      <c r="R36" s="520"/>
      <c r="S36" s="520"/>
      <c r="T36" s="520"/>
      <c r="U36" s="520"/>
      <c r="V36" s="520"/>
      <c r="W36" s="520"/>
      <c r="X36" s="520"/>
      <c r="Y36" s="520"/>
      <c r="Z36" s="520"/>
    </row>
    <row r="37" spans="1:26" ht="15.75" customHeight="1">
      <c r="A37" s="519"/>
      <c r="B37" s="522"/>
      <c r="C37" s="522"/>
      <c r="D37" s="522"/>
      <c r="E37" s="522"/>
      <c r="F37" s="522"/>
      <c r="G37" s="522"/>
      <c r="H37" s="522"/>
      <c r="I37" s="522"/>
      <c r="J37" s="522"/>
      <c r="K37" s="522"/>
      <c r="L37" s="522"/>
      <c r="M37" s="522"/>
      <c r="N37" s="522"/>
      <c r="O37" s="520"/>
      <c r="P37" s="520"/>
      <c r="Q37" s="520"/>
      <c r="R37" s="520"/>
      <c r="S37" s="520"/>
      <c r="T37" s="520"/>
      <c r="U37" s="520"/>
      <c r="V37" s="520"/>
      <c r="W37" s="520"/>
      <c r="X37" s="520"/>
      <c r="Y37" s="520"/>
      <c r="Z37" s="520"/>
    </row>
    <row r="38" spans="1:26" ht="15.75" customHeight="1">
      <c r="A38" s="519"/>
      <c r="B38" s="522"/>
      <c r="C38" s="522"/>
      <c r="D38" s="522"/>
      <c r="E38" s="522"/>
      <c r="F38" s="522"/>
      <c r="G38" s="522"/>
      <c r="H38" s="522"/>
      <c r="I38" s="522"/>
      <c r="J38" s="522"/>
      <c r="K38" s="522"/>
      <c r="L38" s="522"/>
      <c r="M38" s="522"/>
      <c r="N38" s="522"/>
      <c r="O38" s="520"/>
      <c r="P38" s="520"/>
      <c r="Q38" s="520"/>
      <c r="R38" s="520"/>
      <c r="S38" s="520"/>
      <c r="T38" s="520"/>
      <c r="U38" s="520"/>
      <c r="V38" s="520"/>
      <c r="W38" s="520"/>
      <c r="X38" s="520"/>
      <c r="Y38" s="520"/>
      <c r="Z38" s="520"/>
    </row>
    <row r="39" spans="1:26" ht="15.75" customHeight="1">
      <c r="A39" s="519"/>
      <c r="B39" s="522"/>
      <c r="C39" s="522"/>
      <c r="D39" s="522"/>
      <c r="E39" s="522"/>
      <c r="F39" s="522"/>
      <c r="G39" s="522"/>
      <c r="H39" s="522"/>
      <c r="I39" s="522"/>
      <c r="J39" s="522"/>
      <c r="K39" s="522"/>
      <c r="L39" s="522"/>
      <c r="M39" s="522"/>
      <c r="N39" s="522"/>
      <c r="O39" s="520"/>
      <c r="P39" s="520"/>
      <c r="Q39" s="524"/>
      <c r="R39" s="520"/>
      <c r="S39" s="520"/>
      <c r="T39" s="520"/>
      <c r="U39" s="520"/>
      <c r="V39" s="520"/>
      <c r="W39" s="520"/>
      <c r="X39" s="520"/>
      <c r="Y39" s="520"/>
      <c r="Z39" s="520"/>
    </row>
    <row r="40" spans="1:26" ht="15.75" customHeight="1">
      <c r="A40" s="519"/>
      <c r="B40" s="522"/>
      <c r="C40" s="522"/>
      <c r="D40" s="522"/>
      <c r="E40" s="522"/>
      <c r="F40" s="522"/>
      <c r="G40" s="522"/>
      <c r="H40" s="522"/>
      <c r="I40" s="522"/>
      <c r="J40" s="522"/>
      <c r="K40" s="522"/>
      <c r="L40" s="522"/>
      <c r="M40" s="522"/>
      <c r="N40" s="522"/>
      <c r="O40" s="520"/>
      <c r="P40" s="520"/>
      <c r="Q40" s="520"/>
      <c r="R40" s="520"/>
      <c r="S40" s="520"/>
      <c r="T40" s="520"/>
      <c r="U40" s="520"/>
      <c r="V40" s="520"/>
      <c r="W40" s="520"/>
      <c r="X40" s="520"/>
      <c r="Y40" s="520"/>
      <c r="Z40" s="520"/>
    </row>
    <row r="41" spans="1:26" ht="15.75" customHeight="1">
      <c r="A41" s="519"/>
      <c r="B41" s="522"/>
      <c r="C41" s="522"/>
      <c r="D41" s="522"/>
      <c r="E41" s="522"/>
      <c r="F41" s="522"/>
      <c r="G41" s="522"/>
      <c r="H41" s="522"/>
      <c r="I41" s="522"/>
      <c r="J41" s="522"/>
      <c r="K41" s="522"/>
      <c r="L41" s="522"/>
      <c r="M41" s="522"/>
      <c r="N41" s="522"/>
      <c r="O41" s="520"/>
      <c r="P41" s="520"/>
      <c r="Q41" s="520"/>
      <c r="R41" s="520"/>
      <c r="S41" s="520"/>
      <c r="T41" s="520"/>
      <c r="U41" s="520"/>
      <c r="V41" s="520"/>
      <c r="W41" s="520"/>
      <c r="X41" s="520"/>
      <c r="Y41" s="520"/>
      <c r="Z41" s="520"/>
    </row>
    <row r="42" spans="1:26" ht="15.75" customHeight="1">
      <c r="A42" s="519"/>
      <c r="B42" s="522"/>
      <c r="C42" s="522"/>
      <c r="D42" s="522"/>
      <c r="E42" s="522"/>
      <c r="F42" s="522"/>
      <c r="G42" s="522"/>
      <c r="H42" s="522"/>
      <c r="I42" s="522"/>
      <c r="J42" s="522"/>
      <c r="K42" s="522"/>
      <c r="L42" s="522"/>
      <c r="M42" s="522"/>
      <c r="N42" s="522"/>
      <c r="O42" s="520"/>
      <c r="P42" s="520"/>
      <c r="Q42" s="520"/>
      <c r="R42" s="520"/>
      <c r="S42" s="520"/>
      <c r="T42" s="520"/>
      <c r="U42" s="520"/>
      <c r="V42" s="520"/>
      <c r="W42" s="520"/>
      <c r="X42" s="520"/>
      <c r="Y42" s="520"/>
      <c r="Z42" s="520"/>
    </row>
    <row r="43" spans="1:26" ht="15.75" customHeight="1">
      <c r="A43" s="519"/>
      <c r="B43" s="522"/>
      <c r="C43" s="522"/>
      <c r="D43" s="522"/>
      <c r="E43" s="522"/>
      <c r="F43" s="522"/>
      <c r="G43" s="522"/>
      <c r="H43" s="522"/>
      <c r="I43" s="522"/>
      <c r="J43" s="522"/>
      <c r="K43" s="522"/>
      <c r="L43" s="522"/>
      <c r="M43" s="522"/>
      <c r="N43" s="522"/>
      <c r="O43" s="520"/>
      <c r="P43" s="520"/>
      <c r="Q43" s="520"/>
      <c r="R43" s="520"/>
      <c r="S43" s="520"/>
      <c r="T43" s="520"/>
      <c r="U43" s="520"/>
      <c r="V43" s="520"/>
      <c r="W43" s="520"/>
      <c r="X43" s="520"/>
      <c r="Y43" s="520"/>
      <c r="Z43" s="520"/>
    </row>
    <row r="44" spans="1:26" ht="15.75" customHeight="1">
      <c r="A44" s="519"/>
      <c r="B44" s="522"/>
      <c r="C44" s="522"/>
      <c r="D44" s="522"/>
      <c r="E44" s="522"/>
      <c r="F44" s="522"/>
      <c r="G44" s="522"/>
      <c r="H44" s="522"/>
      <c r="I44" s="522"/>
      <c r="J44" s="522"/>
      <c r="K44" s="522"/>
      <c r="L44" s="522"/>
      <c r="M44" s="522"/>
      <c r="N44" s="522"/>
      <c r="O44" s="520"/>
      <c r="P44" s="520"/>
      <c r="Q44" s="520"/>
      <c r="R44" s="520"/>
      <c r="S44" s="520"/>
      <c r="T44" s="520"/>
      <c r="U44" s="520"/>
      <c r="V44" s="520"/>
      <c r="W44" s="520"/>
      <c r="X44" s="520"/>
      <c r="Y44" s="520"/>
      <c r="Z44" s="520"/>
    </row>
    <row r="45" spans="1:26" ht="15.75" customHeight="1">
      <c r="A45" s="519"/>
      <c r="B45" s="522"/>
      <c r="C45" s="522"/>
      <c r="D45" s="522"/>
      <c r="E45" s="522"/>
      <c r="F45" s="522"/>
      <c r="G45" s="522"/>
      <c r="H45" s="522"/>
      <c r="I45" s="522"/>
      <c r="J45" s="522"/>
      <c r="K45" s="522"/>
      <c r="L45" s="522"/>
      <c r="M45" s="522"/>
      <c r="N45" s="522"/>
      <c r="O45" s="520"/>
      <c r="P45" s="520"/>
      <c r="Q45" s="520"/>
      <c r="R45" s="520"/>
      <c r="S45" s="520"/>
      <c r="T45" s="520"/>
      <c r="U45" s="520"/>
      <c r="V45" s="520"/>
      <c r="W45" s="520"/>
      <c r="X45" s="520"/>
      <c r="Y45" s="520"/>
      <c r="Z45" s="520"/>
    </row>
    <row r="46" spans="1:26" ht="15.75" customHeight="1">
      <c r="A46" s="519"/>
      <c r="B46" s="522"/>
      <c r="C46" s="522"/>
      <c r="D46" s="522"/>
      <c r="E46" s="522"/>
      <c r="F46" s="522"/>
      <c r="G46" s="522"/>
      <c r="H46" s="522"/>
      <c r="I46" s="522"/>
      <c r="J46" s="522"/>
      <c r="K46" s="522"/>
      <c r="L46" s="522"/>
      <c r="M46" s="522"/>
      <c r="N46" s="522"/>
      <c r="O46" s="520"/>
      <c r="P46" s="520"/>
      <c r="Q46" s="520"/>
      <c r="R46" s="520"/>
      <c r="S46" s="520"/>
      <c r="T46" s="520"/>
      <c r="U46" s="520"/>
      <c r="V46" s="520"/>
      <c r="W46" s="520"/>
      <c r="X46" s="520"/>
      <c r="Y46" s="520"/>
      <c r="Z46" s="520"/>
    </row>
    <row r="47" spans="1:26" ht="15.75" customHeight="1">
      <c r="A47" s="519"/>
      <c r="B47" s="522"/>
      <c r="C47" s="522"/>
      <c r="D47" s="522"/>
      <c r="E47" s="522"/>
      <c r="F47" s="522"/>
      <c r="G47" s="522"/>
      <c r="H47" s="522"/>
      <c r="I47" s="522"/>
      <c r="J47" s="522"/>
      <c r="K47" s="522"/>
      <c r="L47" s="522"/>
      <c r="M47" s="522"/>
      <c r="N47" s="522"/>
      <c r="O47" s="520"/>
      <c r="P47" s="520"/>
      <c r="Q47" s="520"/>
      <c r="R47" s="520"/>
      <c r="S47" s="520"/>
      <c r="T47" s="520"/>
      <c r="U47" s="520"/>
      <c r="V47" s="520"/>
      <c r="W47" s="520"/>
      <c r="X47" s="520"/>
      <c r="Y47" s="520"/>
      <c r="Z47" s="520"/>
    </row>
    <row r="48" spans="1:26" ht="15.75" customHeight="1">
      <c r="A48" s="519"/>
      <c r="B48" s="522"/>
      <c r="C48" s="522"/>
      <c r="D48" s="522"/>
      <c r="E48" s="522"/>
      <c r="F48" s="522"/>
      <c r="G48" s="522"/>
      <c r="H48" s="522"/>
      <c r="I48" s="522"/>
      <c r="J48" s="522"/>
      <c r="K48" s="522"/>
      <c r="L48" s="522"/>
      <c r="M48" s="522"/>
      <c r="N48" s="522"/>
      <c r="O48" s="520"/>
      <c r="P48" s="520"/>
      <c r="Q48" s="520"/>
      <c r="R48" s="520"/>
      <c r="S48" s="520"/>
      <c r="T48" s="520"/>
      <c r="U48" s="520"/>
      <c r="V48" s="520"/>
      <c r="W48" s="520"/>
      <c r="X48" s="520"/>
      <c r="Y48" s="520"/>
      <c r="Z48" s="520"/>
    </row>
    <row r="49" spans="1:26" ht="15.75" customHeight="1">
      <c r="A49" s="519"/>
      <c r="B49" s="522"/>
      <c r="C49" s="522"/>
      <c r="D49" s="522"/>
      <c r="E49" s="522"/>
      <c r="F49" s="522"/>
      <c r="G49" s="522"/>
      <c r="H49" s="522"/>
      <c r="I49" s="522"/>
      <c r="J49" s="522"/>
      <c r="K49" s="522"/>
      <c r="L49" s="522"/>
      <c r="M49" s="522"/>
      <c r="N49" s="522"/>
      <c r="O49" s="520"/>
      <c r="P49" s="520"/>
      <c r="Q49" s="520"/>
      <c r="R49" s="520"/>
      <c r="S49" s="520"/>
      <c r="T49" s="520"/>
      <c r="U49" s="520"/>
      <c r="V49" s="520"/>
      <c r="W49" s="520"/>
      <c r="X49" s="520"/>
      <c r="Y49" s="520"/>
      <c r="Z49" s="520"/>
    </row>
    <row r="50" spans="1:26" ht="23.25" customHeight="1">
      <c r="A50" s="525"/>
      <c r="B50" s="590" t="s">
        <v>1915</v>
      </c>
      <c r="C50" s="577"/>
      <c r="D50" s="577"/>
      <c r="E50" s="577"/>
      <c r="F50" s="577"/>
      <c r="G50" s="577"/>
      <c r="H50" s="577"/>
      <c r="I50" s="577"/>
      <c r="J50" s="577"/>
      <c r="K50" s="577"/>
      <c r="L50" s="577"/>
      <c r="M50" s="577"/>
      <c r="N50" s="577"/>
      <c r="O50" s="520"/>
      <c r="P50" s="520"/>
      <c r="Q50" s="520"/>
      <c r="R50" s="520"/>
      <c r="S50" s="520"/>
      <c r="T50" s="520"/>
      <c r="U50" s="520"/>
      <c r="V50" s="520"/>
      <c r="W50" s="520"/>
      <c r="X50" s="520"/>
      <c r="Y50" s="520"/>
      <c r="Z50" s="520"/>
    </row>
    <row r="51" spans="1:26" ht="36.75" customHeight="1">
      <c r="A51" s="523"/>
      <c r="B51" s="547"/>
      <c r="C51" s="591" t="s">
        <v>1973</v>
      </c>
      <c r="D51" s="592"/>
      <c r="E51" s="593"/>
      <c r="F51" s="594" t="s">
        <v>1974</v>
      </c>
      <c r="G51" s="592"/>
      <c r="H51" s="593"/>
      <c r="I51" s="594" t="s">
        <v>1975</v>
      </c>
      <c r="J51" s="592"/>
      <c r="K51" s="593"/>
      <c r="L51" s="595" t="s">
        <v>1960</v>
      </c>
      <c r="M51" s="592"/>
      <c r="N51" s="593"/>
      <c r="O51" s="524"/>
      <c r="P51" s="524"/>
      <c r="Q51" s="524"/>
      <c r="R51" s="524"/>
      <c r="S51" s="524"/>
      <c r="T51" s="524"/>
      <c r="U51" s="524"/>
      <c r="V51" s="524"/>
      <c r="W51" s="524"/>
      <c r="X51" s="524"/>
      <c r="Y51" s="524"/>
      <c r="Z51" s="524"/>
    </row>
    <row r="52" spans="1:26" ht="15.75" customHeight="1">
      <c r="A52" s="525"/>
      <c r="B52" s="520"/>
      <c r="C52" s="520"/>
      <c r="D52" s="520"/>
      <c r="E52" s="520"/>
      <c r="F52" s="520"/>
      <c r="G52" s="520"/>
      <c r="H52" s="520"/>
      <c r="I52" s="520"/>
      <c r="J52" s="520"/>
      <c r="K52" s="520"/>
      <c r="L52" s="520"/>
      <c r="M52" s="520"/>
      <c r="N52" s="520"/>
      <c r="O52" s="520"/>
      <c r="P52" s="520"/>
      <c r="Q52" s="520"/>
      <c r="R52" s="520"/>
      <c r="S52" s="520"/>
      <c r="T52" s="520"/>
      <c r="U52" s="520"/>
      <c r="V52" s="520"/>
      <c r="W52" s="520"/>
      <c r="X52" s="520"/>
      <c r="Y52" s="520"/>
      <c r="Z52" s="520"/>
    </row>
    <row r="53" spans="1:26" ht="15.75" customHeight="1">
      <c r="A53" s="525"/>
      <c r="B53" s="548" t="s">
        <v>1976</v>
      </c>
      <c r="C53" s="549" t="s">
        <v>1908</v>
      </c>
      <c r="D53" s="550" t="s">
        <v>1909</v>
      </c>
      <c r="E53" s="550" t="s">
        <v>1907</v>
      </c>
      <c r="F53" s="550" t="s">
        <v>1908</v>
      </c>
      <c r="G53" s="550" t="s">
        <v>1909</v>
      </c>
      <c r="H53" s="550" t="s">
        <v>1907</v>
      </c>
      <c r="I53" s="550" t="s">
        <v>1908</v>
      </c>
      <c r="J53" s="550" t="s">
        <v>1909</v>
      </c>
      <c r="K53" s="550" t="s">
        <v>1907</v>
      </c>
      <c r="L53" s="550" t="s">
        <v>1908</v>
      </c>
      <c r="M53" s="550" t="s">
        <v>1909</v>
      </c>
      <c r="N53" s="550" t="s">
        <v>1907</v>
      </c>
      <c r="O53" s="520"/>
      <c r="P53" s="520"/>
      <c r="Q53" s="520"/>
      <c r="R53" s="520"/>
      <c r="S53" s="520"/>
      <c r="T53" s="520"/>
      <c r="U53" s="520"/>
      <c r="V53" s="520"/>
      <c r="W53" s="520"/>
      <c r="X53" s="520"/>
      <c r="Y53" s="520"/>
      <c r="Z53" s="520"/>
    </row>
    <row r="54" spans="1:26" ht="15.75" customHeight="1">
      <c r="A54" s="525"/>
      <c r="B54" s="551" t="s">
        <v>1977</v>
      </c>
      <c r="C54" s="552">
        <v>27</v>
      </c>
      <c r="D54" s="553">
        <v>22.5</v>
      </c>
      <c r="E54" s="554">
        <f t="shared" ref="E54:E57" si="23">D54/C54</f>
        <v>0.83333333333333337</v>
      </c>
      <c r="F54" s="552">
        <f>+SUM('[1] PTEP 2024-v2'!AF10:AF29)</f>
        <v>30</v>
      </c>
      <c r="G54" s="552">
        <f>+SUM('[1] PTEP 2024-v2'!AG10:AG29)</f>
        <v>24.5</v>
      </c>
      <c r="H54" s="554">
        <f t="shared" ref="H54:H59" si="24">+G54/F54</f>
        <v>0.81666666666666665</v>
      </c>
      <c r="I54" s="552">
        <f>+SUM(' PTEP 2024-v2'!AO10:AO29)</f>
        <v>29</v>
      </c>
      <c r="J54" s="552">
        <f>+SUM(' PTEP 2024-v2'!AP10:AP29)</f>
        <v>27.5</v>
      </c>
      <c r="K54" s="554">
        <f t="shared" ref="K54:K59" si="25">+J54/I54</f>
        <v>0.94827586206896552</v>
      </c>
      <c r="L54" s="552">
        <f>+C54+F54+I54</f>
        <v>86</v>
      </c>
      <c r="M54" s="552">
        <f>+D54+G54+J54</f>
        <v>74.5</v>
      </c>
      <c r="N54" s="554">
        <f t="shared" ref="N54:N59" si="26">M54/L54</f>
        <v>0.86627906976744184</v>
      </c>
      <c r="O54" s="556"/>
      <c r="P54" s="520"/>
      <c r="Q54" s="520"/>
      <c r="R54" s="520"/>
      <c r="S54" s="520"/>
      <c r="T54" s="520"/>
      <c r="U54" s="520"/>
      <c r="V54" s="520"/>
      <c r="W54" s="520"/>
      <c r="X54" s="520"/>
      <c r="Y54" s="520"/>
      <c r="Z54" s="520"/>
    </row>
    <row r="55" spans="1:26" ht="15.75" customHeight="1">
      <c r="A55" s="525"/>
      <c r="B55" s="551" t="s">
        <v>391</v>
      </c>
      <c r="C55" s="552">
        <v>5</v>
      </c>
      <c r="D55" s="552">
        <v>5</v>
      </c>
      <c r="E55" s="554">
        <f t="shared" si="23"/>
        <v>1</v>
      </c>
      <c r="F55" s="552">
        <f>+SUM('[1] PTEP 2024-v2'!AF30:AF33)</f>
        <v>9</v>
      </c>
      <c r="G55" s="552">
        <f>+SUM('[1] PTEP 2024-v2'!AG30:AG33)</f>
        <v>8.5</v>
      </c>
      <c r="H55" s="554">
        <f>+G55/F55</f>
        <v>0.94444444444444442</v>
      </c>
      <c r="I55" s="552">
        <f>+SUM(' PTEP 2024-v2'!AO30:AO33)</f>
        <v>8</v>
      </c>
      <c r="J55" s="552">
        <f>+SUM(' PTEP 2024-v2'!AP30:AP33)</f>
        <v>8</v>
      </c>
      <c r="K55" s="554">
        <f t="shared" si="25"/>
        <v>1</v>
      </c>
      <c r="L55" s="552">
        <f t="shared" ref="L55:M58" si="27">+C55+F55+I55</f>
        <v>22</v>
      </c>
      <c r="M55" s="552">
        <f t="shared" si="27"/>
        <v>21.5</v>
      </c>
      <c r="N55" s="554">
        <f t="shared" si="26"/>
        <v>0.97727272727272729</v>
      </c>
      <c r="O55" s="556"/>
      <c r="P55" s="520"/>
      <c r="Q55" s="520"/>
      <c r="R55" s="520"/>
      <c r="S55" s="520"/>
      <c r="T55" s="520"/>
      <c r="U55" s="520"/>
      <c r="V55" s="520"/>
      <c r="W55" s="520"/>
      <c r="X55" s="520"/>
      <c r="Y55" s="520"/>
      <c r="Z55" s="520"/>
    </row>
    <row r="56" spans="1:26" ht="15.75" customHeight="1">
      <c r="A56" s="525"/>
      <c r="B56" s="551" t="s">
        <v>460</v>
      </c>
      <c r="C56" s="555">
        <v>3</v>
      </c>
      <c r="D56" s="555">
        <v>1</v>
      </c>
      <c r="E56" s="554">
        <f t="shared" si="23"/>
        <v>0.33333333333333331</v>
      </c>
      <c r="F56" s="555">
        <f>+SUM('[1] PTEP 2024-v2'!AF34:AF38)</f>
        <v>2</v>
      </c>
      <c r="G56" s="555">
        <f>+SUM('[1] PTEP 2024-v2'!AG34:AG38)</f>
        <v>0</v>
      </c>
      <c r="H56" s="554">
        <f t="shared" si="24"/>
        <v>0</v>
      </c>
      <c r="I56" s="552">
        <f>+SUM(' PTEP 2024-v2'!AO34:AO38)</f>
        <v>4</v>
      </c>
      <c r="J56" s="552">
        <f>+SUM(' PTEP 2024-v2'!AP34:AP38)</f>
        <v>1</v>
      </c>
      <c r="K56" s="554">
        <f t="shared" si="25"/>
        <v>0.25</v>
      </c>
      <c r="L56" s="552">
        <f t="shared" si="27"/>
        <v>9</v>
      </c>
      <c r="M56" s="552">
        <f t="shared" si="27"/>
        <v>2</v>
      </c>
      <c r="N56" s="554">
        <f t="shared" si="26"/>
        <v>0.22222222222222221</v>
      </c>
      <c r="O56" s="556"/>
      <c r="P56" s="520"/>
      <c r="Q56" s="520"/>
      <c r="R56" s="520"/>
      <c r="S56" s="520"/>
      <c r="T56" s="520"/>
      <c r="U56" s="520"/>
      <c r="V56" s="520"/>
      <c r="W56" s="520"/>
      <c r="X56" s="520"/>
      <c r="Y56" s="520"/>
      <c r="Z56" s="520"/>
    </row>
    <row r="57" spans="1:26" ht="15.75" customHeight="1">
      <c r="A57" s="525"/>
      <c r="B57" s="551" t="s">
        <v>539</v>
      </c>
      <c r="C57" s="552">
        <v>1</v>
      </c>
      <c r="D57" s="552">
        <v>1</v>
      </c>
      <c r="E57" s="554">
        <f t="shared" si="23"/>
        <v>1</v>
      </c>
      <c r="F57" s="552">
        <f>+SUM('[1] PTEP 2024-v2'!AF39:AF40)</f>
        <v>1</v>
      </c>
      <c r="G57" s="552">
        <f>+SUM('[1] PTEP 2024-v2'!AG39:AG40)</f>
        <v>1</v>
      </c>
      <c r="H57" s="554">
        <f t="shared" si="24"/>
        <v>1</v>
      </c>
      <c r="I57" s="552">
        <f>+SUM(' PTEP 2024-v2'!AO39:AO40)</f>
        <v>2</v>
      </c>
      <c r="J57" s="552">
        <f>+SUM(' PTEP 2024-v2'!AP39:AP40)</f>
        <v>2</v>
      </c>
      <c r="K57" s="554">
        <f t="shared" si="25"/>
        <v>1</v>
      </c>
      <c r="L57" s="552">
        <f t="shared" si="27"/>
        <v>4</v>
      </c>
      <c r="M57" s="552">
        <f t="shared" si="27"/>
        <v>4</v>
      </c>
      <c r="N57" s="554">
        <f t="shared" si="26"/>
        <v>1</v>
      </c>
      <c r="O57" s="556"/>
      <c r="P57" s="520"/>
      <c r="Q57" s="520"/>
      <c r="R57" s="520"/>
      <c r="S57" s="520"/>
      <c r="T57" s="520"/>
      <c r="U57" s="520"/>
      <c r="V57" s="520"/>
      <c r="W57" s="520"/>
      <c r="X57" s="520"/>
      <c r="Y57" s="520"/>
      <c r="Z57" s="520"/>
    </row>
    <row r="58" spans="1:26" ht="15.75" customHeight="1">
      <c r="A58" s="525"/>
      <c r="B58" s="551" t="s">
        <v>571</v>
      </c>
      <c r="C58" s="552">
        <v>0</v>
      </c>
      <c r="D58" s="552">
        <v>0</v>
      </c>
      <c r="E58" s="554">
        <v>1</v>
      </c>
      <c r="F58" s="552">
        <f>+'[1] PTEP 2024-v2'!AF41</f>
        <v>1</v>
      </c>
      <c r="G58" s="552">
        <f>+'[1] PTEP 2024-v2'!AG41</f>
        <v>0</v>
      </c>
      <c r="H58" s="554">
        <f t="shared" si="24"/>
        <v>0</v>
      </c>
      <c r="I58" s="557">
        <f>+SUM(' PTEP 2024-v2'!AO41)</f>
        <v>1</v>
      </c>
      <c r="J58" s="557">
        <f>+SUM(' PTEP 2024-v2'!AP41)</f>
        <v>1</v>
      </c>
      <c r="K58" s="554">
        <f t="shared" si="25"/>
        <v>1</v>
      </c>
      <c r="L58" s="552">
        <f t="shared" si="27"/>
        <v>2</v>
      </c>
      <c r="M58" s="552">
        <f t="shared" si="27"/>
        <v>1</v>
      </c>
      <c r="N58" s="554">
        <f t="shared" si="26"/>
        <v>0.5</v>
      </c>
      <c r="O58" s="556"/>
      <c r="P58" s="520"/>
      <c r="Q58" s="520"/>
      <c r="R58" s="520"/>
      <c r="S58" s="520"/>
      <c r="T58" s="520"/>
      <c r="U58" s="520"/>
      <c r="V58" s="520"/>
      <c r="W58" s="520"/>
      <c r="X58" s="520"/>
      <c r="Y58" s="520"/>
      <c r="Z58" s="520"/>
    </row>
    <row r="59" spans="1:26" ht="15.75" customHeight="1">
      <c r="A59" s="525"/>
      <c r="B59" s="558" t="s">
        <v>1926</v>
      </c>
      <c r="C59" s="559">
        <f t="shared" ref="C59:D59" si="28">SUM(C54:C58)</f>
        <v>36</v>
      </c>
      <c r="D59" s="560">
        <f t="shared" si="28"/>
        <v>29.5</v>
      </c>
      <c r="E59" s="561">
        <f>D59/C59</f>
        <v>0.81944444444444442</v>
      </c>
      <c r="F59" s="562">
        <f t="shared" ref="F59:J59" si="29">+SUM(F54:F58)</f>
        <v>43</v>
      </c>
      <c r="G59" s="562">
        <f t="shared" si="29"/>
        <v>34</v>
      </c>
      <c r="H59" s="561">
        <f t="shared" si="24"/>
        <v>0.79069767441860461</v>
      </c>
      <c r="I59" s="562">
        <f t="shared" si="29"/>
        <v>44</v>
      </c>
      <c r="J59" s="562">
        <f t="shared" si="29"/>
        <v>39.5</v>
      </c>
      <c r="K59" s="561">
        <f t="shared" si="25"/>
        <v>0.89772727272727271</v>
      </c>
      <c r="L59" s="562">
        <f t="shared" ref="L59:M59" si="30">SUM(L54:L58)</f>
        <v>123</v>
      </c>
      <c r="M59" s="562">
        <f t="shared" si="30"/>
        <v>103</v>
      </c>
      <c r="N59" s="561">
        <f t="shared" si="26"/>
        <v>0.83739837398373984</v>
      </c>
      <c r="O59" s="563"/>
      <c r="P59" s="520"/>
      <c r="Q59" s="520"/>
      <c r="R59" s="520"/>
      <c r="S59" s="520"/>
      <c r="T59" s="520"/>
      <c r="U59" s="520"/>
      <c r="V59" s="520"/>
      <c r="W59" s="520"/>
      <c r="X59" s="520"/>
      <c r="Y59" s="520"/>
      <c r="Z59" s="520"/>
    </row>
    <row r="60" spans="1:26" ht="15.75" customHeight="1">
      <c r="A60" s="525"/>
      <c r="B60" s="564"/>
      <c r="C60" s="525"/>
      <c r="D60" s="525"/>
      <c r="E60" s="525"/>
      <c r="F60" s="525"/>
      <c r="G60" s="525"/>
      <c r="H60" s="525"/>
      <c r="I60" s="525"/>
      <c r="J60" s="525"/>
      <c r="K60" s="525"/>
      <c r="L60" s="525"/>
      <c r="M60" s="525"/>
      <c r="N60" s="525"/>
      <c r="O60" s="520"/>
      <c r="P60" s="520"/>
      <c r="Q60" s="520"/>
      <c r="R60" s="520"/>
      <c r="S60" s="520"/>
      <c r="T60" s="520"/>
      <c r="U60" s="520"/>
      <c r="V60" s="520"/>
      <c r="W60" s="520"/>
      <c r="X60" s="520"/>
      <c r="Y60" s="520"/>
      <c r="Z60" s="520"/>
    </row>
    <row r="61" spans="1:26" ht="15.75" customHeight="1">
      <c r="A61" s="525"/>
      <c r="B61" s="548" t="s">
        <v>1978</v>
      </c>
      <c r="C61" s="549" t="s">
        <v>1908</v>
      </c>
      <c r="D61" s="550" t="s">
        <v>1909</v>
      </c>
      <c r="E61" s="550" t="s">
        <v>1907</v>
      </c>
      <c r="F61" s="550" t="s">
        <v>1908</v>
      </c>
      <c r="G61" s="550" t="s">
        <v>1909</v>
      </c>
      <c r="H61" s="550" t="s">
        <v>1907</v>
      </c>
      <c r="I61" s="550" t="s">
        <v>1908</v>
      </c>
      <c r="J61" s="550" t="s">
        <v>1909</v>
      </c>
      <c r="K61" s="550" t="s">
        <v>1907</v>
      </c>
      <c r="L61" s="550" t="s">
        <v>1908</v>
      </c>
      <c r="M61" s="550" t="s">
        <v>1909</v>
      </c>
      <c r="N61" s="550" t="s">
        <v>1907</v>
      </c>
      <c r="O61" s="520"/>
      <c r="P61" s="520"/>
      <c r="Q61" s="520"/>
      <c r="R61" s="520"/>
      <c r="S61" s="520"/>
      <c r="T61" s="520"/>
      <c r="U61" s="520"/>
      <c r="V61" s="520"/>
      <c r="W61" s="520"/>
      <c r="X61" s="520"/>
      <c r="Y61" s="520"/>
      <c r="Z61" s="520"/>
    </row>
    <row r="62" spans="1:26" ht="15.75" customHeight="1">
      <c r="A62" s="525"/>
      <c r="B62" s="551" t="s">
        <v>584</v>
      </c>
      <c r="C62" s="552">
        <v>8</v>
      </c>
      <c r="D62" s="552">
        <v>7</v>
      </c>
      <c r="E62" s="554">
        <f t="shared" ref="E62:E64" si="31">D62/C62</f>
        <v>0.875</v>
      </c>
      <c r="F62" s="552">
        <f>+SUM('[1] PTEP 2024-v2'!AF43:AF49)</f>
        <v>6</v>
      </c>
      <c r="G62" s="552">
        <f>+SUM('[1] PTEP 2024-v2'!AG43:AG49)</f>
        <v>5</v>
      </c>
      <c r="H62" s="554">
        <f t="shared" ref="H62:H64" si="32">+G62/F62</f>
        <v>0.83333333333333337</v>
      </c>
      <c r="I62" s="552">
        <f>+SUM(' PTEP 2024-v2'!AO43:AO49)</f>
        <v>12</v>
      </c>
      <c r="J62" s="552">
        <f>+SUM(' PTEP 2024-v2'!AP43:AP49)</f>
        <v>11</v>
      </c>
      <c r="K62" s="554">
        <f t="shared" ref="K62:K67" si="33">+J62/I62</f>
        <v>0.91666666666666663</v>
      </c>
      <c r="L62" s="555">
        <f>+C62+F62+I62</f>
        <v>26</v>
      </c>
      <c r="M62" s="555">
        <f>+D62+G62+J62</f>
        <v>23</v>
      </c>
      <c r="N62" s="554">
        <f>M62/L62</f>
        <v>0.88461538461538458</v>
      </c>
      <c r="O62" s="520"/>
      <c r="P62" s="520"/>
      <c r="Q62" s="520"/>
      <c r="R62" s="520"/>
      <c r="S62" s="520"/>
      <c r="T62" s="520"/>
      <c r="U62" s="520"/>
      <c r="V62" s="520"/>
      <c r="W62" s="520"/>
      <c r="X62" s="520"/>
      <c r="Y62" s="520"/>
      <c r="Z62" s="520"/>
    </row>
    <row r="63" spans="1:26" ht="15.75" customHeight="1">
      <c r="A63" s="525"/>
      <c r="B63" s="551" t="s">
        <v>680</v>
      </c>
      <c r="C63" s="552">
        <v>3</v>
      </c>
      <c r="D63" s="552">
        <v>3</v>
      </c>
      <c r="E63" s="554">
        <f t="shared" si="31"/>
        <v>1</v>
      </c>
      <c r="F63" s="552">
        <f>+SUM('[1] PTEP 2024-v2'!AF50:AF52)</f>
        <v>151</v>
      </c>
      <c r="G63" s="552">
        <f>+SUM('[1] PTEP 2024-v2'!AG50:AG52)</f>
        <v>151</v>
      </c>
      <c r="H63" s="554">
        <f t="shared" si="32"/>
        <v>1</v>
      </c>
      <c r="I63" s="552">
        <f>+SUM(' PTEP 2024-v2'!AO50:AO52)</f>
        <v>314</v>
      </c>
      <c r="J63" s="552">
        <f>+SUM(' PTEP 2024-v2'!AP50:AP52)</f>
        <v>312</v>
      </c>
      <c r="K63" s="554">
        <f t="shared" si="33"/>
        <v>0.99363057324840764</v>
      </c>
      <c r="L63" s="555">
        <f>+C63+F63+I63</f>
        <v>468</v>
      </c>
      <c r="M63" s="555">
        <f t="shared" ref="M63:M67" si="34">+D63+G63+J63</f>
        <v>466</v>
      </c>
      <c r="N63" s="554">
        <f t="shared" ref="N63:N64" si="35">M63/L63</f>
        <v>0.99572649572649574</v>
      </c>
      <c r="O63" s="520"/>
      <c r="P63" s="520"/>
      <c r="Q63" s="520"/>
      <c r="R63" s="520"/>
      <c r="S63" s="520"/>
      <c r="T63" s="520"/>
      <c r="U63" s="520"/>
      <c r="V63" s="520"/>
      <c r="W63" s="520"/>
      <c r="X63" s="520"/>
      <c r="Y63" s="520"/>
      <c r="Z63" s="520"/>
    </row>
    <row r="64" spans="1:26" ht="15.75" customHeight="1">
      <c r="A64" s="525"/>
      <c r="B64" s="551" t="s">
        <v>728</v>
      </c>
      <c r="C64" s="552">
        <v>3</v>
      </c>
      <c r="D64" s="552">
        <v>1.5</v>
      </c>
      <c r="E64" s="554">
        <f t="shared" si="31"/>
        <v>0.5</v>
      </c>
      <c r="F64" s="552">
        <f>+SUM('[1] PTEP 2024-v2'!AF53:AF55)</f>
        <v>2</v>
      </c>
      <c r="G64" s="552">
        <f>+SUM('[1] PTEP 2024-v2'!AG53:AG55)</f>
        <v>1</v>
      </c>
      <c r="H64" s="554">
        <f t="shared" si="32"/>
        <v>0.5</v>
      </c>
      <c r="I64" s="552">
        <f>+SUM(' PTEP 2024-v2'!AO53:AO55)</f>
        <v>1</v>
      </c>
      <c r="J64" s="552">
        <f>+SUM(' PTEP 2024-v2'!AP53:AP55)</f>
        <v>1</v>
      </c>
      <c r="K64" s="554">
        <f t="shared" si="33"/>
        <v>1</v>
      </c>
      <c r="L64" s="555">
        <f t="shared" ref="L64:L67" si="36">+C64+F64+I64</f>
        <v>6</v>
      </c>
      <c r="M64" s="555">
        <f t="shared" si="34"/>
        <v>3.5</v>
      </c>
      <c r="N64" s="554">
        <f t="shared" si="35"/>
        <v>0.58333333333333337</v>
      </c>
      <c r="O64" s="520"/>
      <c r="P64" s="520"/>
      <c r="Q64" s="520"/>
      <c r="R64" s="520"/>
      <c r="S64" s="520"/>
      <c r="T64" s="520"/>
      <c r="U64" s="520"/>
      <c r="V64" s="520"/>
      <c r="W64" s="520"/>
      <c r="X64" s="520"/>
      <c r="Y64" s="520"/>
      <c r="Z64" s="520"/>
    </row>
    <row r="65" spans="1:26" ht="15.75" customHeight="1">
      <c r="A65" s="525"/>
      <c r="B65" s="551" t="s">
        <v>770</v>
      </c>
      <c r="C65" s="552">
        <v>0</v>
      </c>
      <c r="D65" s="552">
        <v>0</v>
      </c>
      <c r="E65" s="554">
        <v>1</v>
      </c>
      <c r="F65" s="552">
        <f>+SUM('[1] PTEP 2024-v2'!AF56:AF58)</f>
        <v>0</v>
      </c>
      <c r="G65" s="552">
        <f>+SUM('[1] PTEP 2024-v2'!AG56:AG58)</f>
        <v>0</v>
      </c>
      <c r="H65" s="554">
        <v>1</v>
      </c>
      <c r="I65" s="552">
        <f>+SUM(' PTEP 2024-v2'!AO56:AO58)</f>
        <v>3</v>
      </c>
      <c r="J65" s="552">
        <f>+SUM(' PTEP 2024-v2'!AP56:AP58)</f>
        <v>2</v>
      </c>
      <c r="K65" s="554">
        <f t="shared" si="33"/>
        <v>0.66666666666666663</v>
      </c>
      <c r="L65" s="555">
        <f t="shared" si="36"/>
        <v>3</v>
      </c>
      <c r="M65" s="555">
        <f t="shared" si="34"/>
        <v>2</v>
      </c>
      <c r="N65" s="554">
        <v>1</v>
      </c>
      <c r="O65" s="520"/>
      <c r="P65" s="520"/>
      <c r="Q65" s="520"/>
      <c r="R65" s="520"/>
      <c r="S65" s="520"/>
      <c r="T65" s="520"/>
      <c r="U65" s="520"/>
      <c r="V65" s="520"/>
      <c r="W65" s="520"/>
      <c r="X65" s="520"/>
      <c r="Y65" s="520"/>
      <c r="Z65" s="520"/>
    </row>
    <row r="66" spans="1:26" ht="15.75" customHeight="1">
      <c r="A66" s="525"/>
      <c r="B66" s="551" t="s">
        <v>791</v>
      </c>
      <c r="C66" s="552">
        <v>0</v>
      </c>
      <c r="D66" s="552">
        <v>0</v>
      </c>
      <c r="E66" s="554">
        <v>1</v>
      </c>
      <c r="F66" s="552">
        <f>+SUM('[1] PTEP 2024-v2'!AF59:AF60)</f>
        <v>0</v>
      </c>
      <c r="G66" s="552">
        <f>+SUM('[1] PTEP 2024-v2'!AG59:AG60)</f>
        <v>0</v>
      </c>
      <c r="H66" s="554">
        <v>1</v>
      </c>
      <c r="I66" s="552">
        <f>+SUM(' PTEP 2024-v2'!AO59:AO60)</f>
        <v>2</v>
      </c>
      <c r="J66" s="552">
        <f>+SUM(' PTEP 2024-v2'!AP59:AP60)</f>
        <v>2</v>
      </c>
      <c r="K66" s="554">
        <f t="shared" si="33"/>
        <v>1</v>
      </c>
      <c r="L66" s="555">
        <f t="shared" si="36"/>
        <v>2</v>
      </c>
      <c r="M66" s="555">
        <f t="shared" si="34"/>
        <v>2</v>
      </c>
      <c r="N66" s="554">
        <v>1</v>
      </c>
      <c r="O66" s="520"/>
      <c r="P66" s="520"/>
      <c r="Q66" s="520"/>
      <c r="R66" s="520"/>
      <c r="S66" s="520"/>
      <c r="T66" s="520"/>
      <c r="U66" s="520"/>
      <c r="V66" s="520"/>
      <c r="W66" s="520"/>
      <c r="X66" s="520"/>
      <c r="Y66" s="520"/>
      <c r="Z66" s="520"/>
    </row>
    <row r="67" spans="1:26" ht="15.75" customHeight="1">
      <c r="A67" s="525"/>
      <c r="B67" s="551" t="s">
        <v>803</v>
      </c>
      <c r="C67" s="552">
        <v>1</v>
      </c>
      <c r="D67" s="552">
        <v>0</v>
      </c>
      <c r="E67" s="554">
        <f t="shared" ref="E67:E68" si="37">D67/C67</f>
        <v>0</v>
      </c>
      <c r="F67" s="552">
        <f>+'[1] PTEP 2024-v2'!AF61</f>
        <v>0</v>
      </c>
      <c r="G67" s="552">
        <f>+'[1] PTEP 2024-v2'!AG61</f>
        <v>0</v>
      </c>
      <c r="H67" s="554">
        <v>1</v>
      </c>
      <c r="I67" s="552">
        <f>+SUM(' PTEP 2024-v2'!AO61)</f>
        <v>1</v>
      </c>
      <c r="J67" s="552">
        <f>+SUM(' PTEP 2024-v2'!AP61)</f>
        <v>1</v>
      </c>
      <c r="K67" s="554">
        <f t="shared" si="33"/>
        <v>1</v>
      </c>
      <c r="L67" s="555">
        <f t="shared" si="36"/>
        <v>2</v>
      </c>
      <c r="M67" s="555">
        <f t="shared" si="34"/>
        <v>1</v>
      </c>
      <c r="N67" s="554">
        <f>M67/L67</f>
        <v>0.5</v>
      </c>
      <c r="O67" s="520"/>
      <c r="P67" s="520"/>
      <c r="Q67" s="520"/>
      <c r="R67" s="520"/>
      <c r="S67" s="520"/>
      <c r="T67" s="520"/>
      <c r="U67" s="520"/>
      <c r="V67" s="520"/>
      <c r="W67" s="520"/>
      <c r="X67" s="520"/>
      <c r="Y67" s="520"/>
      <c r="Z67" s="520"/>
    </row>
    <row r="68" spans="1:26" ht="15.75" customHeight="1">
      <c r="A68" s="525"/>
      <c r="B68" s="558" t="s">
        <v>1926</v>
      </c>
      <c r="C68" s="559">
        <f t="shared" ref="C68:D68" si="38">SUM(C62:C67)</f>
        <v>15</v>
      </c>
      <c r="D68" s="559">
        <f t="shared" si="38"/>
        <v>11.5</v>
      </c>
      <c r="E68" s="561">
        <f t="shared" si="37"/>
        <v>0.76666666666666672</v>
      </c>
      <c r="F68" s="562">
        <f t="shared" ref="F68:I68" si="39">+SUM(F62:F67)</f>
        <v>159</v>
      </c>
      <c r="G68" s="562">
        <f t="shared" si="39"/>
        <v>157</v>
      </c>
      <c r="H68" s="561">
        <f>+G68/F68</f>
        <v>0.98742138364779874</v>
      </c>
      <c r="I68" s="562">
        <f t="shared" si="39"/>
        <v>333</v>
      </c>
      <c r="J68" s="562">
        <f t="shared" ref="J68" si="40">+SUM(J62:J67)</f>
        <v>329</v>
      </c>
      <c r="K68" s="561">
        <f>+J68/I68</f>
        <v>0.98798798798798804</v>
      </c>
      <c r="L68" s="562">
        <f t="shared" ref="L68:M68" si="41">SUM(L62:L67)</f>
        <v>507</v>
      </c>
      <c r="M68" s="562">
        <f t="shared" si="41"/>
        <v>497.5</v>
      </c>
      <c r="N68" s="561">
        <f>+M68/L68</f>
        <v>0.98126232741617359</v>
      </c>
      <c r="O68" s="565"/>
      <c r="P68" s="520"/>
      <c r="Q68" s="520"/>
      <c r="R68" s="520"/>
      <c r="S68" s="520"/>
      <c r="T68" s="520"/>
      <c r="U68" s="520"/>
      <c r="V68" s="520"/>
      <c r="W68" s="520"/>
      <c r="X68" s="520"/>
      <c r="Y68" s="520"/>
      <c r="Z68" s="520"/>
    </row>
    <row r="69" spans="1:26" ht="15.75" customHeight="1">
      <c r="A69" s="525"/>
      <c r="B69" s="564"/>
      <c r="C69" s="525"/>
      <c r="D69" s="525"/>
      <c r="E69" s="525"/>
      <c r="F69" s="525"/>
      <c r="G69" s="525"/>
      <c r="H69" s="525"/>
      <c r="I69" s="525"/>
      <c r="J69" s="525"/>
      <c r="K69" s="525"/>
      <c r="L69" s="525"/>
      <c r="M69" s="525"/>
      <c r="N69" s="525"/>
      <c r="O69" s="520"/>
      <c r="P69" s="520"/>
      <c r="Q69" s="520"/>
      <c r="R69" s="520"/>
      <c r="S69" s="520"/>
      <c r="T69" s="520"/>
      <c r="U69" s="520"/>
      <c r="V69" s="520"/>
      <c r="W69" s="520"/>
      <c r="X69" s="520"/>
      <c r="Y69" s="520"/>
      <c r="Z69" s="520"/>
    </row>
    <row r="70" spans="1:26" ht="15.75" customHeight="1">
      <c r="A70" s="525"/>
      <c r="B70" s="548" t="s">
        <v>1979</v>
      </c>
      <c r="C70" s="549" t="s">
        <v>1908</v>
      </c>
      <c r="D70" s="550" t="s">
        <v>1909</v>
      </c>
      <c r="E70" s="550" t="s">
        <v>1907</v>
      </c>
      <c r="F70" s="550" t="s">
        <v>1908</v>
      </c>
      <c r="G70" s="550" t="s">
        <v>1909</v>
      </c>
      <c r="H70" s="550" t="s">
        <v>1907</v>
      </c>
      <c r="I70" s="550" t="s">
        <v>1908</v>
      </c>
      <c r="J70" s="550" t="s">
        <v>1909</v>
      </c>
      <c r="K70" s="550" t="s">
        <v>1907</v>
      </c>
      <c r="L70" s="550" t="s">
        <v>1908</v>
      </c>
      <c r="M70" s="550" t="s">
        <v>1909</v>
      </c>
      <c r="N70" s="550" t="s">
        <v>1907</v>
      </c>
      <c r="O70" s="520"/>
      <c r="P70" s="520"/>
      <c r="Q70" s="520"/>
      <c r="R70" s="520"/>
      <c r="S70" s="520"/>
      <c r="T70" s="520"/>
      <c r="U70" s="520"/>
      <c r="V70" s="520"/>
      <c r="W70" s="520"/>
      <c r="X70" s="520"/>
      <c r="Y70" s="520"/>
      <c r="Z70" s="520"/>
    </row>
    <row r="71" spans="1:26" ht="15.75" customHeight="1">
      <c r="A71" s="525"/>
      <c r="B71" s="564" t="s">
        <v>814</v>
      </c>
      <c r="C71" s="552">
        <v>1</v>
      </c>
      <c r="D71" s="552">
        <v>1</v>
      </c>
      <c r="E71" s="554">
        <f t="shared" ref="E71:E72" si="42">D71/C71</f>
        <v>1</v>
      </c>
      <c r="F71" s="552">
        <f>+SUM('[1] PTEP 2024-v2'!AF63:AF65)</f>
        <v>1</v>
      </c>
      <c r="G71" s="552">
        <f>+SUM('[1] PTEP 2024-v2'!AG63:AG65)</f>
        <v>1</v>
      </c>
      <c r="H71" s="554">
        <f t="shared" ref="H71:H73" si="43">+G71/F71</f>
        <v>1</v>
      </c>
      <c r="I71" s="552">
        <f>+SUM(' PTEP 2024-v2'!AO63:AO65)</f>
        <v>1</v>
      </c>
      <c r="J71" s="552">
        <f>+SUM(' PTEP 2024-v2'!AP63:AP65)</f>
        <v>1</v>
      </c>
      <c r="K71" s="554">
        <f t="shared" ref="K71:K73" si="44">+J71/I71</f>
        <v>1</v>
      </c>
      <c r="L71" s="552">
        <f>+C71+F71+I71</f>
        <v>3</v>
      </c>
      <c r="M71" s="552">
        <f>+D71+G71+J71</f>
        <v>3</v>
      </c>
      <c r="N71" s="554">
        <f t="shared" ref="N71:N74" si="45">M71/L71</f>
        <v>1</v>
      </c>
      <c r="O71" s="520"/>
      <c r="P71" s="520"/>
      <c r="Q71" s="520"/>
      <c r="R71" s="520"/>
      <c r="S71" s="520"/>
      <c r="T71" s="520"/>
      <c r="U71" s="520"/>
      <c r="V71" s="520"/>
      <c r="W71" s="520"/>
      <c r="X71" s="520"/>
      <c r="Y71" s="520"/>
      <c r="Z71" s="520"/>
    </row>
    <row r="72" spans="1:26" ht="15.75" customHeight="1">
      <c r="A72" s="525"/>
      <c r="B72" s="564" t="s">
        <v>847</v>
      </c>
      <c r="C72" s="552">
        <v>1</v>
      </c>
      <c r="D72" s="552">
        <v>3</v>
      </c>
      <c r="E72" s="554">
        <f t="shared" si="42"/>
        <v>3</v>
      </c>
      <c r="F72" s="552">
        <f>+SUM('[1] PTEP 2024-v2'!AF66:AF68)</f>
        <v>3</v>
      </c>
      <c r="G72" s="552">
        <f>+SUM('[1] PTEP 2024-v2'!AG66:AG68)</f>
        <v>3</v>
      </c>
      <c r="H72" s="554">
        <f t="shared" si="43"/>
        <v>1</v>
      </c>
      <c r="I72" s="552">
        <f>+SUM(' PTEP 2024-v2'!AO66:AO68)</f>
        <v>1</v>
      </c>
      <c r="J72" s="552">
        <f>+SUM(' PTEP 2024-v2'!AP66:AP68)</f>
        <v>1</v>
      </c>
      <c r="K72" s="554">
        <f t="shared" si="44"/>
        <v>1</v>
      </c>
      <c r="L72" s="552">
        <f t="shared" ref="L72:L75" si="46">+C72+F72+I72</f>
        <v>5</v>
      </c>
      <c r="M72" s="552">
        <f t="shared" ref="M72:M75" si="47">+D72+G72+J72</f>
        <v>7</v>
      </c>
      <c r="N72" s="554">
        <f t="shared" si="45"/>
        <v>1.4</v>
      </c>
      <c r="O72" s="533" t="s">
        <v>1980</v>
      </c>
      <c r="P72" s="520"/>
      <c r="Q72" s="520"/>
      <c r="R72" s="520"/>
      <c r="S72" s="520"/>
      <c r="T72" s="520"/>
      <c r="U72" s="520"/>
      <c r="V72" s="520"/>
      <c r="W72" s="520"/>
      <c r="X72" s="520"/>
      <c r="Y72" s="520"/>
      <c r="Z72" s="520"/>
    </row>
    <row r="73" spans="1:26" ht="15.75" customHeight="1">
      <c r="A73" s="525"/>
      <c r="B73" s="564" t="s">
        <v>880</v>
      </c>
      <c r="C73" s="552">
        <v>0</v>
      </c>
      <c r="D73" s="552">
        <v>0</v>
      </c>
      <c r="E73" s="554">
        <v>1</v>
      </c>
      <c r="F73" s="552">
        <f>+SUM('[1] PTEP 2024-v2'!AF69:AF70)</f>
        <v>2</v>
      </c>
      <c r="G73" s="552">
        <f>+SUM('[1] PTEP 2024-v2'!AG69:AG70)</f>
        <v>1.2</v>
      </c>
      <c r="H73" s="554">
        <f t="shared" si="43"/>
        <v>0.6</v>
      </c>
      <c r="I73" s="552">
        <f>+SUM(' PTEP 2024-v2'!AO69:AO70)</f>
        <v>1</v>
      </c>
      <c r="J73" s="552">
        <f>+SUM(' PTEP 2024-v2'!AP69:AP70)</f>
        <v>1</v>
      </c>
      <c r="K73" s="554">
        <f t="shared" si="44"/>
        <v>1</v>
      </c>
      <c r="L73" s="552">
        <f t="shared" si="46"/>
        <v>3</v>
      </c>
      <c r="M73" s="552">
        <f t="shared" si="47"/>
        <v>2.2000000000000002</v>
      </c>
      <c r="N73" s="554">
        <f t="shared" si="45"/>
        <v>0.73333333333333339</v>
      </c>
      <c r="O73" s="520"/>
      <c r="P73" s="520"/>
      <c r="Q73" s="520"/>
      <c r="R73" s="520"/>
      <c r="S73" s="520"/>
      <c r="T73" s="520"/>
      <c r="U73" s="520"/>
      <c r="V73" s="520"/>
      <c r="W73" s="520"/>
      <c r="X73" s="520"/>
      <c r="Y73" s="520"/>
      <c r="Z73" s="520"/>
    </row>
    <row r="74" spans="1:26" ht="15.75" customHeight="1">
      <c r="A74" s="525"/>
      <c r="B74" s="564" t="s">
        <v>904</v>
      </c>
      <c r="C74" s="552">
        <v>1</v>
      </c>
      <c r="D74" s="552">
        <v>1</v>
      </c>
      <c r="E74" s="554">
        <f>D74/C74</f>
        <v>1</v>
      </c>
      <c r="F74" s="552">
        <f>+SUM('[1] PTEP 2024-v2'!AF71:AF72)</f>
        <v>0</v>
      </c>
      <c r="G74" s="552">
        <f>+SUM('[1] PTEP 2024-v2'!AG71:AG72)</f>
        <v>0</v>
      </c>
      <c r="H74" s="554">
        <v>1</v>
      </c>
      <c r="I74" s="552">
        <f>+SUM(' PTEP 2024-v2'!AO71:AO72)</f>
        <v>1</v>
      </c>
      <c r="J74" s="552">
        <f>+SUM(' PTEP 2024-v2'!AP71:AP72)</f>
        <v>1</v>
      </c>
      <c r="K74" s="554">
        <v>1</v>
      </c>
      <c r="L74" s="552">
        <f t="shared" si="46"/>
        <v>2</v>
      </c>
      <c r="M74" s="552">
        <f t="shared" si="47"/>
        <v>2</v>
      </c>
      <c r="N74" s="554">
        <f t="shared" si="45"/>
        <v>1</v>
      </c>
      <c r="O74" s="520"/>
      <c r="P74" s="520"/>
      <c r="Q74" s="520"/>
      <c r="R74" s="520"/>
      <c r="S74" s="520"/>
      <c r="T74" s="520"/>
      <c r="U74" s="520"/>
      <c r="V74" s="520"/>
      <c r="W74" s="520"/>
      <c r="X74" s="520"/>
      <c r="Y74" s="520"/>
      <c r="Z74" s="520"/>
    </row>
    <row r="75" spans="1:26" ht="15.75" customHeight="1">
      <c r="A75" s="525"/>
      <c r="B75" s="564" t="s">
        <v>920</v>
      </c>
      <c r="C75" s="552">
        <v>0</v>
      </c>
      <c r="D75" s="552">
        <v>0</v>
      </c>
      <c r="E75" s="554">
        <v>1</v>
      </c>
      <c r="F75" s="552">
        <f>+'[1] PTEP 2024-v2'!AF73</f>
        <v>0</v>
      </c>
      <c r="G75" s="552">
        <f>+'[1] PTEP 2024-v2'!AG73</f>
        <v>0</v>
      </c>
      <c r="H75" s="554">
        <v>1</v>
      </c>
      <c r="I75" s="552">
        <f>+SUM(' PTEP 2024-v2'!AO73)</f>
        <v>1</v>
      </c>
      <c r="J75" s="552">
        <f>+SUM(' PTEP 2024-v2'!AP73)</f>
        <v>1</v>
      </c>
      <c r="K75" s="554">
        <v>1</v>
      </c>
      <c r="L75" s="552">
        <f t="shared" si="46"/>
        <v>1</v>
      </c>
      <c r="M75" s="552">
        <f t="shared" si="47"/>
        <v>1</v>
      </c>
      <c r="N75" s="554">
        <v>1</v>
      </c>
      <c r="O75" s="520"/>
      <c r="P75" s="520"/>
      <c r="Q75" s="520"/>
      <c r="R75" s="520"/>
      <c r="S75" s="520"/>
      <c r="T75" s="520"/>
      <c r="U75" s="520"/>
      <c r="V75" s="520"/>
      <c r="W75" s="520"/>
      <c r="X75" s="520"/>
      <c r="Y75" s="520"/>
      <c r="Z75" s="520"/>
    </row>
    <row r="76" spans="1:26" ht="15.75" customHeight="1">
      <c r="A76" s="525"/>
      <c r="B76" s="558" t="s">
        <v>1926</v>
      </c>
      <c r="C76" s="559">
        <f t="shared" ref="C76:D76" si="48">SUM(C71:C75)</f>
        <v>3</v>
      </c>
      <c r="D76" s="559">
        <f t="shared" si="48"/>
        <v>5</v>
      </c>
      <c r="E76" s="561">
        <f>D76/C76</f>
        <v>1.6666666666666667</v>
      </c>
      <c r="F76" s="562">
        <f t="shared" ref="F76:G76" si="49">+SUM(F71:F74)</f>
        <v>6</v>
      </c>
      <c r="G76" s="562">
        <f t="shared" si="49"/>
        <v>5.2</v>
      </c>
      <c r="H76" s="561">
        <f>+G76/F76</f>
        <v>0.8666666666666667</v>
      </c>
      <c r="I76" s="562">
        <f>+SUM(I71:I75)</f>
        <v>5</v>
      </c>
      <c r="J76" s="562">
        <f>+SUM(J71:J75)</f>
        <v>5</v>
      </c>
      <c r="K76" s="561">
        <f>+J76/I76</f>
        <v>1</v>
      </c>
      <c r="L76" s="562">
        <f t="shared" ref="L76:M76" si="50">SUM(L71:L75)</f>
        <v>14</v>
      </c>
      <c r="M76" s="562">
        <f t="shared" si="50"/>
        <v>15.2</v>
      </c>
      <c r="N76" s="561">
        <f>M76/L76</f>
        <v>1.0857142857142856</v>
      </c>
      <c r="O76" s="565"/>
      <c r="P76" s="520"/>
      <c r="Q76" s="520"/>
      <c r="R76" s="520"/>
      <c r="S76" s="520"/>
      <c r="T76" s="520"/>
      <c r="U76" s="520"/>
      <c r="V76" s="520"/>
      <c r="W76" s="520"/>
      <c r="X76" s="520"/>
      <c r="Y76" s="520"/>
      <c r="Z76" s="520"/>
    </row>
    <row r="77" spans="1:26" ht="15.75" customHeight="1">
      <c r="A77" s="525"/>
      <c r="B77" s="564"/>
      <c r="C77" s="525"/>
      <c r="D77" s="525"/>
      <c r="E77" s="525"/>
      <c r="F77" s="525"/>
      <c r="G77" s="525"/>
      <c r="H77" s="525"/>
      <c r="I77" s="525"/>
      <c r="J77" s="525"/>
      <c r="K77" s="525"/>
      <c r="L77" s="525"/>
      <c r="M77" s="525"/>
      <c r="N77" s="525"/>
      <c r="O77" s="520"/>
      <c r="P77" s="520"/>
      <c r="Q77" s="520"/>
      <c r="R77" s="520"/>
      <c r="S77" s="520"/>
      <c r="T77" s="520"/>
      <c r="U77" s="520"/>
      <c r="V77" s="520"/>
      <c r="W77" s="520"/>
      <c r="X77" s="520"/>
      <c r="Y77" s="520"/>
      <c r="Z77" s="520"/>
    </row>
    <row r="78" spans="1:26" ht="15.75" customHeight="1">
      <c r="A78" s="525"/>
      <c r="B78" s="548" t="s">
        <v>1981</v>
      </c>
      <c r="C78" s="549" t="s">
        <v>1908</v>
      </c>
      <c r="D78" s="550" t="s">
        <v>1909</v>
      </c>
      <c r="E78" s="550" t="s">
        <v>1907</v>
      </c>
      <c r="F78" s="550" t="s">
        <v>1908</v>
      </c>
      <c r="G78" s="550" t="s">
        <v>1909</v>
      </c>
      <c r="H78" s="550" t="s">
        <v>1907</v>
      </c>
      <c r="I78" s="550" t="s">
        <v>1908</v>
      </c>
      <c r="J78" s="550" t="s">
        <v>1909</v>
      </c>
      <c r="K78" s="550" t="s">
        <v>1907</v>
      </c>
      <c r="L78" s="550" t="s">
        <v>1908</v>
      </c>
      <c r="M78" s="550" t="s">
        <v>1909</v>
      </c>
      <c r="N78" s="550" t="s">
        <v>1907</v>
      </c>
      <c r="O78" s="520"/>
      <c r="P78" s="520"/>
      <c r="Q78" s="520"/>
      <c r="R78" s="520"/>
      <c r="S78" s="520"/>
      <c r="T78" s="520"/>
      <c r="U78" s="520"/>
      <c r="V78" s="520"/>
      <c r="W78" s="520"/>
      <c r="X78" s="520"/>
      <c r="Y78" s="520"/>
      <c r="Z78" s="520"/>
    </row>
    <row r="79" spans="1:26" ht="15.75" customHeight="1">
      <c r="A79" s="525"/>
      <c r="B79" s="551" t="s">
        <v>933</v>
      </c>
      <c r="C79" s="552">
        <v>2</v>
      </c>
      <c r="D79" s="552">
        <v>2</v>
      </c>
      <c r="E79" s="554">
        <f t="shared" ref="E79:E81" si="51">D79/C79</f>
        <v>1</v>
      </c>
      <c r="F79" s="552">
        <f>+SUM('[1] PTEP 2024-v2'!AF75:AF78)</f>
        <v>3</v>
      </c>
      <c r="G79" s="552">
        <f>+SUM('[1] PTEP 2024-v2'!AG75:AG78)</f>
        <v>3</v>
      </c>
      <c r="H79" s="554">
        <f t="shared" ref="H79:H81" si="52">+G79/F79</f>
        <v>1</v>
      </c>
      <c r="I79" s="552">
        <f>+SUM(' PTEP 2024-v2'!AO75:AO78)</f>
        <v>2</v>
      </c>
      <c r="J79" s="552">
        <f>+SUM(' PTEP 2024-v2'!AP75:AP78)</f>
        <v>2</v>
      </c>
      <c r="K79" s="554">
        <f t="shared" ref="K79:K81" si="53">+J79/I79</f>
        <v>1</v>
      </c>
      <c r="L79" s="552">
        <f>+C79+F79+I79</f>
        <v>7</v>
      </c>
      <c r="M79" s="552">
        <f>+D79+G79+J79</f>
        <v>7</v>
      </c>
      <c r="N79" s="554">
        <f t="shared" ref="N79:N81" si="54">M79/L79</f>
        <v>1</v>
      </c>
      <c r="O79" s="520"/>
      <c r="P79" s="520"/>
      <c r="Q79" s="520"/>
      <c r="R79" s="520"/>
      <c r="S79" s="520"/>
      <c r="T79" s="520"/>
      <c r="U79" s="520"/>
      <c r="V79" s="520"/>
      <c r="W79" s="520"/>
      <c r="X79" s="520"/>
      <c r="Y79" s="520"/>
      <c r="Z79" s="520"/>
    </row>
    <row r="80" spans="1:26" ht="15.75" customHeight="1">
      <c r="A80" s="525"/>
      <c r="B80" s="551" t="s">
        <v>987</v>
      </c>
      <c r="C80" s="552">
        <v>1</v>
      </c>
      <c r="D80" s="552">
        <v>1</v>
      </c>
      <c r="E80" s="554">
        <f t="shared" si="51"/>
        <v>1</v>
      </c>
      <c r="F80" s="552">
        <f>+'[1] PTEP 2024-v2'!AF79</f>
        <v>1</v>
      </c>
      <c r="G80" s="552">
        <f>+'[1] PTEP 2024-v2'!AG79</f>
        <v>1</v>
      </c>
      <c r="H80" s="554">
        <f t="shared" si="52"/>
        <v>1</v>
      </c>
      <c r="I80" s="552">
        <f>+SUM(' PTEP 2024-v2'!AO79)</f>
        <v>2</v>
      </c>
      <c r="J80" s="552">
        <f>+SUM(' PTEP 2024-v2'!AP79)</f>
        <v>2</v>
      </c>
      <c r="K80" s="554">
        <f t="shared" si="53"/>
        <v>1</v>
      </c>
      <c r="L80" s="552">
        <f>+C80+F80+I80</f>
        <v>4</v>
      </c>
      <c r="M80" s="552">
        <f>+D80+G80+J80</f>
        <v>4</v>
      </c>
      <c r="N80" s="554">
        <f t="shared" si="54"/>
        <v>1</v>
      </c>
      <c r="O80" s="520"/>
      <c r="P80" s="520"/>
      <c r="Q80" s="520"/>
      <c r="R80" s="520"/>
      <c r="S80" s="520"/>
      <c r="T80" s="520"/>
      <c r="U80" s="520"/>
      <c r="V80" s="520"/>
      <c r="W80" s="520"/>
      <c r="X80" s="520"/>
      <c r="Y80" s="520"/>
      <c r="Z80" s="520"/>
    </row>
    <row r="81" spans="1:26" ht="15.75" customHeight="1">
      <c r="A81" s="525"/>
      <c r="B81" s="558" t="s">
        <v>1926</v>
      </c>
      <c r="C81" s="559">
        <f t="shared" ref="C81:D81" si="55">SUM(C79:C80)</f>
        <v>3</v>
      </c>
      <c r="D81" s="559">
        <f t="shared" si="55"/>
        <v>3</v>
      </c>
      <c r="E81" s="561">
        <f t="shared" si="51"/>
        <v>1</v>
      </c>
      <c r="F81" s="562">
        <f t="shared" ref="F81:I81" si="56">+SUM(F79:F80)</f>
        <v>4</v>
      </c>
      <c r="G81" s="562">
        <f t="shared" si="56"/>
        <v>4</v>
      </c>
      <c r="H81" s="561">
        <f t="shared" si="52"/>
        <v>1</v>
      </c>
      <c r="I81" s="562">
        <f t="shared" si="56"/>
        <v>4</v>
      </c>
      <c r="J81" s="562">
        <f t="shared" ref="J81" si="57">+SUM(J79:J80)</f>
        <v>4</v>
      </c>
      <c r="K81" s="561">
        <f t="shared" si="53"/>
        <v>1</v>
      </c>
      <c r="L81" s="562">
        <f t="shared" ref="L81:M81" si="58">SUM(L79:L80)</f>
        <v>11</v>
      </c>
      <c r="M81" s="562">
        <f t="shared" si="58"/>
        <v>11</v>
      </c>
      <c r="N81" s="561">
        <f t="shared" si="54"/>
        <v>1</v>
      </c>
      <c r="O81" s="565"/>
      <c r="P81" s="520"/>
      <c r="Q81" s="520"/>
      <c r="R81" s="520"/>
      <c r="S81" s="520"/>
      <c r="T81" s="520"/>
      <c r="U81" s="520"/>
      <c r="V81" s="520"/>
      <c r="W81" s="520"/>
      <c r="X81" s="520"/>
      <c r="Y81" s="520"/>
      <c r="Z81" s="520"/>
    </row>
    <row r="82" spans="1:26" ht="15.75" customHeight="1">
      <c r="A82" s="525"/>
      <c r="B82" s="564"/>
      <c r="C82" s="525"/>
      <c r="D82" s="525"/>
      <c r="E82" s="525"/>
      <c r="F82" s="525"/>
      <c r="G82" s="525"/>
      <c r="H82" s="525"/>
      <c r="I82" s="525"/>
      <c r="J82" s="525"/>
      <c r="K82" s="525"/>
      <c r="L82" s="525"/>
      <c r="M82" s="525"/>
      <c r="N82" s="525"/>
      <c r="O82" s="520"/>
      <c r="P82" s="520"/>
      <c r="Q82" s="520"/>
      <c r="R82" s="520"/>
      <c r="S82" s="520"/>
      <c r="T82" s="520"/>
      <c r="U82" s="520"/>
      <c r="V82" s="520"/>
      <c r="W82" s="520"/>
      <c r="X82" s="520"/>
      <c r="Y82" s="520"/>
      <c r="Z82" s="520"/>
    </row>
    <row r="83" spans="1:26" ht="15.75" customHeight="1">
      <c r="A83" s="525"/>
      <c r="B83" s="548" t="s">
        <v>1982</v>
      </c>
      <c r="C83" s="549" t="s">
        <v>1908</v>
      </c>
      <c r="D83" s="550" t="s">
        <v>1909</v>
      </c>
      <c r="E83" s="550" t="s">
        <v>1907</v>
      </c>
      <c r="F83" s="550" t="s">
        <v>1908</v>
      </c>
      <c r="G83" s="550" t="s">
        <v>1909</v>
      </c>
      <c r="H83" s="550" t="s">
        <v>1907</v>
      </c>
      <c r="I83" s="550" t="s">
        <v>1908</v>
      </c>
      <c r="J83" s="550" t="s">
        <v>1909</v>
      </c>
      <c r="K83" s="550" t="s">
        <v>1907</v>
      </c>
      <c r="L83" s="550" t="s">
        <v>1908</v>
      </c>
      <c r="M83" s="550" t="s">
        <v>1909</v>
      </c>
      <c r="N83" s="550" t="s">
        <v>1907</v>
      </c>
      <c r="O83" s="520"/>
      <c r="P83" s="520"/>
      <c r="Q83" s="520"/>
      <c r="R83" s="520"/>
      <c r="S83" s="520"/>
      <c r="T83" s="520"/>
      <c r="U83" s="520"/>
      <c r="V83" s="520"/>
      <c r="W83" s="520"/>
      <c r="X83" s="520"/>
      <c r="Y83" s="520"/>
      <c r="Z83" s="520"/>
    </row>
    <row r="84" spans="1:26" ht="15.75" customHeight="1">
      <c r="A84" s="525"/>
      <c r="B84" s="564" t="s">
        <v>1003</v>
      </c>
      <c r="C84" s="552">
        <v>0</v>
      </c>
      <c r="D84" s="552">
        <v>0</v>
      </c>
      <c r="E84" s="554">
        <v>1</v>
      </c>
      <c r="F84" s="552">
        <f>+SUM('[1] PTEP 2024-v2'!AF81)</f>
        <v>0</v>
      </c>
      <c r="G84" s="552">
        <f>+SUM('[1] PTEP 2024-v2'!AG81)</f>
        <v>0</v>
      </c>
      <c r="H84" s="554">
        <v>1</v>
      </c>
      <c r="I84" s="552">
        <f>+SUM(' PTEP 2024-v2'!AO81)</f>
        <v>1</v>
      </c>
      <c r="J84" s="552">
        <f>+SUM(' PTEP 2024-v2'!AP81)</f>
        <v>1</v>
      </c>
      <c r="K84" s="554">
        <v>1</v>
      </c>
      <c r="L84" s="552">
        <f>+C84+F84+I84</f>
        <v>1</v>
      </c>
      <c r="M84" s="552">
        <f>+D84+G84+J84</f>
        <v>1</v>
      </c>
      <c r="N84" s="554">
        <v>1</v>
      </c>
      <c r="O84" s="520"/>
      <c r="P84" s="520"/>
      <c r="Q84" s="520"/>
      <c r="R84" s="520"/>
      <c r="S84" s="520"/>
      <c r="T84" s="520"/>
      <c r="U84" s="520"/>
      <c r="V84" s="520"/>
      <c r="W84" s="520"/>
      <c r="X84" s="520"/>
      <c r="Y84" s="520"/>
      <c r="Z84" s="520"/>
    </row>
    <row r="85" spans="1:26" ht="15.75" customHeight="1">
      <c r="A85" s="525"/>
      <c r="B85" s="564" t="s">
        <v>1014</v>
      </c>
      <c r="C85" s="552">
        <v>0</v>
      </c>
      <c r="D85" s="552">
        <v>0</v>
      </c>
      <c r="E85" s="554">
        <v>1</v>
      </c>
      <c r="F85" s="552">
        <f>+SUM('[1] PTEP 2024-v2'!AF82)</f>
        <v>1</v>
      </c>
      <c r="G85" s="552">
        <f>+SUM('[1] PTEP 2024-v2'!AG82)</f>
        <v>1</v>
      </c>
      <c r="H85" s="554">
        <f t="shared" ref="H85:H87" si="59">+G85*F85</f>
        <v>1</v>
      </c>
      <c r="I85" s="552">
        <f>+' PTEP 2024-v2'!AO82</f>
        <v>0</v>
      </c>
      <c r="J85" s="552">
        <f>+' PTEP 2024-v2'!AP82</f>
        <v>0</v>
      </c>
      <c r="K85" s="554">
        <f t="shared" ref="K85:K87" si="60">+J85*I85</f>
        <v>0</v>
      </c>
      <c r="L85" s="552">
        <f t="shared" ref="L85:L87" si="61">+C85+F85+I85</f>
        <v>1</v>
      </c>
      <c r="M85" s="552">
        <f t="shared" ref="M85:M87" si="62">+D85+G85+J85</f>
        <v>1</v>
      </c>
      <c r="N85" s="554">
        <f t="shared" ref="N85:N87" si="63">+M85/L85</f>
        <v>1</v>
      </c>
      <c r="O85" s="520"/>
      <c r="P85" s="520"/>
      <c r="Q85" s="520"/>
      <c r="R85" s="520"/>
      <c r="S85" s="520"/>
      <c r="T85" s="520"/>
      <c r="U85" s="520"/>
      <c r="V85" s="520"/>
      <c r="W85" s="520"/>
      <c r="X85" s="520"/>
      <c r="Y85" s="520"/>
      <c r="Z85" s="520"/>
    </row>
    <row r="86" spans="1:26" ht="15.75" customHeight="1">
      <c r="A86" s="525"/>
      <c r="B86" s="564" t="s">
        <v>1983</v>
      </c>
      <c r="C86" s="552">
        <v>2</v>
      </c>
      <c r="D86" s="552">
        <v>2</v>
      </c>
      <c r="E86" s="554">
        <f>D86/C86</f>
        <v>1</v>
      </c>
      <c r="F86" s="552">
        <f>+SUM('[1] PTEP 2024-v2'!AF83:AF84)</f>
        <v>2</v>
      </c>
      <c r="G86" s="552">
        <f>+SUM('[1] PTEP 2024-v2'!AG83:AG84)</f>
        <v>2</v>
      </c>
      <c r="H86" s="554">
        <f>+G86/F86</f>
        <v>1</v>
      </c>
      <c r="I86" s="552">
        <f>+SUM(' PTEP 2024-v2'!AO83:AO84)</f>
        <v>2</v>
      </c>
      <c r="J86" s="552">
        <f>+SUM(' PTEP 2024-v2'!AP83:AP84)</f>
        <v>2</v>
      </c>
      <c r="K86" s="554">
        <f>+J86/I86</f>
        <v>1</v>
      </c>
      <c r="L86" s="552">
        <f t="shared" si="61"/>
        <v>6</v>
      </c>
      <c r="M86" s="552">
        <f t="shared" si="62"/>
        <v>6</v>
      </c>
      <c r="N86" s="554">
        <f t="shared" si="63"/>
        <v>1</v>
      </c>
      <c r="O86" s="520"/>
      <c r="P86" s="520"/>
      <c r="Q86" s="520"/>
      <c r="R86" s="520"/>
      <c r="S86" s="520"/>
      <c r="T86" s="520"/>
      <c r="U86" s="520"/>
      <c r="V86" s="520"/>
      <c r="W86" s="520"/>
      <c r="X86" s="520"/>
      <c r="Y86" s="520"/>
      <c r="Z86" s="520"/>
    </row>
    <row r="87" spans="1:26" ht="15.75" customHeight="1">
      <c r="A87" s="525"/>
      <c r="B87" s="564" t="s">
        <v>1050</v>
      </c>
      <c r="C87" s="552">
        <v>0</v>
      </c>
      <c r="D87" s="552">
        <v>0</v>
      </c>
      <c r="E87" s="554">
        <v>1</v>
      </c>
      <c r="F87" s="552">
        <f>+SUM('[1] PTEP 2024-v2'!AF85)</f>
        <v>1</v>
      </c>
      <c r="G87" s="552">
        <f>+SUM('[1] PTEP 2024-v2'!AG85)</f>
        <v>0.5</v>
      </c>
      <c r="H87" s="554">
        <f t="shared" si="59"/>
        <v>0.5</v>
      </c>
      <c r="I87" s="552">
        <f>+SUM(' PTEP 2024-v2'!AO85)</f>
        <v>0</v>
      </c>
      <c r="J87" s="552">
        <f>+SUM(' PTEP 2024-v2'!AP85)</f>
        <v>0</v>
      </c>
      <c r="K87" s="554">
        <f t="shared" si="60"/>
        <v>0</v>
      </c>
      <c r="L87" s="552">
        <f t="shared" si="61"/>
        <v>1</v>
      </c>
      <c r="M87" s="552">
        <f t="shared" si="62"/>
        <v>0.5</v>
      </c>
      <c r="N87" s="554">
        <f t="shared" si="63"/>
        <v>0.5</v>
      </c>
      <c r="O87" s="520"/>
      <c r="P87" s="520"/>
      <c r="Q87" s="520"/>
      <c r="R87" s="520"/>
      <c r="S87" s="520"/>
      <c r="T87" s="520"/>
      <c r="U87" s="520"/>
      <c r="V87" s="520"/>
      <c r="W87" s="520"/>
      <c r="X87" s="520"/>
      <c r="Y87" s="520"/>
      <c r="Z87" s="520"/>
    </row>
    <row r="88" spans="1:26" ht="15.75" customHeight="1">
      <c r="A88" s="525"/>
      <c r="B88" s="558" t="s">
        <v>1926</v>
      </c>
      <c r="C88" s="559">
        <f t="shared" ref="C88:D88" si="64">SUM(C84:C87)</f>
        <v>2</v>
      </c>
      <c r="D88" s="562">
        <f t="shared" si="64"/>
        <v>2</v>
      </c>
      <c r="E88" s="561">
        <f>D88/C88</f>
        <v>1</v>
      </c>
      <c r="F88" s="562">
        <f t="shared" ref="F88:I88" si="65">+SUM(F84:F87)</f>
        <v>4</v>
      </c>
      <c r="G88" s="562">
        <f t="shared" si="65"/>
        <v>3.5</v>
      </c>
      <c r="H88" s="561">
        <f>+G88/F88</f>
        <v>0.875</v>
      </c>
      <c r="I88" s="562">
        <f t="shared" si="65"/>
        <v>3</v>
      </c>
      <c r="J88" s="562">
        <f t="shared" ref="J88" si="66">+SUM(J84:J87)</f>
        <v>3</v>
      </c>
      <c r="K88" s="561">
        <f>+J88/I88</f>
        <v>1</v>
      </c>
      <c r="L88" s="562">
        <f t="shared" ref="L88" si="67">SUM(L84:L87)</f>
        <v>9</v>
      </c>
      <c r="M88" s="562">
        <f t="shared" ref="M88" si="68">+SUM(M84:M87)</f>
        <v>8.5</v>
      </c>
      <c r="N88" s="561">
        <f>M88/L88</f>
        <v>0.94444444444444442</v>
      </c>
      <c r="O88" s="565"/>
      <c r="P88" s="520"/>
      <c r="Q88" s="520"/>
      <c r="R88" s="520"/>
      <c r="S88" s="520"/>
      <c r="T88" s="520"/>
      <c r="U88" s="520"/>
      <c r="V88" s="520"/>
      <c r="W88" s="520"/>
      <c r="X88" s="520"/>
      <c r="Y88" s="520"/>
      <c r="Z88" s="520"/>
    </row>
    <row r="89" spans="1:26" ht="15.75" customHeight="1">
      <c r="A89" s="525"/>
      <c r="B89" s="564"/>
      <c r="C89" s="525"/>
      <c r="D89" s="525"/>
      <c r="E89" s="525"/>
      <c r="F89" s="525"/>
      <c r="G89" s="525"/>
      <c r="H89" s="525"/>
      <c r="I89" s="525"/>
      <c r="J89" s="525"/>
      <c r="K89" s="525"/>
      <c r="L89" s="525"/>
      <c r="M89" s="525"/>
      <c r="N89" s="525"/>
      <c r="O89" s="520"/>
      <c r="P89" s="520"/>
      <c r="Q89" s="520"/>
      <c r="R89" s="520"/>
      <c r="S89" s="520"/>
      <c r="T89" s="520"/>
      <c r="U89" s="520"/>
      <c r="V89" s="520"/>
      <c r="W89" s="520"/>
      <c r="X89" s="520"/>
      <c r="Y89" s="520"/>
      <c r="Z89" s="520"/>
    </row>
    <row r="90" spans="1:26" ht="15.75" customHeight="1">
      <c r="A90" s="525"/>
      <c r="B90" s="548" t="s">
        <v>1984</v>
      </c>
      <c r="C90" s="549" t="s">
        <v>1908</v>
      </c>
      <c r="D90" s="550" t="s">
        <v>1909</v>
      </c>
      <c r="E90" s="550" t="s">
        <v>1907</v>
      </c>
      <c r="F90" s="550" t="s">
        <v>1908</v>
      </c>
      <c r="G90" s="550" t="s">
        <v>1909</v>
      </c>
      <c r="H90" s="550" t="s">
        <v>1907</v>
      </c>
      <c r="I90" s="550" t="s">
        <v>1908</v>
      </c>
      <c r="J90" s="550" t="s">
        <v>1909</v>
      </c>
      <c r="K90" s="550" t="s">
        <v>1907</v>
      </c>
      <c r="L90" s="550" t="s">
        <v>1908</v>
      </c>
      <c r="M90" s="550" t="s">
        <v>1909</v>
      </c>
      <c r="N90" s="550" t="s">
        <v>1907</v>
      </c>
      <c r="O90" s="520"/>
      <c r="P90" s="520"/>
      <c r="Q90" s="520"/>
      <c r="R90" s="520"/>
      <c r="S90" s="520"/>
      <c r="T90" s="520"/>
      <c r="U90" s="520"/>
      <c r="V90" s="520"/>
      <c r="W90" s="520"/>
      <c r="X90" s="520"/>
      <c r="Y90" s="520"/>
      <c r="Z90" s="520"/>
    </row>
    <row r="91" spans="1:26" ht="15.75" customHeight="1">
      <c r="A91" s="525"/>
      <c r="B91" s="564" t="s">
        <v>1068</v>
      </c>
      <c r="C91" s="552">
        <v>1</v>
      </c>
      <c r="D91" s="552">
        <v>0</v>
      </c>
      <c r="E91" s="554">
        <v>0</v>
      </c>
      <c r="F91" s="552">
        <f>+SUM('[1] PTEP 2024-v2'!AF87)</f>
        <v>1</v>
      </c>
      <c r="G91" s="552">
        <f>+SUM('[1] PTEP 2024-v2'!AG87)</f>
        <v>1</v>
      </c>
      <c r="H91" s="554">
        <f t="shared" ref="H91:H94" si="69">+G91/F91</f>
        <v>1</v>
      </c>
      <c r="I91" s="552">
        <f>+SUM(' PTEP 2024-v2'!AO87)</f>
        <v>1</v>
      </c>
      <c r="J91" s="552">
        <f>+SUM(' PTEP 2024-v2'!AP87)</f>
        <v>0</v>
      </c>
      <c r="K91" s="554">
        <f>+J91/I91</f>
        <v>0</v>
      </c>
      <c r="L91" s="552">
        <f>+C91+F91+I91</f>
        <v>3</v>
      </c>
      <c r="M91" s="552">
        <f>+D91+G91+J91</f>
        <v>1</v>
      </c>
      <c r="N91" s="554">
        <f t="shared" ref="N91:N94" si="70">+M91/L91</f>
        <v>0.33333333333333331</v>
      </c>
      <c r="O91" s="520"/>
      <c r="P91" s="520"/>
      <c r="Q91" s="520"/>
      <c r="R91" s="520"/>
      <c r="S91" s="520"/>
      <c r="T91" s="520"/>
      <c r="U91" s="520"/>
      <c r="V91" s="520"/>
      <c r="W91" s="520"/>
      <c r="X91" s="520"/>
      <c r="Y91" s="520"/>
      <c r="Z91" s="520"/>
    </row>
    <row r="92" spans="1:26" ht="15.75" customHeight="1">
      <c r="A92" s="525"/>
      <c r="B92" s="564" t="s">
        <v>1084</v>
      </c>
      <c r="C92" s="552">
        <v>0</v>
      </c>
      <c r="D92" s="552">
        <v>0</v>
      </c>
      <c r="E92" s="554">
        <v>1</v>
      </c>
      <c r="F92" s="552">
        <f>+SUM('[1] PTEP 2024-v2'!AF88)</f>
        <v>1</v>
      </c>
      <c r="G92" s="552">
        <f>+SUM('[1] PTEP 2024-v2'!AG88)</f>
        <v>0.2</v>
      </c>
      <c r="H92" s="554">
        <f t="shared" si="69"/>
        <v>0.2</v>
      </c>
      <c r="I92" s="552">
        <f>+' PTEP 2024-v2'!AO88</f>
        <v>1</v>
      </c>
      <c r="J92" s="552">
        <f>+' PTEP 2024-v2'!AP88</f>
        <v>1</v>
      </c>
      <c r="K92" s="554">
        <f>+J92/I92</f>
        <v>1</v>
      </c>
      <c r="L92" s="552">
        <f t="shared" ref="L92:L93" si="71">+C92+F92+I92</f>
        <v>2</v>
      </c>
      <c r="M92" s="552">
        <f t="shared" ref="M92:M93" si="72">+D92+G92+J92</f>
        <v>1.2</v>
      </c>
      <c r="N92" s="554">
        <f t="shared" si="70"/>
        <v>0.6</v>
      </c>
      <c r="O92" s="520"/>
      <c r="P92" s="520"/>
      <c r="Q92" s="520"/>
      <c r="R92" s="520"/>
      <c r="S92" s="520"/>
      <c r="T92" s="520"/>
      <c r="U92" s="520"/>
      <c r="V92" s="520"/>
      <c r="W92" s="520"/>
      <c r="X92" s="520"/>
      <c r="Y92" s="520"/>
      <c r="Z92" s="520"/>
    </row>
    <row r="93" spans="1:26" ht="15.75" customHeight="1">
      <c r="A93" s="525"/>
      <c r="B93" s="564" t="s">
        <v>1102</v>
      </c>
      <c r="C93" s="552">
        <v>0</v>
      </c>
      <c r="D93" s="552">
        <v>0</v>
      </c>
      <c r="E93" s="554">
        <v>1</v>
      </c>
      <c r="F93" s="552">
        <f>+SUM('[1] PTEP 2024-v2'!AF89)</f>
        <v>1</v>
      </c>
      <c r="G93" s="552">
        <f>+SUM('[1] PTEP 2024-v2'!AG89)</f>
        <v>1</v>
      </c>
      <c r="H93" s="554">
        <f t="shared" si="69"/>
        <v>1</v>
      </c>
      <c r="I93" s="552">
        <f>+' PTEP 2024-v2'!AO89</f>
        <v>0</v>
      </c>
      <c r="J93" s="552">
        <f>+' PTEP 2024-v2'!AP89</f>
        <v>0</v>
      </c>
      <c r="K93" s="554">
        <v>1</v>
      </c>
      <c r="L93" s="552">
        <f t="shared" si="71"/>
        <v>1</v>
      </c>
      <c r="M93" s="552">
        <f t="shared" si="72"/>
        <v>1</v>
      </c>
      <c r="N93" s="554">
        <f t="shared" si="70"/>
        <v>1</v>
      </c>
      <c r="O93" s="520"/>
      <c r="P93" s="520"/>
      <c r="Q93" s="520"/>
      <c r="R93" s="520"/>
      <c r="S93" s="520"/>
      <c r="T93" s="520"/>
      <c r="U93" s="520"/>
      <c r="V93" s="520"/>
      <c r="W93" s="520"/>
      <c r="X93" s="520"/>
      <c r="Y93" s="520"/>
      <c r="Z93" s="520"/>
    </row>
    <row r="94" spans="1:26" ht="15.75" customHeight="1">
      <c r="A94" s="525"/>
      <c r="B94" s="558" t="s">
        <v>1926</v>
      </c>
      <c r="C94" s="559">
        <f>SUM(C91:C93)</f>
        <v>1</v>
      </c>
      <c r="D94" s="562">
        <v>0</v>
      </c>
      <c r="E94" s="561">
        <f>+D94/C94</f>
        <v>0</v>
      </c>
      <c r="F94" s="562">
        <f t="shared" ref="F94:M94" si="73">+SUM(F91:F93)</f>
        <v>3</v>
      </c>
      <c r="G94" s="562">
        <f t="shared" si="73"/>
        <v>2.2000000000000002</v>
      </c>
      <c r="H94" s="561">
        <f t="shared" si="69"/>
        <v>0.73333333333333339</v>
      </c>
      <c r="I94" s="562">
        <f t="shared" si="73"/>
        <v>2</v>
      </c>
      <c r="J94" s="562">
        <f t="shared" si="73"/>
        <v>1</v>
      </c>
      <c r="K94" s="561">
        <f t="shared" ref="K94" si="74">+J94/I94</f>
        <v>0.5</v>
      </c>
      <c r="L94" s="562">
        <f t="shared" si="73"/>
        <v>6</v>
      </c>
      <c r="M94" s="562">
        <f t="shared" si="73"/>
        <v>3.2</v>
      </c>
      <c r="N94" s="561">
        <f t="shared" si="70"/>
        <v>0.53333333333333333</v>
      </c>
      <c r="O94" s="565"/>
      <c r="P94" s="520"/>
      <c r="Q94" s="520"/>
      <c r="R94" s="520"/>
      <c r="S94" s="520"/>
      <c r="T94" s="520"/>
      <c r="U94" s="520"/>
      <c r="V94" s="520"/>
      <c r="W94" s="520"/>
      <c r="X94" s="520"/>
      <c r="Y94" s="520"/>
      <c r="Z94" s="520"/>
    </row>
    <row r="95" spans="1:26" ht="15.75" customHeight="1">
      <c r="A95" s="525"/>
      <c r="B95" s="564"/>
      <c r="C95" s="525"/>
      <c r="D95" s="525"/>
      <c r="E95" s="525"/>
      <c r="F95" s="525"/>
      <c r="G95" s="525"/>
      <c r="H95" s="525"/>
      <c r="I95" s="525"/>
      <c r="J95" s="525"/>
      <c r="K95" s="525"/>
      <c r="L95" s="525"/>
      <c r="M95" s="525"/>
      <c r="N95" s="525"/>
      <c r="O95" s="520"/>
      <c r="P95" s="520"/>
      <c r="Q95" s="520"/>
      <c r="R95" s="520"/>
      <c r="S95" s="520"/>
      <c r="T95" s="520"/>
      <c r="U95" s="520"/>
      <c r="V95" s="520"/>
      <c r="W95" s="520"/>
      <c r="X95" s="520"/>
      <c r="Y95" s="520"/>
      <c r="Z95" s="520"/>
    </row>
    <row r="96" spans="1:26" ht="15.75" customHeight="1">
      <c r="A96" s="525"/>
      <c r="B96" s="548" t="s">
        <v>1985</v>
      </c>
      <c r="C96" s="549" t="s">
        <v>1908</v>
      </c>
      <c r="D96" s="550" t="s">
        <v>1909</v>
      </c>
      <c r="E96" s="550" t="s">
        <v>1907</v>
      </c>
      <c r="F96" s="550" t="s">
        <v>1908</v>
      </c>
      <c r="G96" s="550" t="s">
        <v>1909</v>
      </c>
      <c r="H96" s="550" t="s">
        <v>1907</v>
      </c>
      <c r="I96" s="550" t="s">
        <v>1908</v>
      </c>
      <c r="J96" s="550" t="s">
        <v>1909</v>
      </c>
      <c r="K96" s="550" t="s">
        <v>1907</v>
      </c>
      <c r="L96" s="550" t="s">
        <v>1908</v>
      </c>
      <c r="M96" s="550" t="s">
        <v>1909</v>
      </c>
      <c r="N96" s="550" t="s">
        <v>1907</v>
      </c>
      <c r="O96" s="520"/>
      <c r="P96" s="520"/>
      <c r="Q96" s="520"/>
      <c r="R96" s="520"/>
      <c r="S96" s="520"/>
      <c r="T96" s="520"/>
      <c r="U96" s="520"/>
      <c r="V96" s="520"/>
      <c r="W96" s="520"/>
      <c r="X96" s="520"/>
      <c r="Y96" s="520"/>
      <c r="Z96" s="520"/>
    </row>
    <row r="97" spans="1:26" ht="15.75" customHeight="1">
      <c r="A97" s="525"/>
      <c r="B97" s="564" t="s">
        <v>1119</v>
      </c>
      <c r="C97" s="552">
        <v>1</v>
      </c>
      <c r="D97" s="552">
        <v>0</v>
      </c>
      <c r="E97" s="554">
        <v>0</v>
      </c>
      <c r="F97" s="552">
        <f>+SUM('[1] PTEP 2024-v2'!AF91:AF92)</f>
        <v>1</v>
      </c>
      <c r="G97" s="552">
        <f>+SUM('[1] PTEP 2024-v2'!AG91:AG92)</f>
        <v>1</v>
      </c>
      <c r="H97" s="554">
        <f t="shared" ref="H97:H100" si="75">+SUM(G97/F97)</f>
        <v>1</v>
      </c>
      <c r="I97" s="552">
        <f>+SUM(' PTEP 2024-v2'!AO91:AO92)</f>
        <v>1</v>
      </c>
      <c r="J97" s="552">
        <f>+SUM(' PTEP 2024-v2'!AP91:AP92)</f>
        <v>0.5</v>
      </c>
      <c r="K97" s="554">
        <v>1</v>
      </c>
      <c r="L97" s="555">
        <f>+C97+F97+I97</f>
        <v>3</v>
      </c>
      <c r="M97" s="552">
        <f>+D97+G97+J97</f>
        <v>1.5</v>
      </c>
      <c r="N97" s="554">
        <f>+M97/L97</f>
        <v>0.5</v>
      </c>
      <c r="O97" s="520"/>
      <c r="P97" s="520"/>
      <c r="Q97" s="520"/>
      <c r="R97" s="520"/>
      <c r="S97" s="520"/>
      <c r="T97" s="520"/>
      <c r="U97" s="520"/>
      <c r="V97" s="520"/>
      <c r="W97" s="520"/>
      <c r="X97" s="520"/>
      <c r="Y97" s="520"/>
      <c r="Z97" s="520"/>
    </row>
    <row r="98" spans="1:26" ht="15.75" customHeight="1">
      <c r="A98" s="525"/>
      <c r="B98" s="564" t="s">
        <v>1146</v>
      </c>
      <c r="C98" s="552">
        <v>2</v>
      </c>
      <c r="D98" s="552">
        <v>1</v>
      </c>
      <c r="E98" s="554">
        <f t="shared" ref="E98:E100" si="76">D98/C98</f>
        <v>0.5</v>
      </c>
      <c r="F98" s="552">
        <f>+SUM('[1] PTEP 2024-v2'!AF93:AF94)</f>
        <v>1</v>
      </c>
      <c r="G98" s="552">
        <f>+SUM('[1] PTEP 2024-v2'!AG93:AG94)</f>
        <v>1</v>
      </c>
      <c r="H98" s="554">
        <f t="shared" si="75"/>
        <v>1</v>
      </c>
      <c r="I98" s="552">
        <f>+SUM(' PTEP 2024-v2'!AO93:AO94)</f>
        <v>0</v>
      </c>
      <c r="J98" s="552">
        <f>+SUM(' PTEP 2024-v2'!AP93:AP94)</f>
        <v>0</v>
      </c>
      <c r="K98" s="554">
        <v>1</v>
      </c>
      <c r="L98" s="555">
        <f t="shared" ref="L98:L100" si="77">+C98+F98+I98</f>
        <v>3</v>
      </c>
      <c r="M98" s="552">
        <f t="shared" ref="M98:M101" si="78">+D98+G98+J98</f>
        <v>2</v>
      </c>
      <c r="N98" s="554">
        <f t="shared" ref="N98:N101" si="79">+M98/L98</f>
        <v>0.66666666666666663</v>
      </c>
      <c r="O98" s="520"/>
      <c r="P98" s="520"/>
      <c r="Q98" s="520"/>
      <c r="R98" s="520"/>
      <c r="S98" s="520"/>
      <c r="T98" s="520"/>
      <c r="U98" s="520"/>
      <c r="V98" s="520"/>
      <c r="W98" s="520"/>
      <c r="X98" s="520"/>
      <c r="Y98" s="520"/>
      <c r="Z98" s="520"/>
    </row>
    <row r="99" spans="1:26" ht="15.75" customHeight="1">
      <c r="A99" s="525"/>
      <c r="B99" s="564" t="s">
        <v>1170</v>
      </c>
      <c r="C99" s="552">
        <v>1</v>
      </c>
      <c r="D99" s="552">
        <v>0</v>
      </c>
      <c r="E99" s="554">
        <f t="shared" si="76"/>
        <v>0</v>
      </c>
      <c r="F99" s="552">
        <f>+SUM('[1] PTEP 2024-v2'!AF95)</f>
        <v>1</v>
      </c>
      <c r="G99" s="552">
        <f>+SUM('[1] PTEP 2024-v2'!AG95)</f>
        <v>1</v>
      </c>
      <c r="H99" s="554">
        <f t="shared" si="75"/>
        <v>1</v>
      </c>
      <c r="I99" s="552">
        <f>+SUM(' PTEP 2024-v2'!AO95)</f>
        <v>1</v>
      </c>
      <c r="J99" s="552">
        <f>+SUM(' PTEP 2024-v2'!AP95)</f>
        <v>1</v>
      </c>
      <c r="K99" s="554">
        <v>1</v>
      </c>
      <c r="L99" s="555">
        <f t="shared" si="77"/>
        <v>3</v>
      </c>
      <c r="M99" s="552">
        <f t="shared" si="78"/>
        <v>2</v>
      </c>
      <c r="N99" s="554">
        <f t="shared" si="79"/>
        <v>0.66666666666666663</v>
      </c>
      <c r="O99" s="520"/>
      <c r="P99" s="520"/>
      <c r="Q99" s="520"/>
      <c r="R99" s="520"/>
      <c r="S99" s="520"/>
      <c r="T99" s="520"/>
      <c r="U99" s="520"/>
      <c r="V99" s="520"/>
      <c r="W99" s="520"/>
      <c r="X99" s="520"/>
      <c r="Y99" s="520"/>
      <c r="Z99" s="520"/>
    </row>
    <row r="100" spans="1:26" ht="15.75" customHeight="1">
      <c r="A100" s="525"/>
      <c r="B100" s="564" t="s">
        <v>1182</v>
      </c>
      <c r="C100" s="552">
        <v>1</v>
      </c>
      <c r="D100" s="552">
        <v>0</v>
      </c>
      <c r="E100" s="554">
        <f t="shared" si="76"/>
        <v>0</v>
      </c>
      <c r="F100" s="552">
        <f>+SUM('[1] PTEP 2024-v2'!AF96:AF97)</f>
        <v>2</v>
      </c>
      <c r="G100" s="552">
        <f>+SUM('[1] PTEP 2024-v2'!AG96:AG97)</f>
        <v>1</v>
      </c>
      <c r="H100" s="554">
        <f t="shared" si="75"/>
        <v>0.5</v>
      </c>
      <c r="I100" s="552">
        <f>+SUM(' PTEP 2024-v2'!AO96:AO97)</f>
        <v>1</v>
      </c>
      <c r="J100" s="552">
        <f>+SUM(' PTEP 2024-v2'!AP96:AP97)</f>
        <v>1</v>
      </c>
      <c r="K100" s="554">
        <v>0.5</v>
      </c>
      <c r="L100" s="555">
        <f t="shared" si="77"/>
        <v>4</v>
      </c>
      <c r="M100" s="552">
        <f t="shared" si="78"/>
        <v>2</v>
      </c>
      <c r="N100" s="554">
        <f t="shared" si="79"/>
        <v>0.5</v>
      </c>
      <c r="O100" s="520"/>
      <c r="P100" s="520"/>
      <c r="Q100" s="520"/>
      <c r="R100" s="520"/>
      <c r="S100" s="520"/>
      <c r="T100" s="520"/>
      <c r="U100" s="520"/>
      <c r="V100" s="520"/>
      <c r="W100" s="520"/>
      <c r="X100" s="520"/>
      <c r="Y100" s="520"/>
      <c r="Z100" s="520"/>
    </row>
    <row r="101" spans="1:26" ht="15.75" customHeight="1">
      <c r="A101" s="525"/>
      <c r="B101" s="564" t="s">
        <v>1208</v>
      </c>
      <c r="C101" s="552">
        <v>0</v>
      </c>
      <c r="D101" s="552">
        <v>0</v>
      </c>
      <c r="E101" s="554">
        <v>0</v>
      </c>
      <c r="F101" s="555">
        <f>+'[1] PTEP 2024-v2'!AF98</f>
        <v>0</v>
      </c>
      <c r="G101" s="555">
        <f>+'[1] PTEP 2024-v2'!AG98</f>
        <v>0</v>
      </c>
      <c r="H101" s="554">
        <v>1</v>
      </c>
      <c r="I101" s="555">
        <f>+SUM(' PTEP 2024-v2'!AO98)</f>
        <v>1</v>
      </c>
      <c r="J101" s="555">
        <f>+SUM(' PTEP 2024-v2'!AP98)</f>
        <v>0</v>
      </c>
      <c r="K101" s="554">
        <v>1</v>
      </c>
      <c r="L101" s="555">
        <f>+C101+F101+I101</f>
        <v>1</v>
      </c>
      <c r="M101" s="552">
        <f t="shared" si="78"/>
        <v>0</v>
      </c>
      <c r="N101" s="554">
        <f t="shared" si="79"/>
        <v>0</v>
      </c>
      <c r="O101" s="546"/>
      <c r="P101" s="520"/>
      <c r="Q101" s="520"/>
      <c r="R101" s="520"/>
      <c r="S101" s="520"/>
      <c r="T101" s="520"/>
      <c r="U101" s="520"/>
      <c r="V101" s="520"/>
      <c r="W101" s="520"/>
      <c r="X101" s="520"/>
      <c r="Y101" s="520"/>
      <c r="Z101" s="520"/>
    </row>
    <row r="102" spans="1:26" ht="15.75" customHeight="1">
      <c r="A102" s="525"/>
      <c r="B102" s="558" t="s">
        <v>1926</v>
      </c>
      <c r="C102" s="559">
        <f t="shared" ref="C102:D102" si="80">SUM(C97:C101)</f>
        <v>5</v>
      </c>
      <c r="D102" s="562">
        <f t="shared" si="80"/>
        <v>1</v>
      </c>
      <c r="E102" s="561">
        <f>D102/C102</f>
        <v>0.2</v>
      </c>
      <c r="F102" s="562">
        <f t="shared" ref="F102:J102" si="81">+SUM(F97:F101)</f>
        <v>5</v>
      </c>
      <c r="G102" s="562">
        <f t="shared" si="81"/>
        <v>4</v>
      </c>
      <c r="H102" s="561">
        <f>+G102/F102</f>
        <v>0.8</v>
      </c>
      <c r="I102" s="562">
        <f t="shared" si="81"/>
        <v>4</v>
      </c>
      <c r="J102" s="562">
        <f t="shared" si="81"/>
        <v>2.5</v>
      </c>
      <c r="K102" s="561">
        <f>+J102/I102</f>
        <v>0.625</v>
      </c>
      <c r="L102" s="562">
        <f t="shared" ref="L102:M102" si="82">SUM(L97:L101)</f>
        <v>14</v>
      </c>
      <c r="M102" s="562">
        <f t="shared" si="82"/>
        <v>7.5</v>
      </c>
      <c r="N102" s="561">
        <f>M102/L102</f>
        <v>0.5357142857142857</v>
      </c>
      <c r="O102" s="565"/>
      <c r="P102" s="520"/>
      <c r="Q102" s="520"/>
      <c r="R102" s="520"/>
      <c r="S102" s="520"/>
      <c r="T102" s="520"/>
      <c r="U102" s="520"/>
      <c r="V102" s="520"/>
      <c r="W102" s="520"/>
      <c r="X102" s="520"/>
      <c r="Y102" s="520"/>
      <c r="Z102" s="520"/>
    </row>
    <row r="103" spans="1:26" ht="15.75" customHeight="1">
      <c r="A103" s="525"/>
      <c r="B103" s="564"/>
      <c r="C103" s="525"/>
      <c r="D103" s="525"/>
      <c r="E103" s="525"/>
      <c r="F103" s="525"/>
      <c r="G103" s="525"/>
      <c r="H103" s="525"/>
      <c r="I103" s="525"/>
      <c r="J103" s="525"/>
      <c r="K103" s="525"/>
      <c r="L103" s="525"/>
      <c r="M103" s="525"/>
      <c r="N103" s="525"/>
      <c r="O103" s="520"/>
      <c r="P103" s="520"/>
      <c r="Q103" s="520"/>
      <c r="R103" s="520"/>
      <c r="S103" s="520"/>
      <c r="T103" s="520"/>
      <c r="U103" s="520"/>
      <c r="V103" s="520"/>
      <c r="W103" s="520"/>
      <c r="X103" s="520"/>
      <c r="Y103" s="520"/>
      <c r="Z103" s="520"/>
    </row>
    <row r="104" spans="1:26" ht="15.75" customHeight="1">
      <c r="A104" s="525"/>
      <c r="B104" s="548" t="s">
        <v>1986</v>
      </c>
      <c r="C104" s="549" t="s">
        <v>1908</v>
      </c>
      <c r="D104" s="550" t="s">
        <v>1909</v>
      </c>
      <c r="E104" s="550" t="s">
        <v>1907</v>
      </c>
      <c r="F104" s="550" t="s">
        <v>1908</v>
      </c>
      <c r="G104" s="550" t="s">
        <v>1909</v>
      </c>
      <c r="H104" s="550" t="s">
        <v>1907</v>
      </c>
      <c r="I104" s="550" t="s">
        <v>1908</v>
      </c>
      <c r="J104" s="550" t="s">
        <v>1909</v>
      </c>
      <c r="K104" s="550" t="s">
        <v>1907</v>
      </c>
      <c r="L104" s="550" t="s">
        <v>1908</v>
      </c>
      <c r="M104" s="550" t="s">
        <v>1909</v>
      </c>
      <c r="N104" s="550" t="s">
        <v>1907</v>
      </c>
      <c r="O104" s="520"/>
      <c r="P104" s="520"/>
      <c r="Q104" s="520"/>
      <c r="R104" s="520"/>
      <c r="S104" s="520"/>
      <c r="T104" s="520"/>
      <c r="U104" s="520"/>
      <c r="V104" s="520"/>
      <c r="W104" s="520"/>
      <c r="X104" s="520"/>
      <c r="Y104" s="520"/>
      <c r="Z104" s="520"/>
    </row>
    <row r="105" spans="1:26" ht="15.75" customHeight="1">
      <c r="A105" s="525"/>
      <c r="B105" s="564" t="s">
        <v>1987</v>
      </c>
      <c r="C105" s="552">
        <v>2</v>
      </c>
      <c r="D105" s="552">
        <v>2</v>
      </c>
      <c r="E105" s="554">
        <f t="shared" ref="E105:E110" si="83">D105/C105</f>
        <v>1</v>
      </c>
      <c r="F105" s="552">
        <f>+SUM('[1] PTEP 2024-v2'!AF100:AF101)</f>
        <v>1</v>
      </c>
      <c r="G105" s="552">
        <f>+SUM('[1] PTEP 2024-v2'!AG100:AG101)</f>
        <v>1</v>
      </c>
      <c r="H105" s="554">
        <f>+G105/F105</f>
        <v>1</v>
      </c>
      <c r="I105" s="552">
        <f>+SUM(' PTEP 2024-v2'!AO100:AO101)</f>
        <v>1</v>
      </c>
      <c r="J105" s="552">
        <f>+SUM(' PTEP 2024-v2'!AP100:AP101)</f>
        <v>1</v>
      </c>
      <c r="K105" s="554">
        <v>1</v>
      </c>
      <c r="L105" s="552">
        <f>+C105+F105+I105</f>
        <v>4</v>
      </c>
      <c r="M105" s="552">
        <f>+D105+G105+J105</f>
        <v>4</v>
      </c>
      <c r="N105" s="554">
        <f t="shared" ref="N105:N109" si="84">+M105/L105</f>
        <v>1</v>
      </c>
      <c r="O105" s="520"/>
      <c r="P105" s="520"/>
      <c r="Q105" s="520"/>
      <c r="R105" s="520"/>
      <c r="S105" s="520"/>
      <c r="T105" s="520"/>
      <c r="U105" s="520"/>
      <c r="V105" s="520"/>
      <c r="W105" s="520"/>
      <c r="X105" s="520"/>
      <c r="Y105" s="520"/>
      <c r="Z105" s="520"/>
    </row>
    <row r="106" spans="1:26" ht="15.75" customHeight="1">
      <c r="A106" s="525"/>
      <c r="B106" s="564" t="s">
        <v>1988</v>
      </c>
      <c r="C106" s="552">
        <v>1</v>
      </c>
      <c r="D106" s="552">
        <v>1</v>
      </c>
      <c r="E106" s="554">
        <f t="shared" si="83"/>
        <v>1</v>
      </c>
      <c r="F106" s="552">
        <f>+SUM('[1] PTEP 2024-v2'!AF102)</f>
        <v>0</v>
      </c>
      <c r="G106" s="552">
        <f>+SUM('[1] PTEP 2024-v2'!AG102)</f>
        <v>0</v>
      </c>
      <c r="H106" s="554">
        <v>1</v>
      </c>
      <c r="I106" s="552">
        <f>+SUM(' PTEP 2024-v2'!AO102)</f>
        <v>0</v>
      </c>
      <c r="J106" s="552">
        <f>+SUM(' PTEP 2024-v2'!AP102)</f>
        <v>0</v>
      </c>
      <c r="K106" s="554">
        <v>1</v>
      </c>
      <c r="L106" s="552">
        <f t="shared" ref="L106:L109" si="85">+C106+F106+I106</f>
        <v>1</v>
      </c>
      <c r="M106" s="552">
        <f t="shared" ref="M106:M109" si="86">+D106+G106+J106</f>
        <v>1</v>
      </c>
      <c r="N106" s="554">
        <f t="shared" si="84"/>
        <v>1</v>
      </c>
      <c r="O106" s="520"/>
      <c r="P106" s="520"/>
      <c r="Q106" s="520"/>
      <c r="R106" s="520"/>
      <c r="S106" s="520"/>
      <c r="T106" s="520"/>
      <c r="U106" s="520"/>
      <c r="V106" s="520"/>
      <c r="W106" s="520"/>
      <c r="X106" s="520"/>
      <c r="Y106" s="520"/>
      <c r="Z106" s="520"/>
    </row>
    <row r="107" spans="1:26" ht="15.75" customHeight="1">
      <c r="A107" s="525"/>
      <c r="B107" s="564" t="s">
        <v>1989</v>
      </c>
      <c r="C107" s="552">
        <v>1</v>
      </c>
      <c r="D107" s="552">
        <v>0</v>
      </c>
      <c r="E107" s="554">
        <f t="shared" si="83"/>
        <v>0</v>
      </c>
      <c r="F107" s="552">
        <f>+SUM('[1] PTEP 2024-v2'!AF103)</f>
        <v>1</v>
      </c>
      <c r="G107" s="552">
        <f>+SUM('[1] PTEP 2024-v2'!AG103)</f>
        <v>1</v>
      </c>
      <c r="H107" s="554">
        <f t="shared" ref="H107:H110" si="87">+G107/F107</f>
        <v>1</v>
      </c>
      <c r="I107" s="552">
        <f>+SUM(' PTEP 2024-v2'!AO103)</f>
        <v>0</v>
      </c>
      <c r="J107" s="552">
        <f>+SUM(' PTEP 2024-v2'!AP103)</f>
        <v>0</v>
      </c>
      <c r="K107" s="554">
        <v>1</v>
      </c>
      <c r="L107" s="552">
        <f t="shared" si="85"/>
        <v>2</v>
      </c>
      <c r="M107" s="552">
        <f t="shared" si="86"/>
        <v>1</v>
      </c>
      <c r="N107" s="554">
        <f>+M107/L107</f>
        <v>0.5</v>
      </c>
      <c r="O107" s="520"/>
      <c r="P107" s="520"/>
      <c r="Q107" s="520"/>
      <c r="R107" s="520"/>
      <c r="S107" s="520"/>
      <c r="T107" s="520"/>
      <c r="U107" s="520"/>
      <c r="V107" s="520"/>
      <c r="W107" s="520"/>
      <c r="X107" s="520"/>
      <c r="Y107" s="520"/>
      <c r="Z107" s="520"/>
    </row>
    <row r="108" spans="1:26" ht="15.75" customHeight="1">
      <c r="A108" s="525"/>
      <c r="B108" s="564" t="s">
        <v>1272</v>
      </c>
      <c r="C108" s="552">
        <v>1</v>
      </c>
      <c r="D108" s="552">
        <v>0</v>
      </c>
      <c r="E108" s="554">
        <f t="shared" si="83"/>
        <v>0</v>
      </c>
      <c r="F108" s="552">
        <f>+SUM('[1] PTEP 2024-v2'!AF104:AF105)</f>
        <v>1</v>
      </c>
      <c r="G108" s="552">
        <f>+SUM('[1] PTEP 2024-v2'!AG104:AG105)</f>
        <v>0</v>
      </c>
      <c r="H108" s="554">
        <f t="shared" si="87"/>
        <v>0</v>
      </c>
      <c r="I108" s="552">
        <f>+SUM(' PTEP 2024-v2'!AO104:AO105)</f>
        <v>2</v>
      </c>
      <c r="J108" s="552">
        <f>+SUM(' PTEP 2024-v2'!AP104:AP105)</f>
        <v>2</v>
      </c>
      <c r="K108" s="554">
        <v>0</v>
      </c>
      <c r="L108" s="552">
        <f t="shared" si="85"/>
        <v>4</v>
      </c>
      <c r="M108" s="552">
        <f t="shared" si="86"/>
        <v>2</v>
      </c>
      <c r="N108" s="554">
        <f t="shared" si="84"/>
        <v>0.5</v>
      </c>
      <c r="O108" s="520"/>
      <c r="P108" s="520"/>
      <c r="Q108" s="520"/>
      <c r="R108" s="520"/>
      <c r="S108" s="520"/>
      <c r="T108" s="520"/>
      <c r="U108" s="520"/>
      <c r="V108" s="520"/>
      <c r="W108" s="520"/>
      <c r="X108" s="520"/>
      <c r="Y108" s="520"/>
      <c r="Z108" s="520"/>
    </row>
    <row r="109" spans="1:26" ht="15.75" customHeight="1">
      <c r="A109" s="525"/>
      <c r="B109" s="564" t="s">
        <v>36</v>
      </c>
      <c r="C109" s="552">
        <v>1</v>
      </c>
      <c r="D109" s="552">
        <v>1</v>
      </c>
      <c r="E109" s="554">
        <f t="shared" si="83"/>
        <v>1</v>
      </c>
      <c r="F109" s="552">
        <f>+SUM('[1] PTEP 2024-v2'!AF106)</f>
        <v>1</v>
      </c>
      <c r="G109" s="552">
        <f>+SUM('[1] PTEP 2024-v2'!AG106)</f>
        <v>1</v>
      </c>
      <c r="H109" s="554">
        <f t="shared" si="87"/>
        <v>1</v>
      </c>
      <c r="I109" s="552">
        <f>+SUM(' PTEP 2024-v2'!AO106)</f>
        <v>1</v>
      </c>
      <c r="J109" s="552">
        <f>+SUM(' PTEP 2024-v2'!AP106)</f>
        <v>1</v>
      </c>
      <c r="K109" s="554">
        <v>1</v>
      </c>
      <c r="L109" s="552">
        <f t="shared" si="85"/>
        <v>3</v>
      </c>
      <c r="M109" s="552">
        <f t="shared" si="86"/>
        <v>3</v>
      </c>
      <c r="N109" s="554">
        <f t="shared" si="84"/>
        <v>1</v>
      </c>
      <c r="O109" s="520"/>
      <c r="P109" s="520"/>
      <c r="Q109" s="520"/>
      <c r="R109" s="520"/>
      <c r="S109" s="520"/>
      <c r="T109" s="520"/>
      <c r="U109" s="520"/>
      <c r="V109" s="520"/>
      <c r="W109" s="520"/>
      <c r="X109" s="520"/>
      <c r="Y109" s="520"/>
      <c r="Z109" s="520"/>
    </row>
    <row r="110" spans="1:26" ht="15.75" customHeight="1">
      <c r="A110" s="525"/>
      <c r="B110" s="558" t="s">
        <v>1926</v>
      </c>
      <c r="C110" s="559">
        <f t="shared" ref="C110:D110" si="88">SUM(C105:C109)</f>
        <v>6</v>
      </c>
      <c r="D110" s="559">
        <f t="shared" si="88"/>
        <v>4</v>
      </c>
      <c r="E110" s="561">
        <f t="shared" si="83"/>
        <v>0.66666666666666663</v>
      </c>
      <c r="F110" s="562">
        <f t="shared" ref="F110:J110" si="89">+SUM(F105:F109)</f>
        <v>4</v>
      </c>
      <c r="G110" s="562">
        <f t="shared" si="89"/>
        <v>3</v>
      </c>
      <c r="H110" s="561">
        <f t="shared" si="87"/>
        <v>0.75</v>
      </c>
      <c r="I110" s="562">
        <f t="shared" si="89"/>
        <v>4</v>
      </c>
      <c r="J110" s="562">
        <f t="shared" si="89"/>
        <v>4</v>
      </c>
      <c r="K110" s="561">
        <f t="shared" ref="K110" si="90">+J110/I110</f>
        <v>1</v>
      </c>
      <c r="L110" s="562">
        <f t="shared" ref="L110:M110" si="91">SUM(L105:L109)</f>
        <v>14</v>
      </c>
      <c r="M110" s="562">
        <f t="shared" si="91"/>
        <v>11</v>
      </c>
      <c r="N110" s="561">
        <f>M110/L110</f>
        <v>0.7857142857142857</v>
      </c>
      <c r="O110" s="565"/>
      <c r="P110" s="520"/>
      <c r="Q110" s="520"/>
      <c r="R110" s="520"/>
      <c r="S110" s="520"/>
      <c r="T110" s="520"/>
      <c r="U110" s="520"/>
      <c r="V110" s="520"/>
      <c r="W110" s="520"/>
      <c r="X110" s="520"/>
      <c r="Y110" s="520"/>
      <c r="Z110" s="520"/>
    </row>
    <row r="111" spans="1:26" ht="15.75" customHeight="1">
      <c r="A111" s="525"/>
      <c r="B111" s="564"/>
      <c r="C111" s="525"/>
      <c r="D111" s="525"/>
      <c r="E111" s="525"/>
      <c r="F111" s="525"/>
      <c r="G111" s="525"/>
      <c r="H111" s="525"/>
      <c r="I111" s="525"/>
      <c r="J111" s="525"/>
      <c r="K111" s="525"/>
      <c r="L111" s="525"/>
      <c r="M111" s="525"/>
      <c r="N111" s="525"/>
      <c r="O111" s="520"/>
      <c r="P111" s="520"/>
      <c r="Q111" s="520"/>
      <c r="R111" s="520"/>
      <c r="S111" s="520"/>
      <c r="T111" s="520"/>
      <c r="U111" s="520"/>
      <c r="V111" s="520"/>
      <c r="W111" s="520"/>
      <c r="X111" s="520"/>
      <c r="Y111" s="520"/>
      <c r="Z111" s="520"/>
    </row>
    <row r="112" spans="1:26" ht="15.75" customHeight="1">
      <c r="A112" s="525"/>
      <c r="B112" s="548" t="s">
        <v>1990</v>
      </c>
      <c r="C112" s="549" t="s">
        <v>1908</v>
      </c>
      <c r="D112" s="550" t="s">
        <v>1909</v>
      </c>
      <c r="E112" s="550" t="s">
        <v>1907</v>
      </c>
      <c r="F112" s="550" t="s">
        <v>1908</v>
      </c>
      <c r="G112" s="550" t="s">
        <v>1909</v>
      </c>
      <c r="H112" s="550" t="s">
        <v>1907</v>
      </c>
      <c r="I112" s="550" t="s">
        <v>1908</v>
      </c>
      <c r="J112" s="550" t="s">
        <v>1909</v>
      </c>
      <c r="K112" s="550" t="s">
        <v>1907</v>
      </c>
      <c r="L112" s="550" t="s">
        <v>1908</v>
      </c>
      <c r="M112" s="550" t="s">
        <v>1909</v>
      </c>
      <c r="N112" s="550" t="s">
        <v>1907</v>
      </c>
      <c r="O112" s="520"/>
      <c r="P112" s="520"/>
      <c r="Q112" s="520"/>
      <c r="R112" s="520"/>
      <c r="S112" s="520"/>
      <c r="T112" s="520"/>
      <c r="U112" s="520"/>
      <c r="V112" s="520"/>
      <c r="W112" s="520"/>
      <c r="X112" s="520"/>
      <c r="Y112" s="520"/>
      <c r="Z112" s="520"/>
    </row>
    <row r="113" spans="1:26" ht="15.75" customHeight="1">
      <c r="A113" s="525"/>
      <c r="B113" s="564" t="s">
        <v>1319</v>
      </c>
      <c r="C113" s="552">
        <v>0</v>
      </c>
      <c r="D113" s="552">
        <v>0</v>
      </c>
      <c r="E113" s="566">
        <v>1</v>
      </c>
      <c r="F113" s="552">
        <f>+SUM('[1] PTEP 2024-v2'!AF108)</f>
        <v>0</v>
      </c>
      <c r="G113" s="552">
        <f>+SUM('[1] PTEP 2024-v2'!AG108)</f>
        <v>0</v>
      </c>
      <c r="H113" s="554">
        <v>1</v>
      </c>
      <c r="I113" s="567">
        <f>+SUM(' PTEP 2024-v2'!AO108)</f>
        <v>1</v>
      </c>
      <c r="J113" s="567">
        <f>+SUM(' PTEP 2024-v2'!AP108)</f>
        <v>1</v>
      </c>
      <c r="K113" s="554">
        <v>1</v>
      </c>
      <c r="L113" s="552">
        <f>+C113+F113+I113</f>
        <v>1</v>
      </c>
      <c r="M113" s="552">
        <f>+J113+G113+D113</f>
        <v>1</v>
      </c>
      <c r="N113" s="566">
        <v>1</v>
      </c>
      <c r="O113" s="520"/>
      <c r="P113" s="520"/>
      <c r="Q113" s="520"/>
      <c r="R113" s="520"/>
      <c r="S113" s="520"/>
      <c r="T113" s="520"/>
      <c r="U113" s="520"/>
      <c r="V113" s="520"/>
      <c r="W113" s="520"/>
      <c r="X113" s="520"/>
      <c r="Y113" s="520"/>
      <c r="Z113" s="520"/>
    </row>
    <row r="114" spans="1:26" ht="15.75" customHeight="1">
      <c r="A114" s="525"/>
      <c r="B114" s="564" t="s">
        <v>1332</v>
      </c>
      <c r="C114" s="552">
        <v>0</v>
      </c>
      <c r="D114" s="552">
        <v>0</v>
      </c>
      <c r="E114" s="566">
        <v>1</v>
      </c>
      <c r="F114" s="552">
        <f>+SUM('[1] PTEP 2024-v2'!AF109)</f>
        <v>0</v>
      </c>
      <c r="G114" s="552">
        <f>+SUM('[1] PTEP 2024-v2'!AG109)</f>
        <v>0</v>
      </c>
      <c r="H114" s="554">
        <v>1</v>
      </c>
      <c r="I114" s="567">
        <f>+' PTEP 2024-v2'!AO109</f>
        <v>1</v>
      </c>
      <c r="J114" s="567">
        <f>+' PTEP 2024-v2'!AP109</f>
        <v>1</v>
      </c>
      <c r="K114" s="554">
        <v>1</v>
      </c>
      <c r="L114" s="552">
        <f t="shared" ref="L114:L115" si="92">+C114+F114+I114</f>
        <v>1</v>
      </c>
      <c r="M114" s="552">
        <f t="shared" ref="M114:M115" si="93">+J114+G114+D114</f>
        <v>1</v>
      </c>
      <c r="N114" s="566">
        <v>1</v>
      </c>
      <c r="O114" s="520"/>
      <c r="P114" s="520"/>
      <c r="Q114" s="520"/>
      <c r="R114" s="520"/>
      <c r="S114" s="520"/>
      <c r="T114" s="520"/>
      <c r="U114" s="520"/>
      <c r="V114" s="520"/>
      <c r="W114" s="520"/>
      <c r="X114" s="520"/>
      <c r="Y114" s="520"/>
      <c r="Z114" s="520"/>
    </row>
    <row r="115" spans="1:26" ht="15.75" customHeight="1">
      <c r="A115" s="525"/>
      <c r="B115" s="564" t="s">
        <v>1991</v>
      </c>
      <c r="C115" s="552">
        <v>0</v>
      </c>
      <c r="D115" s="552">
        <v>0</v>
      </c>
      <c r="E115" s="566">
        <v>1</v>
      </c>
      <c r="F115" s="552">
        <f>+SUM('[1] PTEP 2024-v2'!AF110)</f>
        <v>0</v>
      </c>
      <c r="G115" s="552">
        <f>+SUM('[1] PTEP 2024-v2'!AG110)</f>
        <v>0</v>
      </c>
      <c r="H115" s="554">
        <v>1</v>
      </c>
      <c r="I115" s="567">
        <f>+' PTEP 2024-v2'!AO110</f>
        <v>1</v>
      </c>
      <c r="J115" s="567">
        <f>+' PTEP 2024-v2'!AP110</f>
        <v>1</v>
      </c>
      <c r="K115" s="554">
        <v>1</v>
      </c>
      <c r="L115" s="552">
        <f t="shared" si="92"/>
        <v>1</v>
      </c>
      <c r="M115" s="552">
        <f t="shared" si="93"/>
        <v>1</v>
      </c>
      <c r="N115" s="566">
        <v>1</v>
      </c>
      <c r="O115" s="520"/>
      <c r="P115" s="520"/>
      <c r="Q115" s="520"/>
      <c r="R115" s="520"/>
      <c r="S115" s="520"/>
      <c r="T115" s="520"/>
      <c r="U115" s="520"/>
      <c r="V115" s="520"/>
      <c r="W115" s="520"/>
      <c r="X115" s="520"/>
      <c r="Y115" s="520"/>
      <c r="Z115" s="520"/>
    </row>
    <row r="116" spans="1:26" ht="15.75" customHeight="1">
      <c r="A116" s="525"/>
      <c r="B116" s="558" t="s">
        <v>1926</v>
      </c>
      <c r="C116" s="559">
        <v>0</v>
      </c>
      <c r="D116" s="562">
        <v>0</v>
      </c>
      <c r="E116" s="561">
        <v>1</v>
      </c>
      <c r="F116" s="562">
        <f t="shared" ref="F116:M116" si="94">+SUM(F113:F115)</f>
        <v>0</v>
      </c>
      <c r="G116" s="562">
        <f t="shared" si="94"/>
        <v>0</v>
      </c>
      <c r="H116" s="568">
        <v>1</v>
      </c>
      <c r="I116" s="562">
        <f t="shared" si="94"/>
        <v>3</v>
      </c>
      <c r="J116" s="562">
        <f t="shared" si="94"/>
        <v>3</v>
      </c>
      <c r="K116" s="561">
        <v>0</v>
      </c>
      <c r="L116" s="562">
        <f t="shared" si="94"/>
        <v>3</v>
      </c>
      <c r="M116" s="562">
        <f t="shared" si="94"/>
        <v>3</v>
      </c>
      <c r="N116" s="561">
        <v>1</v>
      </c>
      <c r="O116" s="565"/>
      <c r="P116" s="520"/>
      <c r="Q116" s="520"/>
      <c r="R116" s="520"/>
      <c r="S116" s="520"/>
      <c r="T116" s="520"/>
      <c r="U116" s="520"/>
      <c r="V116" s="520"/>
      <c r="W116" s="520"/>
      <c r="X116" s="520"/>
      <c r="Y116" s="520"/>
      <c r="Z116" s="520"/>
    </row>
    <row r="117" spans="1:26" ht="15.75" customHeight="1">
      <c r="A117" s="525"/>
      <c r="B117" s="564"/>
      <c r="C117" s="525"/>
      <c r="D117" s="525"/>
      <c r="E117" s="525"/>
      <c r="F117" s="525"/>
      <c r="G117" s="525"/>
      <c r="H117" s="525"/>
      <c r="I117" s="525"/>
      <c r="J117" s="525"/>
      <c r="K117" s="525"/>
      <c r="L117" s="525"/>
      <c r="M117" s="525"/>
      <c r="N117" s="525"/>
      <c r="O117" s="520"/>
      <c r="P117" s="520"/>
      <c r="Q117" s="520"/>
      <c r="R117" s="520"/>
      <c r="S117" s="520"/>
      <c r="T117" s="520"/>
      <c r="U117" s="520"/>
      <c r="V117" s="520"/>
      <c r="W117" s="520"/>
      <c r="X117" s="520"/>
      <c r="Y117" s="520"/>
      <c r="Z117" s="520"/>
    </row>
    <row r="118" spans="1:26" ht="15.75" customHeight="1">
      <c r="A118" s="525"/>
      <c r="B118" s="569" t="s">
        <v>1946</v>
      </c>
      <c r="C118" s="596" t="s">
        <v>1947</v>
      </c>
      <c r="D118" s="579"/>
      <c r="E118" s="538"/>
      <c r="F118" s="538"/>
      <c r="G118" s="538"/>
      <c r="H118" s="570"/>
      <c r="I118" s="538"/>
      <c r="J118" s="520"/>
      <c r="K118" s="570"/>
      <c r="L118" s="570"/>
      <c r="M118" s="570"/>
      <c r="N118" s="570"/>
      <c r="O118" s="520"/>
      <c r="P118" s="520"/>
      <c r="Q118" s="520"/>
      <c r="R118" s="520"/>
      <c r="S118" s="520"/>
      <c r="T118" s="520"/>
      <c r="U118" s="520"/>
      <c r="V118" s="520"/>
      <c r="W118" s="520"/>
      <c r="X118" s="520"/>
      <c r="Y118" s="520"/>
      <c r="Z118" s="520"/>
    </row>
    <row r="119" spans="1:26" ht="15.75" customHeight="1">
      <c r="A119" s="525"/>
      <c r="B119" s="556" t="s">
        <v>1950</v>
      </c>
      <c r="C119" s="589" t="s">
        <v>1949</v>
      </c>
      <c r="D119" s="579"/>
      <c r="E119" s="579"/>
      <c r="F119" s="579"/>
      <c r="G119" s="579"/>
      <c r="H119" s="579"/>
      <c r="I119" s="579"/>
      <c r="J119" s="579"/>
      <c r="K119" s="579"/>
      <c r="L119" s="579"/>
      <c r="M119" s="579"/>
      <c r="N119" s="579"/>
      <c r="O119" s="564"/>
      <c r="P119" s="520"/>
      <c r="Q119" s="520"/>
      <c r="R119" s="520"/>
      <c r="S119" s="520"/>
      <c r="T119" s="520"/>
      <c r="U119" s="520"/>
      <c r="V119" s="520"/>
      <c r="W119" s="520"/>
      <c r="X119" s="520"/>
      <c r="Y119" s="520"/>
      <c r="Z119" s="520"/>
    </row>
    <row r="120" spans="1:26" ht="15.75" customHeight="1">
      <c r="A120" s="525"/>
      <c r="B120" s="589"/>
      <c r="C120" s="579"/>
      <c r="D120" s="579"/>
      <c r="E120" s="579"/>
      <c r="F120" s="525"/>
      <c r="G120" s="525"/>
      <c r="H120" s="570"/>
      <c r="I120" s="525"/>
      <c r="J120" s="525"/>
      <c r="K120" s="525"/>
      <c r="L120" s="525"/>
      <c r="M120" s="525"/>
      <c r="N120" s="525"/>
      <c r="O120" s="520"/>
      <c r="P120" s="520"/>
      <c r="Q120" s="520"/>
      <c r="R120" s="520"/>
      <c r="S120" s="520"/>
      <c r="T120" s="520"/>
      <c r="U120" s="520"/>
      <c r="V120" s="520"/>
      <c r="W120" s="520"/>
      <c r="X120" s="520"/>
      <c r="Y120" s="520"/>
      <c r="Z120" s="520"/>
    </row>
    <row r="121" spans="1:26" ht="15.75" customHeight="1">
      <c r="A121" s="571"/>
      <c r="B121" s="520"/>
      <c r="C121" s="520"/>
      <c r="D121" s="520"/>
      <c r="E121" s="520"/>
      <c r="F121" s="520"/>
      <c r="G121" s="520"/>
      <c r="H121" s="520"/>
      <c r="I121" s="520"/>
      <c r="J121" s="520"/>
      <c r="K121" s="520"/>
      <c r="L121" s="520"/>
      <c r="M121" s="520"/>
      <c r="N121" s="520"/>
      <c r="O121" s="520"/>
      <c r="P121" s="520"/>
      <c r="Q121" s="520"/>
      <c r="R121" s="520"/>
      <c r="S121" s="520"/>
      <c r="T121" s="520"/>
      <c r="U121" s="520"/>
      <c r="V121" s="520"/>
      <c r="W121" s="520"/>
      <c r="X121" s="520"/>
      <c r="Y121" s="520"/>
      <c r="Z121" s="520"/>
    </row>
    <row r="122" spans="1:26" ht="15.75" customHeight="1">
      <c r="A122" s="571"/>
      <c r="B122" s="572" t="s">
        <v>1993</v>
      </c>
      <c r="C122" s="573"/>
      <c r="D122" s="573"/>
      <c r="E122" s="573"/>
      <c r="F122" s="573"/>
      <c r="G122" s="573"/>
      <c r="H122" s="573"/>
      <c r="I122" s="573"/>
      <c r="J122" s="573"/>
      <c r="K122" s="573"/>
      <c r="L122" s="573"/>
      <c r="M122" s="573"/>
      <c r="N122" s="573"/>
      <c r="O122" s="520"/>
      <c r="P122" s="520"/>
      <c r="Q122" s="520"/>
      <c r="R122" s="520"/>
      <c r="S122" s="520"/>
      <c r="T122" s="520"/>
      <c r="U122" s="520"/>
      <c r="V122" s="520"/>
      <c r="W122" s="520"/>
      <c r="X122" s="520"/>
      <c r="Y122" s="520"/>
      <c r="Z122" s="520"/>
    </row>
    <row r="123" spans="1:26" ht="15.75" customHeight="1">
      <c r="A123" s="571"/>
      <c r="B123" s="520"/>
      <c r="C123" s="520"/>
      <c r="D123" s="520"/>
      <c r="E123" s="520"/>
      <c r="F123" s="520"/>
      <c r="G123" s="520"/>
      <c r="H123" s="520"/>
      <c r="I123" s="520"/>
      <c r="J123" s="520"/>
      <c r="K123" s="520"/>
      <c r="L123" s="520"/>
      <c r="M123" s="520"/>
      <c r="N123" s="520"/>
      <c r="O123" s="520"/>
      <c r="P123" s="520"/>
      <c r="Q123" s="520"/>
      <c r="R123" s="520"/>
      <c r="S123" s="520"/>
      <c r="T123" s="520"/>
      <c r="U123" s="520"/>
      <c r="V123" s="520"/>
      <c r="W123" s="520"/>
      <c r="X123" s="520"/>
      <c r="Y123" s="520"/>
      <c r="Z123" s="520"/>
    </row>
    <row r="124" spans="1:26" ht="15.75" customHeight="1">
      <c r="A124" s="571"/>
      <c r="B124" s="520"/>
      <c r="C124" s="520"/>
      <c r="D124" s="520"/>
      <c r="E124" s="520"/>
      <c r="F124" s="520"/>
      <c r="G124" s="520"/>
      <c r="H124" s="520"/>
      <c r="I124" s="520"/>
      <c r="J124" s="520"/>
      <c r="K124" s="520"/>
      <c r="L124" s="520"/>
      <c r="M124" s="520"/>
      <c r="N124" s="520"/>
      <c r="O124" s="520"/>
      <c r="P124" s="520"/>
      <c r="Q124" s="520"/>
      <c r="R124" s="520"/>
      <c r="S124" s="520"/>
      <c r="T124" s="520"/>
      <c r="U124" s="520"/>
      <c r="V124" s="520"/>
      <c r="W124" s="520"/>
      <c r="X124" s="520"/>
      <c r="Y124" s="520"/>
      <c r="Z124" s="520"/>
    </row>
    <row r="125" spans="1:26" ht="15.75" customHeight="1">
      <c r="A125" s="571"/>
      <c r="B125" s="520"/>
      <c r="C125" s="520"/>
      <c r="D125" s="520"/>
      <c r="E125" s="520"/>
      <c r="F125" s="520"/>
      <c r="G125" s="520"/>
      <c r="H125" s="520"/>
      <c r="I125" s="520"/>
      <c r="J125" s="520"/>
      <c r="K125" s="520"/>
      <c r="L125" s="520"/>
      <c r="M125" s="520"/>
      <c r="N125" s="520"/>
      <c r="O125" s="520"/>
      <c r="P125" s="520"/>
      <c r="Q125" s="520"/>
      <c r="R125" s="520"/>
      <c r="S125" s="520"/>
      <c r="T125" s="520"/>
      <c r="U125" s="520"/>
      <c r="V125" s="520"/>
      <c r="W125" s="520"/>
      <c r="X125" s="520"/>
      <c r="Y125" s="520"/>
      <c r="Z125" s="520"/>
    </row>
    <row r="126" spans="1:26" ht="15.75" customHeight="1">
      <c r="A126" s="571"/>
      <c r="B126" s="520"/>
      <c r="C126" s="520"/>
      <c r="D126" s="520"/>
      <c r="E126" s="520"/>
      <c r="F126" s="520"/>
      <c r="G126" s="520"/>
      <c r="H126" s="520"/>
      <c r="I126" s="520"/>
      <c r="J126" s="520"/>
      <c r="K126" s="520"/>
      <c r="L126" s="520"/>
      <c r="M126" s="520"/>
      <c r="N126" s="520"/>
      <c r="O126" s="520"/>
      <c r="P126" s="520"/>
      <c r="Q126" s="520"/>
      <c r="R126" s="520"/>
      <c r="S126" s="520"/>
      <c r="T126" s="520"/>
      <c r="U126" s="520"/>
      <c r="V126" s="520"/>
      <c r="W126" s="520"/>
      <c r="X126" s="520"/>
      <c r="Y126" s="520"/>
      <c r="Z126" s="520"/>
    </row>
    <row r="127" spans="1:26" ht="15.75" customHeight="1">
      <c r="A127" s="571"/>
      <c r="B127" s="520"/>
      <c r="C127" s="520"/>
      <c r="D127" s="520"/>
      <c r="E127" s="520"/>
      <c r="F127" s="520"/>
      <c r="G127" s="520"/>
      <c r="H127" s="520"/>
      <c r="I127" s="520"/>
      <c r="J127" s="520"/>
      <c r="K127" s="520"/>
      <c r="L127" s="520"/>
      <c r="M127" s="520"/>
      <c r="N127" s="520"/>
      <c r="O127" s="520"/>
      <c r="P127" s="520"/>
      <c r="Q127" s="520"/>
      <c r="R127" s="520"/>
      <c r="S127" s="520"/>
      <c r="T127" s="520"/>
      <c r="U127" s="520"/>
      <c r="V127" s="520"/>
      <c r="W127" s="520"/>
      <c r="X127" s="520"/>
      <c r="Y127" s="520"/>
      <c r="Z127" s="520"/>
    </row>
    <row r="128" spans="1:26" ht="15.75" customHeight="1">
      <c r="A128" s="571"/>
      <c r="B128" s="520"/>
      <c r="C128" s="520"/>
      <c r="D128" s="520"/>
      <c r="E128" s="520"/>
      <c r="F128" s="520"/>
      <c r="G128" s="520"/>
      <c r="H128" s="520"/>
      <c r="I128" s="520"/>
      <c r="J128" s="520"/>
      <c r="K128" s="520"/>
      <c r="L128" s="520"/>
      <c r="M128" s="520"/>
      <c r="N128" s="520"/>
      <c r="O128" s="520"/>
      <c r="P128" s="520"/>
      <c r="Q128" s="520"/>
      <c r="R128" s="520"/>
      <c r="S128" s="520"/>
      <c r="T128" s="520"/>
      <c r="U128" s="520"/>
      <c r="V128" s="520"/>
      <c r="W128" s="520"/>
      <c r="X128" s="520"/>
      <c r="Y128" s="520"/>
      <c r="Z128" s="520"/>
    </row>
    <row r="129" spans="1:26" ht="15.75" customHeight="1">
      <c r="A129" s="571"/>
      <c r="B129" s="520"/>
      <c r="C129" s="520"/>
      <c r="D129" s="520"/>
      <c r="E129" s="520"/>
      <c r="F129" s="520"/>
      <c r="G129" s="520"/>
      <c r="H129" s="520"/>
      <c r="I129" s="520"/>
      <c r="J129" s="520"/>
      <c r="K129" s="520"/>
      <c r="L129" s="520"/>
      <c r="M129" s="520"/>
      <c r="N129" s="520"/>
      <c r="O129" s="520"/>
      <c r="P129" s="520"/>
      <c r="Q129" s="520"/>
      <c r="R129" s="520"/>
      <c r="S129" s="520"/>
      <c r="T129" s="520"/>
      <c r="U129" s="520"/>
      <c r="V129" s="520"/>
      <c r="W129" s="520"/>
      <c r="X129" s="520"/>
      <c r="Y129" s="520"/>
      <c r="Z129" s="520"/>
    </row>
    <row r="130" spans="1:26" ht="15.75" customHeight="1">
      <c r="A130" s="571"/>
      <c r="B130" s="520"/>
      <c r="C130" s="520"/>
      <c r="D130" s="520"/>
      <c r="E130" s="520"/>
      <c r="F130" s="520"/>
      <c r="G130" s="520"/>
      <c r="H130" s="520"/>
      <c r="I130" s="520"/>
      <c r="J130" s="520"/>
      <c r="K130" s="520"/>
      <c r="L130" s="520"/>
      <c r="M130" s="520"/>
      <c r="N130" s="520"/>
      <c r="O130" s="520"/>
      <c r="P130" s="520"/>
      <c r="Q130" s="520"/>
      <c r="R130" s="520"/>
      <c r="S130" s="520"/>
      <c r="T130" s="520"/>
      <c r="U130" s="520"/>
      <c r="V130" s="520"/>
      <c r="W130" s="520"/>
      <c r="X130" s="520"/>
      <c r="Y130" s="520"/>
      <c r="Z130" s="520"/>
    </row>
    <row r="131" spans="1:26" ht="15.75" customHeight="1">
      <c r="A131" s="571"/>
      <c r="B131" s="520"/>
      <c r="C131" s="520"/>
      <c r="D131" s="520"/>
      <c r="E131" s="520"/>
      <c r="F131" s="520"/>
      <c r="G131" s="520"/>
      <c r="H131" s="520"/>
      <c r="I131" s="520"/>
      <c r="J131" s="520"/>
      <c r="K131" s="520"/>
      <c r="L131" s="520"/>
      <c r="M131" s="520"/>
      <c r="N131" s="520"/>
      <c r="O131" s="520"/>
      <c r="P131" s="520"/>
      <c r="Q131" s="520"/>
      <c r="R131" s="520"/>
      <c r="S131" s="520"/>
      <c r="T131" s="520"/>
      <c r="U131" s="520"/>
      <c r="V131" s="520"/>
      <c r="W131" s="520"/>
      <c r="X131" s="520"/>
      <c r="Y131" s="520"/>
      <c r="Z131" s="520"/>
    </row>
    <row r="132" spans="1:26" ht="15.75" customHeight="1">
      <c r="A132" s="571"/>
      <c r="B132" s="520"/>
      <c r="C132" s="520"/>
      <c r="D132" s="520"/>
      <c r="E132" s="520"/>
      <c r="F132" s="520"/>
      <c r="G132" s="520"/>
      <c r="H132" s="520"/>
      <c r="I132" s="520"/>
      <c r="J132" s="520"/>
      <c r="K132" s="520"/>
      <c r="L132" s="520"/>
      <c r="M132" s="520"/>
      <c r="N132" s="520"/>
      <c r="O132" s="520"/>
      <c r="P132" s="520"/>
      <c r="Q132" s="520"/>
      <c r="R132" s="520"/>
      <c r="S132" s="520"/>
      <c r="T132" s="520"/>
      <c r="U132" s="520"/>
      <c r="V132" s="520"/>
      <c r="W132" s="520"/>
      <c r="X132" s="520"/>
      <c r="Y132" s="520"/>
      <c r="Z132" s="520"/>
    </row>
    <row r="133" spans="1:26" ht="15.75" customHeight="1">
      <c r="A133" s="571"/>
      <c r="B133" s="520"/>
      <c r="C133" s="520"/>
      <c r="D133" s="520"/>
      <c r="E133" s="520"/>
      <c r="F133" s="520"/>
      <c r="G133" s="520"/>
      <c r="H133" s="520"/>
      <c r="I133" s="520"/>
      <c r="J133" s="520"/>
      <c r="K133" s="520"/>
      <c r="L133" s="520"/>
      <c r="M133" s="520"/>
      <c r="N133" s="520"/>
      <c r="O133" s="520"/>
      <c r="P133" s="520"/>
      <c r="Q133" s="520"/>
      <c r="R133" s="520"/>
      <c r="S133" s="520"/>
      <c r="T133" s="520"/>
      <c r="U133" s="520"/>
      <c r="V133" s="520"/>
      <c r="W133" s="520"/>
      <c r="X133" s="520"/>
      <c r="Y133" s="520"/>
      <c r="Z133" s="520"/>
    </row>
    <row r="134" spans="1:26" ht="15.75" customHeight="1">
      <c r="A134" s="571"/>
      <c r="B134" s="520"/>
      <c r="C134" s="520"/>
      <c r="D134" s="520"/>
      <c r="E134" s="520"/>
      <c r="F134" s="520"/>
      <c r="G134" s="520"/>
      <c r="H134" s="520"/>
      <c r="I134" s="520"/>
      <c r="J134" s="520"/>
      <c r="K134" s="520"/>
      <c r="L134" s="520"/>
      <c r="M134" s="520"/>
      <c r="N134" s="520"/>
      <c r="O134" s="520"/>
      <c r="P134" s="520"/>
      <c r="Q134" s="520"/>
      <c r="R134" s="520"/>
      <c r="S134" s="520"/>
      <c r="T134" s="520"/>
      <c r="U134" s="520"/>
      <c r="V134" s="520"/>
      <c r="W134" s="520"/>
      <c r="X134" s="520"/>
      <c r="Y134" s="520"/>
      <c r="Z134" s="520"/>
    </row>
    <row r="135" spans="1:26" ht="15.75" customHeight="1">
      <c r="A135" s="571"/>
      <c r="B135" s="520"/>
      <c r="C135" s="520"/>
      <c r="D135" s="520"/>
      <c r="E135" s="520"/>
      <c r="F135" s="520"/>
      <c r="G135" s="520"/>
      <c r="H135" s="520"/>
      <c r="I135" s="520"/>
      <c r="J135" s="520"/>
      <c r="K135" s="520"/>
      <c r="L135" s="520"/>
      <c r="M135" s="520"/>
      <c r="N135" s="520"/>
      <c r="O135" s="520"/>
      <c r="P135" s="520"/>
      <c r="Q135" s="520"/>
      <c r="R135" s="520"/>
      <c r="S135" s="520"/>
      <c r="T135" s="520"/>
      <c r="U135" s="520"/>
      <c r="V135" s="520"/>
      <c r="W135" s="520"/>
      <c r="X135" s="520"/>
      <c r="Y135" s="520"/>
      <c r="Z135" s="520"/>
    </row>
    <row r="136" spans="1:26" ht="15.75" customHeight="1">
      <c r="A136" s="571"/>
      <c r="B136" s="520"/>
      <c r="C136" s="520"/>
      <c r="D136" s="520"/>
      <c r="E136" s="520"/>
      <c r="F136" s="520"/>
      <c r="G136" s="520"/>
      <c r="H136" s="520"/>
      <c r="I136" s="520"/>
      <c r="J136" s="520"/>
      <c r="K136" s="520"/>
      <c r="L136" s="520"/>
      <c r="M136" s="520"/>
      <c r="N136" s="520"/>
      <c r="O136" s="520"/>
      <c r="P136" s="520"/>
      <c r="Q136" s="520"/>
      <c r="R136" s="520"/>
      <c r="S136" s="520"/>
      <c r="T136" s="520"/>
      <c r="U136" s="520"/>
      <c r="V136" s="520"/>
      <c r="W136" s="520"/>
      <c r="X136" s="520"/>
      <c r="Y136" s="520"/>
      <c r="Z136" s="520"/>
    </row>
    <row r="137" spans="1:26" ht="15.75" customHeight="1">
      <c r="A137" s="571"/>
      <c r="B137" s="520"/>
      <c r="C137" s="520"/>
      <c r="D137" s="520"/>
      <c r="E137" s="520"/>
      <c r="F137" s="520"/>
      <c r="G137" s="520"/>
      <c r="H137" s="520"/>
      <c r="I137" s="520"/>
      <c r="J137" s="520"/>
      <c r="K137" s="520"/>
      <c r="L137" s="520"/>
      <c r="M137" s="520"/>
      <c r="N137" s="520"/>
      <c r="O137" s="520"/>
      <c r="P137" s="520"/>
      <c r="Q137" s="520"/>
      <c r="R137" s="520"/>
      <c r="S137" s="520"/>
      <c r="T137" s="520"/>
      <c r="U137" s="520"/>
      <c r="V137" s="520"/>
      <c r="W137" s="520"/>
      <c r="X137" s="520"/>
      <c r="Y137" s="520"/>
      <c r="Z137" s="520"/>
    </row>
    <row r="138" spans="1:26" ht="15.75" customHeight="1">
      <c r="A138" s="571"/>
      <c r="B138" s="520"/>
      <c r="C138" s="520"/>
      <c r="D138" s="520"/>
      <c r="E138" s="520"/>
      <c r="F138" s="520"/>
      <c r="G138" s="520"/>
      <c r="H138" s="520"/>
      <c r="I138" s="520"/>
      <c r="J138" s="520"/>
      <c r="K138" s="520"/>
      <c r="L138" s="520"/>
      <c r="M138" s="520"/>
      <c r="N138" s="520"/>
      <c r="O138" s="520"/>
      <c r="P138" s="520"/>
      <c r="Q138" s="520"/>
      <c r="R138" s="520"/>
      <c r="S138" s="520"/>
      <c r="T138" s="520"/>
      <c r="U138" s="520"/>
      <c r="V138" s="520"/>
      <c r="W138" s="520"/>
      <c r="X138" s="520"/>
      <c r="Y138" s="520"/>
      <c r="Z138" s="520"/>
    </row>
    <row r="139" spans="1:26" ht="15.75" customHeight="1">
      <c r="A139" s="571"/>
      <c r="B139" s="520"/>
      <c r="C139" s="520"/>
      <c r="D139" s="520"/>
      <c r="E139" s="520"/>
      <c r="F139" s="520"/>
      <c r="G139" s="520"/>
      <c r="H139" s="520"/>
      <c r="I139" s="520"/>
      <c r="J139" s="520"/>
      <c r="K139" s="520"/>
      <c r="L139" s="520"/>
      <c r="M139" s="520"/>
      <c r="N139" s="520"/>
      <c r="O139" s="520"/>
      <c r="P139" s="520"/>
      <c r="Q139" s="520"/>
      <c r="R139" s="520"/>
      <c r="S139" s="520"/>
      <c r="T139" s="520"/>
      <c r="U139" s="520"/>
      <c r="V139" s="520"/>
      <c r="W139" s="520"/>
      <c r="X139" s="520"/>
      <c r="Y139" s="520"/>
      <c r="Z139" s="520"/>
    </row>
    <row r="140" spans="1:26" ht="15.75" customHeight="1">
      <c r="A140" s="571"/>
      <c r="B140" s="520"/>
      <c r="C140" s="520"/>
      <c r="D140" s="520"/>
      <c r="E140" s="520"/>
      <c r="F140" s="520"/>
      <c r="G140" s="520"/>
      <c r="H140" s="520"/>
      <c r="I140" s="520"/>
      <c r="J140" s="520"/>
      <c r="K140" s="520"/>
      <c r="L140" s="520"/>
      <c r="M140" s="520"/>
      <c r="N140" s="520"/>
      <c r="O140" s="520"/>
      <c r="P140" s="520"/>
      <c r="Q140" s="520"/>
      <c r="R140" s="520"/>
      <c r="S140" s="520"/>
      <c r="T140" s="520"/>
      <c r="U140" s="520"/>
      <c r="V140" s="520"/>
      <c r="W140" s="520"/>
      <c r="X140" s="520"/>
      <c r="Y140" s="520"/>
      <c r="Z140" s="520"/>
    </row>
    <row r="141" spans="1:26" ht="15.75" customHeight="1">
      <c r="A141" s="571"/>
      <c r="B141" s="520"/>
      <c r="C141" s="520"/>
      <c r="D141" s="520"/>
      <c r="E141" s="520"/>
      <c r="F141" s="520"/>
      <c r="G141" s="520"/>
      <c r="H141" s="520"/>
      <c r="I141" s="520"/>
      <c r="J141" s="520"/>
      <c r="K141" s="520"/>
      <c r="L141" s="520"/>
      <c r="M141" s="520"/>
      <c r="N141" s="520"/>
      <c r="O141" s="520"/>
      <c r="P141" s="520"/>
      <c r="Q141" s="520"/>
      <c r="R141" s="520"/>
      <c r="S141" s="520"/>
      <c r="T141" s="520"/>
      <c r="U141" s="520"/>
      <c r="V141" s="520"/>
      <c r="W141" s="520"/>
      <c r="X141" s="520"/>
      <c r="Y141" s="520"/>
      <c r="Z141" s="520"/>
    </row>
    <row r="142" spans="1:26" ht="15.75" customHeight="1">
      <c r="A142" s="571"/>
      <c r="B142" s="520"/>
      <c r="C142" s="520"/>
      <c r="D142" s="520"/>
      <c r="E142" s="520"/>
      <c r="F142" s="520"/>
      <c r="G142" s="520"/>
      <c r="H142" s="520"/>
      <c r="I142" s="520"/>
      <c r="J142" s="520"/>
      <c r="K142" s="520"/>
      <c r="L142" s="520"/>
      <c r="M142" s="520"/>
      <c r="N142" s="520"/>
      <c r="O142" s="520"/>
      <c r="P142" s="520"/>
      <c r="Q142" s="520"/>
      <c r="R142" s="520"/>
      <c r="S142" s="520"/>
      <c r="T142" s="520"/>
      <c r="U142" s="520"/>
      <c r="V142" s="520"/>
      <c r="W142" s="520"/>
      <c r="X142" s="520"/>
      <c r="Y142" s="520"/>
      <c r="Z142" s="520"/>
    </row>
    <row r="143" spans="1:26" ht="15.75" customHeight="1">
      <c r="A143" s="571"/>
      <c r="B143" s="520"/>
      <c r="C143" s="520"/>
      <c r="D143" s="520"/>
      <c r="E143" s="520"/>
      <c r="F143" s="520"/>
      <c r="G143" s="520"/>
      <c r="H143" s="520"/>
      <c r="I143" s="520"/>
      <c r="J143" s="520"/>
      <c r="K143" s="520"/>
      <c r="L143" s="520"/>
      <c r="M143" s="520"/>
      <c r="N143" s="520"/>
      <c r="O143" s="520"/>
      <c r="P143" s="520"/>
      <c r="Q143" s="520"/>
      <c r="R143" s="520"/>
      <c r="S143" s="520"/>
      <c r="T143" s="520"/>
      <c r="U143" s="520"/>
      <c r="V143" s="520"/>
      <c r="W143" s="520"/>
      <c r="X143" s="520"/>
      <c r="Y143" s="520"/>
      <c r="Z143" s="520"/>
    </row>
    <row r="144" spans="1:26" ht="15.75" customHeight="1">
      <c r="A144" s="571"/>
      <c r="B144" s="520"/>
      <c r="C144" s="520"/>
      <c r="D144" s="520"/>
      <c r="E144" s="520"/>
      <c r="F144" s="520"/>
      <c r="G144" s="520"/>
      <c r="H144" s="520"/>
      <c r="I144" s="520"/>
      <c r="J144" s="520"/>
      <c r="K144" s="520"/>
      <c r="L144" s="520"/>
      <c r="M144" s="520"/>
      <c r="N144" s="520"/>
      <c r="O144" s="520"/>
      <c r="P144" s="520"/>
      <c r="Q144" s="520"/>
      <c r="R144" s="520"/>
      <c r="S144" s="520"/>
      <c r="T144" s="520"/>
      <c r="U144" s="520"/>
      <c r="V144" s="520"/>
      <c r="W144" s="520"/>
      <c r="X144" s="520"/>
      <c r="Y144" s="520"/>
      <c r="Z144" s="520"/>
    </row>
    <row r="145" spans="1:26" ht="15.75" customHeight="1">
      <c r="A145" s="571"/>
      <c r="B145" s="520"/>
      <c r="C145" s="520"/>
      <c r="D145" s="520"/>
      <c r="E145" s="520"/>
      <c r="F145" s="520"/>
      <c r="G145" s="520"/>
      <c r="H145" s="520"/>
      <c r="I145" s="520"/>
      <c r="J145" s="520"/>
      <c r="K145" s="520"/>
      <c r="L145" s="520"/>
      <c r="M145" s="520"/>
      <c r="N145" s="520"/>
      <c r="O145" s="520"/>
      <c r="P145" s="520"/>
      <c r="Q145" s="520"/>
      <c r="R145" s="520"/>
      <c r="S145" s="520"/>
      <c r="T145" s="520"/>
      <c r="U145" s="520"/>
      <c r="V145" s="520"/>
      <c r="W145" s="520"/>
      <c r="X145" s="520"/>
      <c r="Y145" s="520"/>
      <c r="Z145" s="520"/>
    </row>
    <row r="146" spans="1:26" ht="15.75" customHeight="1">
      <c r="A146" s="571"/>
      <c r="B146" s="520"/>
      <c r="C146" s="520"/>
      <c r="D146" s="520"/>
      <c r="E146" s="520"/>
      <c r="F146" s="520"/>
      <c r="G146" s="520"/>
      <c r="H146" s="520"/>
      <c r="I146" s="520"/>
      <c r="J146" s="520"/>
      <c r="K146" s="520"/>
      <c r="L146" s="520"/>
      <c r="M146" s="520"/>
      <c r="N146" s="520"/>
      <c r="O146" s="520"/>
      <c r="P146" s="520"/>
      <c r="Q146" s="520"/>
      <c r="R146" s="520"/>
      <c r="S146" s="520"/>
      <c r="T146" s="520"/>
      <c r="U146" s="520"/>
      <c r="V146" s="520"/>
      <c r="W146" s="520"/>
      <c r="X146" s="520"/>
      <c r="Y146" s="520"/>
      <c r="Z146" s="520"/>
    </row>
    <row r="147" spans="1:26" ht="15.75" customHeight="1">
      <c r="A147" s="571"/>
      <c r="B147" s="520"/>
      <c r="C147" s="520"/>
      <c r="D147" s="520"/>
      <c r="E147" s="520"/>
      <c r="F147" s="520"/>
      <c r="G147" s="520"/>
      <c r="H147" s="520"/>
      <c r="I147" s="520"/>
      <c r="J147" s="520"/>
      <c r="K147" s="520"/>
      <c r="L147" s="520"/>
      <c r="M147" s="520"/>
      <c r="N147" s="520"/>
      <c r="O147" s="520"/>
      <c r="P147" s="520"/>
      <c r="Q147" s="520"/>
      <c r="R147" s="520"/>
      <c r="S147" s="520"/>
      <c r="T147" s="520"/>
      <c r="U147" s="520"/>
      <c r="V147" s="520"/>
      <c r="W147" s="520"/>
      <c r="X147" s="520"/>
      <c r="Y147" s="520"/>
      <c r="Z147" s="520"/>
    </row>
    <row r="148" spans="1:26" ht="15.75" customHeight="1">
      <c r="A148" s="571"/>
      <c r="B148" s="520"/>
      <c r="C148" s="520"/>
      <c r="D148" s="520"/>
      <c r="E148" s="520"/>
      <c r="F148" s="520"/>
      <c r="G148" s="520"/>
      <c r="H148" s="520"/>
      <c r="I148" s="520"/>
      <c r="J148" s="520"/>
      <c r="K148" s="520"/>
      <c r="L148" s="520"/>
      <c r="M148" s="520"/>
      <c r="N148" s="520"/>
      <c r="O148" s="520"/>
      <c r="P148" s="520"/>
      <c r="Q148" s="520"/>
      <c r="R148" s="520"/>
      <c r="S148" s="520"/>
      <c r="T148" s="520"/>
      <c r="U148" s="520"/>
      <c r="V148" s="520"/>
      <c r="W148" s="520"/>
      <c r="X148" s="520"/>
      <c r="Y148" s="520"/>
      <c r="Z148" s="520"/>
    </row>
    <row r="149" spans="1:26" ht="15.75" customHeight="1">
      <c r="A149" s="571"/>
      <c r="B149" s="520"/>
      <c r="C149" s="520"/>
      <c r="D149" s="520"/>
      <c r="E149" s="520"/>
      <c r="F149" s="520"/>
      <c r="G149" s="520"/>
      <c r="H149" s="520"/>
      <c r="I149" s="520"/>
      <c r="J149" s="520"/>
      <c r="K149" s="520"/>
      <c r="L149" s="520"/>
      <c r="M149" s="520"/>
      <c r="N149" s="520"/>
      <c r="O149" s="520"/>
      <c r="P149" s="520"/>
      <c r="Q149" s="520"/>
      <c r="R149" s="520"/>
      <c r="S149" s="520"/>
      <c r="T149" s="520"/>
      <c r="U149" s="520"/>
      <c r="V149" s="520"/>
      <c r="W149" s="520"/>
      <c r="X149" s="520"/>
      <c r="Y149" s="520"/>
      <c r="Z149" s="520"/>
    </row>
    <row r="150" spans="1:26" ht="15.75" customHeight="1">
      <c r="A150" s="571"/>
      <c r="B150" s="520"/>
      <c r="C150" s="520"/>
      <c r="D150" s="520"/>
      <c r="E150" s="520"/>
      <c r="F150" s="520"/>
      <c r="G150" s="520"/>
      <c r="H150" s="520"/>
      <c r="I150" s="520"/>
      <c r="J150" s="520"/>
      <c r="K150" s="520"/>
      <c r="L150" s="520"/>
      <c r="M150" s="520"/>
      <c r="N150" s="520"/>
      <c r="O150" s="520"/>
      <c r="P150" s="520"/>
      <c r="Q150" s="520"/>
      <c r="R150" s="520"/>
      <c r="S150" s="520"/>
      <c r="T150" s="520"/>
      <c r="U150" s="520"/>
      <c r="V150" s="520"/>
      <c r="W150" s="520"/>
      <c r="X150" s="520"/>
      <c r="Y150" s="520"/>
      <c r="Z150" s="520"/>
    </row>
    <row r="151" spans="1:26" ht="15.75" customHeight="1">
      <c r="A151" s="571"/>
      <c r="B151" s="520"/>
      <c r="C151" s="520"/>
      <c r="D151" s="520"/>
      <c r="E151" s="520"/>
      <c r="F151" s="520"/>
      <c r="G151" s="520"/>
      <c r="H151" s="520"/>
      <c r="I151" s="520"/>
      <c r="J151" s="520"/>
      <c r="K151" s="520"/>
      <c r="L151" s="520"/>
      <c r="M151" s="520"/>
      <c r="N151" s="520"/>
      <c r="O151" s="520"/>
      <c r="P151" s="520"/>
      <c r="Q151" s="520"/>
      <c r="R151" s="520"/>
      <c r="S151" s="520"/>
      <c r="T151" s="520"/>
      <c r="U151" s="520"/>
      <c r="V151" s="520"/>
      <c r="W151" s="520"/>
      <c r="X151" s="520"/>
      <c r="Y151" s="520"/>
      <c r="Z151" s="520"/>
    </row>
    <row r="152" spans="1:26" ht="15.75" customHeight="1">
      <c r="A152" s="571"/>
      <c r="B152" s="520"/>
      <c r="C152" s="520"/>
      <c r="D152" s="520"/>
      <c r="E152" s="520"/>
      <c r="F152" s="520"/>
      <c r="G152" s="520"/>
      <c r="H152" s="520"/>
      <c r="I152" s="520"/>
      <c r="J152" s="520"/>
      <c r="K152" s="520"/>
      <c r="L152" s="520"/>
      <c r="M152" s="520"/>
      <c r="N152" s="520"/>
      <c r="O152" s="520"/>
      <c r="P152" s="520"/>
      <c r="Q152" s="520"/>
      <c r="R152" s="520"/>
      <c r="S152" s="520"/>
      <c r="T152" s="520"/>
      <c r="U152" s="520"/>
      <c r="V152" s="520"/>
      <c r="W152" s="520"/>
      <c r="X152" s="520"/>
      <c r="Y152" s="520"/>
      <c r="Z152" s="520"/>
    </row>
    <row r="153" spans="1:26" ht="15.75" customHeight="1">
      <c r="A153" s="571"/>
      <c r="B153" s="520"/>
      <c r="C153" s="520"/>
      <c r="D153" s="520"/>
      <c r="E153" s="520"/>
      <c r="F153" s="520"/>
      <c r="G153" s="520"/>
      <c r="H153" s="520"/>
      <c r="I153" s="520"/>
      <c r="J153" s="520"/>
      <c r="K153" s="520"/>
      <c r="L153" s="520"/>
      <c r="M153" s="520"/>
      <c r="N153" s="520"/>
      <c r="O153" s="520"/>
      <c r="P153" s="520"/>
      <c r="Q153" s="520"/>
      <c r="R153" s="520"/>
      <c r="S153" s="520"/>
      <c r="T153" s="520"/>
      <c r="U153" s="520"/>
      <c r="V153" s="520"/>
      <c r="W153" s="520"/>
      <c r="X153" s="520"/>
      <c r="Y153" s="520"/>
      <c r="Z153" s="520"/>
    </row>
    <row r="154" spans="1:26" ht="15.75" customHeight="1">
      <c r="A154" s="571"/>
      <c r="B154" s="520"/>
      <c r="C154" s="520"/>
      <c r="D154" s="520"/>
      <c r="E154" s="520"/>
      <c r="F154" s="520"/>
      <c r="G154" s="520"/>
      <c r="H154" s="520"/>
      <c r="I154" s="520"/>
      <c r="J154" s="520"/>
      <c r="K154" s="520"/>
      <c r="L154" s="520"/>
      <c r="M154" s="520"/>
      <c r="N154" s="520"/>
      <c r="O154" s="520"/>
      <c r="P154" s="520"/>
      <c r="Q154" s="520"/>
      <c r="R154" s="520"/>
      <c r="S154" s="520"/>
      <c r="T154" s="520"/>
      <c r="U154" s="520"/>
      <c r="V154" s="520"/>
      <c r="W154" s="520"/>
      <c r="X154" s="520"/>
      <c r="Y154" s="520"/>
      <c r="Z154" s="520"/>
    </row>
    <row r="155" spans="1:26" ht="15.75" customHeight="1">
      <c r="A155" s="571"/>
      <c r="B155" s="520"/>
      <c r="C155" s="520"/>
      <c r="D155" s="520"/>
      <c r="E155" s="520"/>
      <c r="F155" s="520"/>
      <c r="G155" s="520"/>
      <c r="H155" s="520"/>
      <c r="I155" s="520"/>
      <c r="J155" s="520"/>
      <c r="K155" s="520"/>
      <c r="L155" s="520"/>
      <c r="M155" s="520"/>
      <c r="N155" s="520"/>
      <c r="O155" s="520"/>
      <c r="P155" s="520"/>
      <c r="Q155" s="520"/>
      <c r="R155" s="520"/>
      <c r="S155" s="520"/>
      <c r="T155" s="520"/>
      <c r="U155" s="520"/>
      <c r="V155" s="520"/>
      <c r="W155" s="520"/>
      <c r="X155" s="520"/>
      <c r="Y155" s="520"/>
      <c r="Z155" s="520"/>
    </row>
    <row r="156" spans="1:26" ht="15.75" customHeight="1">
      <c r="A156" s="571"/>
      <c r="B156" s="520"/>
      <c r="C156" s="520"/>
      <c r="D156" s="520"/>
      <c r="E156" s="520"/>
      <c r="F156" s="520"/>
      <c r="G156" s="520"/>
      <c r="H156" s="520"/>
      <c r="I156" s="520"/>
      <c r="J156" s="520"/>
      <c r="K156" s="520"/>
      <c r="L156" s="520"/>
      <c r="M156" s="520"/>
      <c r="N156" s="520"/>
      <c r="O156" s="520"/>
      <c r="P156" s="520"/>
      <c r="Q156" s="520"/>
      <c r="R156" s="520"/>
      <c r="S156" s="520"/>
      <c r="T156" s="520"/>
      <c r="U156" s="520"/>
      <c r="V156" s="520"/>
      <c r="W156" s="520"/>
      <c r="X156" s="520"/>
      <c r="Y156" s="520"/>
      <c r="Z156" s="520"/>
    </row>
    <row r="157" spans="1:26" ht="15.75" customHeight="1">
      <c r="A157" s="571"/>
      <c r="B157" s="520"/>
      <c r="C157" s="520"/>
      <c r="D157" s="520"/>
      <c r="E157" s="520"/>
      <c r="F157" s="520"/>
      <c r="G157" s="520"/>
      <c r="H157" s="520"/>
      <c r="I157" s="520"/>
      <c r="J157" s="520"/>
      <c r="K157" s="520"/>
      <c r="L157" s="520"/>
      <c r="M157" s="520"/>
      <c r="N157" s="520"/>
      <c r="O157" s="520"/>
      <c r="P157" s="520"/>
      <c r="Q157" s="520"/>
      <c r="R157" s="520"/>
      <c r="S157" s="520"/>
      <c r="T157" s="520"/>
      <c r="U157" s="520"/>
      <c r="V157" s="520"/>
      <c r="W157" s="520"/>
      <c r="X157" s="520"/>
      <c r="Y157" s="520"/>
      <c r="Z157" s="520"/>
    </row>
    <row r="158" spans="1:26" ht="15.75" customHeight="1">
      <c r="A158" s="571"/>
      <c r="B158" s="520"/>
      <c r="C158" s="520"/>
      <c r="D158" s="520"/>
      <c r="E158" s="520"/>
      <c r="F158" s="520"/>
      <c r="G158" s="520"/>
      <c r="H158" s="520"/>
      <c r="I158" s="520"/>
      <c r="J158" s="520"/>
      <c r="K158" s="520"/>
      <c r="L158" s="520"/>
      <c r="M158" s="520"/>
      <c r="N158" s="520"/>
      <c r="O158" s="520"/>
      <c r="P158" s="520"/>
      <c r="Q158" s="520"/>
      <c r="R158" s="520"/>
      <c r="S158" s="520"/>
      <c r="T158" s="520"/>
      <c r="U158" s="520"/>
      <c r="V158" s="520"/>
      <c r="W158" s="520"/>
      <c r="X158" s="520"/>
      <c r="Y158" s="520"/>
      <c r="Z158" s="520"/>
    </row>
    <row r="159" spans="1:26" ht="15.75" customHeight="1">
      <c r="A159" s="571"/>
      <c r="B159" s="520"/>
      <c r="C159" s="520"/>
      <c r="D159" s="520"/>
      <c r="E159" s="520"/>
      <c r="F159" s="520"/>
      <c r="G159" s="520"/>
      <c r="H159" s="520"/>
      <c r="I159" s="520"/>
      <c r="J159" s="520"/>
      <c r="K159" s="520"/>
      <c r="L159" s="520"/>
      <c r="M159" s="520"/>
      <c r="N159" s="520"/>
      <c r="O159" s="520"/>
      <c r="P159" s="520"/>
      <c r="Q159" s="520"/>
      <c r="R159" s="520"/>
      <c r="S159" s="520"/>
      <c r="T159" s="520"/>
      <c r="U159" s="520"/>
      <c r="V159" s="520"/>
      <c r="W159" s="520"/>
      <c r="X159" s="520"/>
      <c r="Y159" s="520"/>
      <c r="Z159" s="520"/>
    </row>
    <row r="160" spans="1:26" ht="15.75" customHeight="1">
      <c r="A160" s="571"/>
      <c r="B160" s="520"/>
      <c r="C160" s="520"/>
      <c r="D160" s="520"/>
      <c r="E160" s="520"/>
      <c r="F160" s="520"/>
      <c r="G160" s="520"/>
      <c r="H160" s="520"/>
      <c r="I160" s="520"/>
      <c r="J160" s="520"/>
      <c r="K160" s="520"/>
      <c r="L160" s="520"/>
      <c r="M160" s="520"/>
      <c r="N160" s="520"/>
      <c r="O160" s="520"/>
      <c r="P160" s="520"/>
      <c r="Q160" s="520"/>
      <c r="R160" s="520"/>
      <c r="S160" s="520"/>
      <c r="T160" s="520"/>
      <c r="U160" s="520"/>
      <c r="V160" s="520"/>
      <c r="W160" s="520"/>
      <c r="X160" s="520"/>
      <c r="Y160" s="520"/>
      <c r="Z160" s="520"/>
    </row>
    <row r="161" spans="1:26" ht="15.75" customHeight="1">
      <c r="A161" s="571"/>
      <c r="B161" s="520"/>
      <c r="C161" s="520"/>
      <c r="D161" s="520"/>
      <c r="E161" s="520"/>
      <c r="F161" s="520"/>
      <c r="G161" s="520"/>
      <c r="H161" s="520"/>
      <c r="I161" s="520"/>
      <c r="J161" s="520"/>
      <c r="K161" s="520"/>
      <c r="L161" s="520"/>
      <c r="M161" s="520"/>
      <c r="N161" s="520"/>
      <c r="O161" s="520"/>
      <c r="P161" s="520"/>
      <c r="Q161" s="520"/>
      <c r="R161" s="520"/>
      <c r="S161" s="520"/>
      <c r="T161" s="520"/>
      <c r="U161" s="520"/>
      <c r="V161" s="520"/>
      <c r="W161" s="520"/>
      <c r="X161" s="520"/>
      <c r="Y161" s="520"/>
      <c r="Z161" s="520"/>
    </row>
    <row r="162" spans="1:26" ht="15.75" customHeight="1">
      <c r="A162" s="571"/>
      <c r="B162" s="520"/>
      <c r="C162" s="520"/>
      <c r="D162" s="520"/>
      <c r="E162" s="520"/>
      <c r="F162" s="520"/>
      <c r="G162" s="520"/>
      <c r="H162" s="520"/>
      <c r="I162" s="520"/>
      <c r="J162" s="520"/>
      <c r="K162" s="520"/>
      <c r="L162" s="520"/>
      <c r="M162" s="520"/>
      <c r="N162" s="520"/>
      <c r="O162" s="520"/>
      <c r="P162" s="520"/>
      <c r="Q162" s="520"/>
      <c r="R162" s="520"/>
      <c r="S162" s="520"/>
      <c r="T162" s="520"/>
      <c r="U162" s="520"/>
      <c r="V162" s="520"/>
      <c r="W162" s="520"/>
      <c r="X162" s="520"/>
      <c r="Y162" s="520"/>
      <c r="Z162" s="520"/>
    </row>
    <row r="163" spans="1:26" ht="15.75" customHeight="1">
      <c r="A163" s="571"/>
      <c r="B163" s="520"/>
      <c r="C163" s="520"/>
      <c r="D163" s="520"/>
      <c r="E163" s="520"/>
      <c r="F163" s="520"/>
      <c r="G163" s="520"/>
      <c r="H163" s="520"/>
      <c r="I163" s="520"/>
      <c r="J163" s="520"/>
      <c r="K163" s="520"/>
      <c r="L163" s="520"/>
      <c r="M163" s="520"/>
      <c r="N163" s="520"/>
      <c r="O163" s="520"/>
      <c r="P163" s="520"/>
      <c r="Q163" s="520"/>
      <c r="R163" s="520"/>
      <c r="S163" s="520"/>
      <c r="T163" s="520"/>
      <c r="U163" s="520"/>
      <c r="V163" s="520"/>
      <c r="W163" s="520"/>
      <c r="X163" s="520"/>
      <c r="Y163" s="520"/>
      <c r="Z163" s="520"/>
    </row>
    <row r="164" spans="1:26" ht="15.75" customHeight="1">
      <c r="A164" s="571"/>
      <c r="B164" s="520"/>
      <c r="C164" s="520"/>
      <c r="D164" s="520"/>
      <c r="E164" s="520"/>
      <c r="F164" s="520"/>
      <c r="G164" s="520"/>
      <c r="H164" s="520"/>
      <c r="I164" s="520"/>
      <c r="J164" s="520"/>
      <c r="K164" s="520"/>
      <c r="L164" s="520"/>
      <c r="M164" s="520"/>
      <c r="N164" s="520"/>
      <c r="O164" s="520"/>
      <c r="P164" s="520"/>
      <c r="Q164" s="520"/>
      <c r="R164" s="520"/>
      <c r="S164" s="520"/>
      <c r="T164" s="520"/>
      <c r="U164" s="520"/>
      <c r="V164" s="520"/>
      <c r="W164" s="520"/>
      <c r="X164" s="520"/>
      <c r="Y164" s="520"/>
      <c r="Z164" s="520"/>
    </row>
    <row r="165" spans="1:26" ht="15.75" customHeight="1">
      <c r="A165" s="571"/>
      <c r="B165" s="520"/>
      <c r="C165" s="520"/>
      <c r="D165" s="520"/>
      <c r="E165" s="520"/>
      <c r="F165" s="520"/>
      <c r="G165" s="520"/>
      <c r="H165" s="520"/>
      <c r="I165" s="520"/>
      <c r="J165" s="520"/>
      <c r="K165" s="520"/>
      <c r="L165" s="520"/>
      <c r="M165" s="520"/>
      <c r="N165" s="520"/>
      <c r="O165" s="520"/>
      <c r="P165" s="520"/>
      <c r="Q165" s="520"/>
      <c r="R165" s="520"/>
      <c r="S165" s="520"/>
      <c r="T165" s="520"/>
      <c r="U165" s="520"/>
      <c r="V165" s="520"/>
      <c r="W165" s="520"/>
      <c r="X165" s="520"/>
      <c r="Y165" s="520"/>
      <c r="Z165" s="520"/>
    </row>
    <row r="166" spans="1:26" ht="15.75" customHeight="1">
      <c r="A166" s="571"/>
      <c r="B166" s="520"/>
      <c r="C166" s="520"/>
      <c r="D166" s="520"/>
      <c r="E166" s="520"/>
      <c r="F166" s="520"/>
      <c r="G166" s="520"/>
      <c r="H166" s="520"/>
      <c r="I166" s="520"/>
      <c r="J166" s="520"/>
      <c r="K166" s="520"/>
      <c r="L166" s="520"/>
      <c r="M166" s="520"/>
      <c r="N166" s="520"/>
      <c r="O166" s="520"/>
      <c r="P166" s="520"/>
      <c r="Q166" s="520"/>
      <c r="R166" s="520"/>
      <c r="S166" s="520"/>
      <c r="T166" s="520"/>
      <c r="U166" s="520"/>
      <c r="V166" s="520"/>
      <c r="W166" s="520"/>
      <c r="X166" s="520"/>
      <c r="Y166" s="520"/>
      <c r="Z166" s="520"/>
    </row>
    <row r="167" spans="1:26" ht="15.75" customHeight="1">
      <c r="A167" s="571"/>
      <c r="B167" s="520"/>
      <c r="C167" s="520"/>
      <c r="D167" s="520"/>
      <c r="E167" s="520"/>
      <c r="F167" s="520"/>
      <c r="G167" s="520"/>
      <c r="H167" s="520"/>
      <c r="I167" s="520"/>
      <c r="J167" s="520"/>
      <c r="K167" s="520"/>
      <c r="L167" s="520"/>
      <c r="M167" s="520"/>
      <c r="N167" s="520"/>
      <c r="O167" s="520"/>
      <c r="P167" s="520"/>
      <c r="Q167" s="520"/>
      <c r="R167" s="520"/>
      <c r="S167" s="520"/>
      <c r="T167" s="520"/>
      <c r="U167" s="520"/>
      <c r="V167" s="520"/>
      <c r="W167" s="520"/>
      <c r="X167" s="520"/>
      <c r="Y167" s="520"/>
      <c r="Z167" s="520"/>
    </row>
    <row r="168" spans="1:26" ht="15.75" customHeight="1">
      <c r="A168" s="571"/>
      <c r="B168" s="520"/>
      <c r="C168" s="520"/>
      <c r="D168" s="520"/>
      <c r="E168" s="520"/>
      <c r="F168" s="520"/>
      <c r="G168" s="520"/>
      <c r="H168" s="520"/>
      <c r="I168" s="520"/>
      <c r="J168" s="520"/>
      <c r="K168" s="520"/>
      <c r="L168" s="520"/>
      <c r="M168" s="520"/>
      <c r="N168" s="520"/>
      <c r="O168" s="520"/>
      <c r="P168" s="520"/>
      <c r="Q168" s="520"/>
      <c r="R168" s="520"/>
      <c r="S168" s="520"/>
      <c r="T168" s="520"/>
      <c r="U168" s="520"/>
      <c r="V168" s="520"/>
      <c r="W168" s="520"/>
      <c r="X168" s="520"/>
      <c r="Y168" s="520"/>
      <c r="Z168" s="520"/>
    </row>
    <row r="169" spans="1:26" ht="15.75" customHeight="1">
      <c r="A169" s="571"/>
      <c r="B169" s="520"/>
      <c r="C169" s="520"/>
      <c r="D169" s="520"/>
      <c r="E169" s="520"/>
      <c r="F169" s="520"/>
      <c r="G169" s="520"/>
      <c r="H169" s="520"/>
      <c r="I169" s="520"/>
      <c r="J169" s="520"/>
      <c r="K169" s="520"/>
      <c r="L169" s="520"/>
      <c r="M169" s="520"/>
      <c r="N169" s="520"/>
      <c r="O169" s="520"/>
      <c r="P169" s="520"/>
      <c r="Q169" s="520"/>
      <c r="R169" s="520"/>
      <c r="S169" s="520"/>
      <c r="T169" s="520"/>
      <c r="U169" s="520"/>
      <c r="V169" s="520"/>
      <c r="W169" s="520"/>
      <c r="X169" s="520"/>
      <c r="Y169" s="520"/>
      <c r="Z169" s="520"/>
    </row>
    <row r="170" spans="1:26" ht="15.75" customHeight="1">
      <c r="A170" s="571"/>
      <c r="B170" s="520"/>
      <c r="C170" s="520"/>
      <c r="D170" s="520"/>
      <c r="E170" s="520"/>
      <c r="F170" s="520"/>
      <c r="G170" s="520"/>
      <c r="H170" s="520"/>
      <c r="I170" s="520"/>
      <c r="J170" s="520"/>
      <c r="K170" s="520"/>
      <c r="L170" s="520"/>
      <c r="M170" s="520"/>
      <c r="N170" s="520"/>
      <c r="O170" s="520"/>
      <c r="P170" s="520"/>
      <c r="Q170" s="520"/>
      <c r="R170" s="520"/>
      <c r="S170" s="520"/>
      <c r="T170" s="520"/>
      <c r="U170" s="520"/>
      <c r="V170" s="520"/>
      <c r="W170" s="520"/>
      <c r="X170" s="520"/>
      <c r="Y170" s="520"/>
      <c r="Z170" s="520"/>
    </row>
    <row r="171" spans="1:26" ht="15.75" customHeight="1">
      <c r="A171" s="571"/>
      <c r="B171" s="520"/>
      <c r="C171" s="520"/>
      <c r="D171" s="520"/>
      <c r="E171" s="520"/>
      <c r="F171" s="520"/>
      <c r="G171" s="520"/>
      <c r="H171" s="520"/>
      <c r="I171" s="520"/>
      <c r="J171" s="520"/>
      <c r="K171" s="520"/>
      <c r="L171" s="520"/>
      <c r="M171" s="520"/>
      <c r="N171" s="520"/>
      <c r="O171" s="520"/>
      <c r="P171" s="520"/>
      <c r="Q171" s="520"/>
      <c r="R171" s="520"/>
      <c r="S171" s="520"/>
      <c r="T171" s="520"/>
      <c r="U171" s="520"/>
      <c r="V171" s="520"/>
      <c r="W171" s="520"/>
      <c r="X171" s="520"/>
      <c r="Y171" s="520"/>
      <c r="Z171" s="520"/>
    </row>
    <row r="172" spans="1:26" ht="15.75" customHeight="1">
      <c r="A172" s="571"/>
      <c r="B172" s="520"/>
      <c r="C172" s="520"/>
      <c r="D172" s="520"/>
      <c r="E172" s="520"/>
      <c r="F172" s="520"/>
      <c r="G172" s="520"/>
      <c r="H172" s="520"/>
      <c r="I172" s="520"/>
      <c r="J172" s="520"/>
      <c r="K172" s="520"/>
      <c r="L172" s="520"/>
      <c r="M172" s="520"/>
      <c r="N172" s="520"/>
      <c r="O172" s="520"/>
      <c r="P172" s="520"/>
      <c r="Q172" s="520"/>
      <c r="R172" s="520"/>
      <c r="S172" s="520"/>
      <c r="T172" s="520"/>
      <c r="U172" s="520"/>
      <c r="V172" s="520"/>
      <c r="W172" s="520"/>
      <c r="X172" s="520"/>
      <c r="Y172" s="520"/>
      <c r="Z172" s="520"/>
    </row>
    <row r="173" spans="1:26" ht="15.75" customHeight="1">
      <c r="A173" s="571"/>
      <c r="B173" s="520"/>
      <c r="C173" s="520"/>
      <c r="D173" s="520"/>
      <c r="E173" s="520"/>
      <c r="F173" s="520"/>
      <c r="G173" s="520"/>
      <c r="H173" s="520"/>
      <c r="I173" s="520"/>
      <c r="J173" s="520"/>
      <c r="K173" s="520"/>
      <c r="L173" s="520"/>
      <c r="M173" s="520"/>
      <c r="N173" s="520"/>
      <c r="O173" s="520"/>
      <c r="P173" s="520"/>
      <c r="Q173" s="520"/>
      <c r="R173" s="520"/>
      <c r="S173" s="520"/>
      <c r="T173" s="520"/>
      <c r="U173" s="520"/>
      <c r="V173" s="520"/>
      <c r="W173" s="520"/>
      <c r="X173" s="520"/>
      <c r="Y173" s="520"/>
      <c r="Z173" s="520"/>
    </row>
    <row r="174" spans="1:26" ht="15.75" customHeight="1">
      <c r="A174" s="571"/>
      <c r="B174" s="520"/>
      <c r="C174" s="520"/>
      <c r="D174" s="520"/>
      <c r="E174" s="520"/>
      <c r="F174" s="520"/>
      <c r="G174" s="520"/>
      <c r="H174" s="520"/>
      <c r="I174" s="520"/>
      <c r="J174" s="520"/>
      <c r="K174" s="520"/>
      <c r="L174" s="520"/>
      <c r="M174" s="520"/>
      <c r="N174" s="520"/>
      <c r="O174" s="520"/>
      <c r="P174" s="520"/>
      <c r="Q174" s="520"/>
      <c r="R174" s="520"/>
      <c r="S174" s="520"/>
      <c r="T174" s="520"/>
      <c r="U174" s="520"/>
      <c r="V174" s="520"/>
      <c r="W174" s="520"/>
      <c r="X174" s="520"/>
      <c r="Y174" s="520"/>
      <c r="Z174" s="520"/>
    </row>
    <row r="175" spans="1:26" ht="15.75" customHeight="1">
      <c r="A175" s="571"/>
      <c r="B175" s="520"/>
      <c r="C175" s="520"/>
      <c r="D175" s="520"/>
      <c r="E175" s="520"/>
      <c r="F175" s="520"/>
      <c r="G175" s="520"/>
      <c r="H175" s="520"/>
      <c r="I175" s="520"/>
      <c r="J175" s="520"/>
      <c r="K175" s="520"/>
      <c r="L175" s="520"/>
      <c r="M175" s="520"/>
      <c r="N175" s="520"/>
      <c r="O175" s="520"/>
      <c r="P175" s="520"/>
      <c r="Q175" s="520"/>
      <c r="R175" s="520"/>
      <c r="S175" s="520"/>
      <c r="T175" s="520"/>
      <c r="U175" s="520"/>
      <c r="V175" s="520"/>
      <c r="W175" s="520"/>
      <c r="X175" s="520"/>
      <c r="Y175" s="520"/>
      <c r="Z175" s="520"/>
    </row>
    <row r="176" spans="1:26" ht="15.75" customHeight="1">
      <c r="A176" s="571"/>
      <c r="B176" s="520"/>
      <c r="C176" s="520"/>
      <c r="D176" s="520"/>
      <c r="E176" s="520"/>
      <c r="F176" s="520"/>
      <c r="G176" s="520"/>
      <c r="H176" s="520"/>
      <c r="I176" s="520"/>
      <c r="J176" s="520"/>
      <c r="K176" s="520"/>
      <c r="L176" s="520"/>
      <c r="M176" s="520"/>
      <c r="N176" s="520"/>
      <c r="O176" s="520"/>
      <c r="P176" s="520"/>
      <c r="Q176" s="520"/>
      <c r="R176" s="520"/>
      <c r="S176" s="520"/>
      <c r="T176" s="520"/>
      <c r="U176" s="520"/>
      <c r="V176" s="520"/>
      <c r="W176" s="520"/>
      <c r="X176" s="520"/>
      <c r="Y176" s="520"/>
      <c r="Z176" s="520"/>
    </row>
    <row r="177" spans="1:26" ht="15.75" customHeight="1">
      <c r="A177" s="571"/>
      <c r="B177" s="520"/>
      <c r="C177" s="520"/>
      <c r="D177" s="520"/>
      <c r="E177" s="520"/>
      <c r="F177" s="520"/>
      <c r="G177" s="520"/>
      <c r="H177" s="520"/>
      <c r="I177" s="520"/>
      <c r="J177" s="520"/>
      <c r="K177" s="520"/>
      <c r="L177" s="520"/>
      <c r="M177" s="520"/>
      <c r="N177" s="520"/>
      <c r="O177" s="520"/>
      <c r="P177" s="520"/>
      <c r="Q177" s="520"/>
      <c r="R177" s="520"/>
      <c r="S177" s="520"/>
      <c r="T177" s="520"/>
      <c r="U177" s="520"/>
      <c r="V177" s="520"/>
      <c r="W177" s="520"/>
      <c r="X177" s="520"/>
      <c r="Y177" s="520"/>
      <c r="Z177" s="520"/>
    </row>
    <row r="178" spans="1:26" ht="15.75" customHeight="1">
      <c r="A178" s="571"/>
      <c r="B178" s="520"/>
      <c r="C178" s="520"/>
      <c r="D178" s="520"/>
      <c r="E178" s="520"/>
      <c r="F178" s="520"/>
      <c r="G178" s="520"/>
      <c r="H178" s="520"/>
      <c r="I178" s="520"/>
      <c r="J178" s="520"/>
      <c r="K178" s="520"/>
      <c r="L178" s="520"/>
      <c r="M178" s="520"/>
      <c r="N178" s="520"/>
      <c r="O178" s="520"/>
      <c r="P178" s="520"/>
      <c r="Q178" s="520"/>
      <c r="R178" s="520"/>
      <c r="S178" s="520"/>
      <c r="T178" s="520"/>
      <c r="U178" s="520"/>
      <c r="V178" s="520"/>
      <c r="W178" s="520"/>
      <c r="X178" s="520"/>
      <c r="Y178" s="520"/>
      <c r="Z178" s="520"/>
    </row>
    <row r="179" spans="1:26" ht="15.75" customHeight="1">
      <c r="A179" s="571"/>
      <c r="B179" s="520"/>
      <c r="C179" s="520"/>
      <c r="D179" s="520"/>
      <c r="E179" s="520"/>
      <c r="F179" s="520"/>
      <c r="G179" s="520"/>
      <c r="H179" s="520"/>
      <c r="I179" s="520"/>
      <c r="J179" s="520"/>
      <c r="K179" s="520"/>
      <c r="L179" s="520"/>
      <c r="M179" s="520"/>
      <c r="N179" s="520"/>
      <c r="O179" s="520"/>
      <c r="P179" s="520"/>
      <c r="Q179" s="520"/>
      <c r="R179" s="520"/>
      <c r="S179" s="520"/>
      <c r="T179" s="520"/>
      <c r="U179" s="520"/>
      <c r="V179" s="520"/>
      <c r="W179" s="520"/>
      <c r="X179" s="520"/>
      <c r="Y179" s="520"/>
      <c r="Z179" s="520"/>
    </row>
    <row r="180" spans="1:26" ht="15.75" customHeight="1">
      <c r="A180" s="571"/>
      <c r="B180" s="520"/>
      <c r="C180" s="520"/>
      <c r="D180" s="520"/>
      <c r="E180" s="520"/>
      <c r="F180" s="520"/>
      <c r="G180" s="520"/>
      <c r="H180" s="520"/>
      <c r="I180" s="520"/>
      <c r="J180" s="520"/>
      <c r="K180" s="520"/>
      <c r="L180" s="520"/>
      <c r="M180" s="520"/>
      <c r="N180" s="520"/>
      <c r="O180" s="520"/>
      <c r="P180" s="520"/>
      <c r="Q180" s="520"/>
      <c r="R180" s="520"/>
      <c r="S180" s="520"/>
      <c r="T180" s="520"/>
      <c r="U180" s="520"/>
      <c r="V180" s="520"/>
      <c r="W180" s="520"/>
      <c r="X180" s="520"/>
      <c r="Y180" s="520"/>
      <c r="Z180" s="520"/>
    </row>
    <row r="181" spans="1:26" ht="15.75" customHeight="1">
      <c r="A181" s="571"/>
      <c r="B181" s="520"/>
      <c r="C181" s="520"/>
      <c r="D181" s="520"/>
      <c r="E181" s="520"/>
      <c r="F181" s="520"/>
      <c r="G181" s="520"/>
      <c r="H181" s="520"/>
      <c r="I181" s="520"/>
      <c r="J181" s="520"/>
      <c r="K181" s="520"/>
      <c r="L181" s="520"/>
      <c r="M181" s="520"/>
      <c r="N181" s="520"/>
      <c r="O181" s="520"/>
      <c r="P181" s="520"/>
      <c r="Q181" s="520"/>
      <c r="R181" s="520"/>
      <c r="S181" s="520"/>
      <c r="T181" s="520"/>
      <c r="U181" s="520"/>
      <c r="V181" s="520"/>
      <c r="W181" s="520"/>
      <c r="X181" s="520"/>
      <c r="Y181" s="520"/>
      <c r="Z181" s="520"/>
    </row>
    <row r="182" spans="1:26" ht="15.75" customHeight="1">
      <c r="A182" s="571"/>
      <c r="B182" s="520"/>
      <c r="C182" s="520"/>
      <c r="D182" s="520"/>
      <c r="E182" s="520"/>
      <c r="F182" s="520"/>
      <c r="G182" s="520"/>
      <c r="H182" s="520"/>
      <c r="I182" s="520"/>
      <c r="J182" s="520"/>
      <c r="K182" s="520"/>
      <c r="L182" s="520"/>
      <c r="M182" s="520"/>
      <c r="N182" s="520"/>
      <c r="O182" s="520"/>
      <c r="P182" s="520"/>
      <c r="Q182" s="520"/>
      <c r="R182" s="520"/>
      <c r="S182" s="520"/>
      <c r="T182" s="520"/>
      <c r="U182" s="520"/>
      <c r="V182" s="520"/>
      <c r="W182" s="520"/>
      <c r="X182" s="520"/>
      <c r="Y182" s="520"/>
      <c r="Z182" s="520"/>
    </row>
    <row r="183" spans="1:26" ht="15.75" customHeight="1">
      <c r="A183" s="571"/>
      <c r="B183" s="520"/>
      <c r="C183" s="520"/>
      <c r="D183" s="520"/>
      <c r="E183" s="520"/>
      <c r="F183" s="520"/>
      <c r="G183" s="520"/>
      <c r="H183" s="520"/>
      <c r="I183" s="520"/>
      <c r="J183" s="520"/>
      <c r="K183" s="520"/>
      <c r="L183" s="520"/>
      <c r="M183" s="520"/>
      <c r="N183" s="520"/>
      <c r="O183" s="520"/>
      <c r="P183" s="520"/>
      <c r="Q183" s="520"/>
      <c r="R183" s="520"/>
      <c r="S183" s="520"/>
      <c r="T183" s="520"/>
      <c r="U183" s="520"/>
      <c r="V183" s="520"/>
      <c r="W183" s="520"/>
      <c r="X183" s="520"/>
      <c r="Y183" s="520"/>
      <c r="Z183" s="520"/>
    </row>
    <row r="184" spans="1:26" ht="15.75" customHeight="1">
      <c r="A184" s="571"/>
      <c r="B184" s="520"/>
      <c r="C184" s="520"/>
      <c r="D184" s="520"/>
      <c r="E184" s="520"/>
      <c r="F184" s="520"/>
      <c r="G184" s="520"/>
      <c r="H184" s="520"/>
      <c r="I184" s="520"/>
      <c r="J184" s="520"/>
      <c r="K184" s="520"/>
      <c r="L184" s="520"/>
      <c r="M184" s="520"/>
      <c r="N184" s="520"/>
      <c r="O184" s="520"/>
      <c r="P184" s="520"/>
      <c r="Q184" s="520"/>
      <c r="R184" s="520"/>
      <c r="S184" s="520"/>
      <c r="T184" s="520"/>
      <c r="U184" s="520"/>
      <c r="V184" s="520"/>
      <c r="W184" s="520"/>
      <c r="X184" s="520"/>
      <c r="Y184" s="520"/>
      <c r="Z184" s="520"/>
    </row>
    <row r="185" spans="1:26" ht="15.75" customHeight="1">
      <c r="A185" s="571"/>
      <c r="B185" s="520"/>
      <c r="C185" s="520"/>
      <c r="D185" s="520"/>
      <c r="E185" s="520"/>
      <c r="F185" s="520"/>
      <c r="G185" s="520"/>
      <c r="H185" s="520"/>
      <c r="I185" s="520"/>
      <c r="J185" s="520"/>
      <c r="K185" s="520"/>
      <c r="L185" s="520"/>
      <c r="M185" s="520"/>
      <c r="N185" s="520"/>
      <c r="O185" s="520"/>
      <c r="P185" s="520"/>
      <c r="Q185" s="520"/>
      <c r="R185" s="520"/>
      <c r="S185" s="520"/>
      <c r="T185" s="520"/>
      <c r="U185" s="520"/>
      <c r="V185" s="520"/>
      <c r="W185" s="520"/>
      <c r="X185" s="520"/>
      <c r="Y185" s="520"/>
      <c r="Z185" s="520"/>
    </row>
    <row r="186" spans="1:26" ht="15.75" customHeight="1">
      <c r="A186" s="571"/>
      <c r="B186" s="520"/>
      <c r="C186" s="520"/>
      <c r="D186" s="520"/>
      <c r="E186" s="520"/>
      <c r="F186" s="520"/>
      <c r="G186" s="520"/>
      <c r="H186" s="520"/>
      <c r="I186" s="520"/>
      <c r="J186" s="520"/>
      <c r="K186" s="520"/>
      <c r="L186" s="520"/>
      <c r="M186" s="520"/>
      <c r="N186" s="520"/>
      <c r="O186" s="520"/>
      <c r="P186" s="520"/>
      <c r="Q186" s="520"/>
      <c r="R186" s="520"/>
      <c r="S186" s="520"/>
      <c r="T186" s="520"/>
      <c r="U186" s="520"/>
      <c r="V186" s="520"/>
      <c r="W186" s="520"/>
      <c r="X186" s="520"/>
      <c r="Y186" s="520"/>
      <c r="Z186" s="520"/>
    </row>
    <row r="187" spans="1:26" ht="15.75" customHeight="1">
      <c r="A187" s="571"/>
      <c r="B187" s="520"/>
      <c r="C187" s="520"/>
      <c r="D187" s="520"/>
      <c r="E187" s="520"/>
      <c r="F187" s="520"/>
      <c r="G187" s="520"/>
      <c r="H187" s="520"/>
      <c r="I187" s="520"/>
      <c r="J187" s="520"/>
      <c r="K187" s="520"/>
      <c r="L187" s="520"/>
      <c r="M187" s="520"/>
      <c r="N187" s="520"/>
      <c r="O187" s="520"/>
      <c r="P187" s="520"/>
      <c r="Q187" s="520"/>
      <c r="R187" s="520"/>
      <c r="S187" s="520"/>
      <c r="T187" s="520"/>
      <c r="U187" s="520"/>
      <c r="V187" s="520"/>
      <c r="W187" s="520"/>
      <c r="X187" s="520"/>
      <c r="Y187" s="520"/>
      <c r="Z187" s="520"/>
    </row>
    <row r="188" spans="1:26" ht="15.75" customHeight="1">
      <c r="A188" s="571"/>
      <c r="B188" s="520"/>
      <c r="C188" s="520"/>
      <c r="D188" s="520"/>
      <c r="E188" s="520"/>
      <c r="F188" s="520"/>
      <c r="G188" s="520"/>
      <c r="H188" s="520"/>
      <c r="I188" s="520"/>
      <c r="J188" s="520"/>
      <c r="K188" s="520"/>
      <c r="L188" s="520"/>
      <c r="M188" s="520"/>
      <c r="N188" s="520"/>
      <c r="O188" s="520"/>
      <c r="P188" s="520"/>
      <c r="Q188" s="520"/>
      <c r="R188" s="520"/>
      <c r="S188" s="520"/>
      <c r="T188" s="520"/>
      <c r="U188" s="520"/>
      <c r="V188" s="520"/>
      <c r="W188" s="520"/>
      <c r="X188" s="520"/>
      <c r="Y188" s="520"/>
      <c r="Z188" s="520"/>
    </row>
    <row r="189" spans="1:26" ht="15.75" customHeight="1">
      <c r="A189" s="571"/>
      <c r="B189" s="520"/>
      <c r="C189" s="520"/>
      <c r="D189" s="520"/>
      <c r="E189" s="520"/>
      <c r="F189" s="520"/>
      <c r="G189" s="520"/>
      <c r="H189" s="520"/>
      <c r="I189" s="520"/>
      <c r="J189" s="520"/>
      <c r="K189" s="520"/>
      <c r="L189" s="520"/>
      <c r="M189" s="520"/>
      <c r="N189" s="520"/>
      <c r="O189" s="520"/>
      <c r="P189" s="520"/>
      <c r="Q189" s="520"/>
      <c r="R189" s="520"/>
      <c r="S189" s="520"/>
      <c r="T189" s="520"/>
      <c r="U189" s="520"/>
      <c r="V189" s="520"/>
      <c r="W189" s="520"/>
      <c r="X189" s="520"/>
      <c r="Y189" s="520"/>
      <c r="Z189" s="520"/>
    </row>
    <row r="190" spans="1:26" ht="15.75" customHeight="1">
      <c r="A190" s="571"/>
      <c r="B190" s="520"/>
      <c r="C190" s="520"/>
      <c r="D190" s="520"/>
      <c r="E190" s="520"/>
      <c r="F190" s="520"/>
      <c r="G190" s="520"/>
      <c r="H190" s="520"/>
      <c r="I190" s="520"/>
      <c r="J190" s="520"/>
      <c r="K190" s="520"/>
      <c r="L190" s="520"/>
      <c r="M190" s="520"/>
      <c r="N190" s="520"/>
      <c r="O190" s="520"/>
      <c r="P190" s="520"/>
      <c r="Q190" s="520"/>
      <c r="R190" s="520"/>
      <c r="S190" s="520"/>
      <c r="T190" s="520"/>
      <c r="U190" s="520"/>
      <c r="V190" s="520"/>
      <c r="W190" s="520"/>
      <c r="X190" s="520"/>
      <c r="Y190" s="520"/>
      <c r="Z190" s="520"/>
    </row>
    <row r="191" spans="1:26" ht="15.75" customHeight="1">
      <c r="A191" s="571"/>
      <c r="B191" s="520"/>
      <c r="C191" s="520"/>
      <c r="D191" s="520"/>
      <c r="E191" s="520"/>
      <c r="F191" s="520"/>
      <c r="G191" s="520"/>
      <c r="H191" s="520"/>
      <c r="I191" s="520"/>
      <c r="J191" s="520"/>
      <c r="K191" s="520"/>
      <c r="L191" s="520"/>
      <c r="M191" s="520"/>
      <c r="N191" s="520"/>
      <c r="O191" s="520"/>
      <c r="P191" s="520"/>
      <c r="Q191" s="520"/>
      <c r="R191" s="520"/>
      <c r="S191" s="520"/>
      <c r="T191" s="520"/>
      <c r="U191" s="520"/>
      <c r="V191" s="520"/>
      <c r="W191" s="520"/>
      <c r="X191" s="520"/>
      <c r="Y191" s="520"/>
      <c r="Z191" s="520"/>
    </row>
    <row r="192" spans="1:26" ht="15.75" customHeight="1">
      <c r="A192" s="571"/>
      <c r="B192" s="520"/>
      <c r="C192" s="520"/>
      <c r="D192" s="520"/>
      <c r="E192" s="520"/>
      <c r="F192" s="520"/>
      <c r="G192" s="520"/>
      <c r="H192" s="520"/>
      <c r="I192" s="520"/>
      <c r="J192" s="520"/>
      <c r="K192" s="520"/>
      <c r="L192" s="520"/>
      <c r="M192" s="520"/>
      <c r="N192" s="520"/>
      <c r="O192" s="520"/>
      <c r="P192" s="520"/>
      <c r="Q192" s="520"/>
      <c r="R192" s="520"/>
      <c r="S192" s="520"/>
      <c r="T192" s="520"/>
      <c r="U192" s="520"/>
      <c r="V192" s="520"/>
      <c r="W192" s="520"/>
      <c r="X192" s="520"/>
      <c r="Y192" s="520"/>
      <c r="Z192" s="520"/>
    </row>
    <row r="193" spans="1:26" ht="15.75" customHeight="1">
      <c r="A193" s="571"/>
      <c r="B193" s="520"/>
      <c r="C193" s="520"/>
      <c r="D193" s="520"/>
      <c r="E193" s="520"/>
      <c r="F193" s="520"/>
      <c r="G193" s="520"/>
      <c r="H193" s="520"/>
      <c r="I193" s="520"/>
      <c r="J193" s="520"/>
      <c r="K193" s="520"/>
      <c r="L193" s="520"/>
      <c r="M193" s="520"/>
      <c r="N193" s="520"/>
      <c r="O193" s="520"/>
      <c r="P193" s="520"/>
      <c r="Q193" s="520"/>
      <c r="R193" s="520"/>
      <c r="S193" s="520"/>
      <c r="T193" s="520"/>
      <c r="U193" s="520"/>
      <c r="V193" s="520"/>
      <c r="W193" s="520"/>
      <c r="X193" s="520"/>
      <c r="Y193" s="520"/>
      <c r="Z193" s="520"/>
    </row>
    <row r="194" spans="1:26" ht="15.75" customHeight="1">
      <c r="A194" s="571"/>
      <c r="B194" s="520"/>
      <c r="C194" s="520"/>
      <c r="D194" s="520"/>
      <c r="E194" s="520"/>
      <c r="F194" s="520"/>
      <c r="G194" s="520"/>
      <c r="H194" s="520"/>
      <c r="I194" s="520"/>
      <c r="J194" s="520"/>
      <c r="K194" s="520"/>
      <c r="L194" s="520"/>
      <c r="M194" s="520"/>
      <c r="N194" s="520"/>
      <c r="O194" s="520"/>
      <c r="P194" s="520"/>
      <c r="Q194" s="520"/>
      <c r="R194" s="520"/>
      <c r="S194" s="520"/>
      <c r="T194" s="520"/>
      <c r="U194" s="520"/>
      <c r="V194" s="520"/>
      <c r="W194" s="520"/>
      <c r="X194" s="520"/>
      <c r="Y194" s="520"/>
      <c r="Z194" s="520"/>
    </row>
    <row r="195" spans="1:26" ht="15.75" customHeight="1">
      <c r="A195" s="571"/>
      <c r="B195" s="520"/>
      <c r="C195" s="520"/>
      <c r="D195" s="520"/>
      <c r="E195" s="520"/>
      <c r="F195" s="520"/>
      <c r="G195" s="520"/>
      <c r="H195" s="520"/>
      <c r="I195" s="520"/>
      <c r="J195" s="520"/>
      <c r="K195" s="520"/>
      <c r="L195" s="520"/>
      <c r="M195" s="520"/>
      <c r="N195" s="520"/>
      <c r="O195" s="520"/>
      <c r="P195" s="520"/>
      <c r="Q195" s="520"/>
      <c r="R195" s="520"/>
      <c r="S195" s="520"/>
      <c r="T195" s="520"/>
      <c r="U195" s="520"/>
      <c r="V195" s="520"/>
      <c r="W195" s="520"/>
      <c r="X195" s="520"/>
      <c r="Y195" s="520"/>
      <c r="Z195" s="520"/>
    </row>
    <row r="196" spans="1:26" ht="15.75" customHeight="1">
      <c r="A196" s="571"/>
      <c r="B196" s="520"/>
      <c r="C196" s="520"/>
      <c r="D196" s="520"/>
      <c r="E196" s="520"/>
      <c r="F196" s="520"/>
      <c r="G196" s="520"/>
      <c r="H196" s="520"/>
      <c r="I196" s="520"/>
      <c r="J196" s="520"/>
      <c r="K196" s="520"/>
      <c r="L196" s="520"/>
      <c r="M196" s="520"/>
      <c r="N196" s="520"/>
      <c r="O196" s="520"/>
      <c r="P196" s="520"/>
      <c r="Q196" s="520"/>
      <c r="R196" s="520"/>
      <c r="S196" s="520"/>
      <c r="T196" s="520"/>
      <c r="U196" s="520"/>
      <c r="V196" s="520"/>
      <c r="W196" s="520"/>
      <c r="X196" s="520"/>
      <c r="Y196" s="520"/>
      <c r="Z196" s="520"/>
    </row>
    <row r="197" spans="1:26" ht="15.75" customHeight="1">
      <c r="A197" s="571"/>
      <c r="B197" s="520"/>
      <c r="C197" s="520"/>
      <c r="D197" s="520"/>
      <c r="E197" s="520"/>
      <c r="F197" s="520"/>
      <c r="G197" s="520"/>
      <c r="H197" s="520"/>
      <c r="I197" s="520"/>
      <c r="J197" s="520"/>
      <c r="K197" s="520"/>
      <c r="L197" s="520"/>
      <c r="M197" s="520"/>
      <c r="N197" s="520"/>
      <c r="O197" s="520"/>
      <c r="P197" s="520"/>
      <c r="Q197" s="520"/>
      <c r="R197" s="520"/>
      <c r="S197" s="520"/>
      <c r="T197" s="520"/>
      <c r="U197" s="520"/>
      <c r="V197" s="520"/>
      <c r="W197" s="520"/>
      <c r="X197" s="520"/>
      <c r="Y197" s="520"/>
      <c r="Z197" s="520"/>
    </row>
    <row r="198" spans="1:26" ht="15.75" customHeight="1">
      <c r="A198" s="571"/>
      <c r="B198" s="520"/>
      <c r="C198" s="520"/>
      <c r="D198" s="520"/>
      <c r="E198" s="520"/>
      <c r="F198" s="520"/>
      <c r="G198" s="520"/>
      <c r="H198" s="520"/>
      <c r="I198" s="520"/>
      <c r="J198" s="520"/>
      <c r="K198" s="520"/>
      <c r="L198" s="520"/>
      <c r="M198" s="520"/>
      <c r="N198" s="520"/>
      <c r="O198" s="520"/>
      <c r="P198" s="520"/>
      <c r="Q198" s="520"/>
      <c r="R198" s="520"/>
      <c r="S198" s="520"/>
      <c r="T198" s="520"/>
      <c r="U198" s="520"/>
      <c r="V198" s="520"/>
      <c r="W198" s="520"/>
      <c r="X198" s="520"/>
      <c r="Y198" s="520"/>
      <c r="Z198" s="520"/>
    </row>
    <row r="199" spans="1:26" ht="15.75" customHeight="1">
      <c r="A199" s="571"/>
      <c r="B199" s="520"/>
      <c r="C199" s="520"/>
      <c r="D199" s="520"/>
      <c r="E199" s="520"/>
      <c r="F199" s="520"/>
      <c r="G199" s="520"/>
      <c r="H199" s="520"/>
      <c r="I199" s="520"/>
      <c r="J199" s="520"/>
      <c r="K199" s="520"/>
      <c r="L199" s="520"/>
      <c r="M199" s="520"/>
      <c r="N199" s="520"/>
      <c r="O199" s="520"/>
      <c r="P199" s="520"/>
      <c r="Q199" s="520"/>
      <c r="R199" s="520"/>
      <c r="S199" s="520"/>
      <c r="T199" s="520"/>
      <c r="U199" s="520"/>
      <c r="V199" s="520"/>
      <c r="W199" s="520"/>
      <c r="X199" s="520"/>
      <c r="Y199" s="520"/>
      <c r="Z199" s="520"/>
    </row>
    <row r="200" spans="1:26" ht="15.75" customHeight="1">
      <c r="A200" s="571"/>
      <c r="B200" s="520"/>
      <c r="C200" s="520"/>
      <c r="D200" s="520"/>
      <c r="E200" s="520"/>
      <c r="F200" s="520"/>
      <c r="G200" s="520"/>
      <c r="H200" s="520"/>
      <c r="I200" s="520"/>
      <c r="J200" s="520"/>
      <c r="K200" s="520"/>
      <c r="L200" s="520"/>
      <c r="M200" s="520"/>
      <c r="N200" s="520"/>
      <c r="O200" s="520"/>
      <c r="P200" s="520"/>
      <c r="Q200" s="520"/>
      <c r="R200" s="520"/>
      <c r="S200" s="520"/>
      <c r="T200" s="520"/>
      <c r="U200" s="520"/>
      <c r="V200" s="520"/>
      <c r="W200" s="520"/>
      <c r="X200" s="520"/>
      <c r="Y200" s="520"/>
      <c r="Z200" s="520"/>
    </row>
    <row r="201" spans="1:26" ht="15.75" customHeight="1">
      <c r="A201" s="571"/>
      <c r="B201" s="520"/>
      <c r="C201" s="520"/>
      <c r="D201" s="520"/>
      <c r="E201" s="520"/>
      <c r="F201" s="520"/>
      <c r="G201" s="520"/>
      <c r="H201" s="520"/>
      <c r="I201" s="520"/>
      <c r="J201" s="520"/>
      <c r="K201" s="520"/>
      <c r="L201" s="520"/>
      <c r="M201" s="520"/>
      <c r="N201" s="520"/>
      <c r="O201" s="520"/>
      <c r="P201" s="520"/>
      <c r="Q201" s="520"/>
      <c r="R201" s="520"/>
      <c r="S201" s="520"/>
      <c r="T201" s="520"/>
      <c r="U201" s="520"/>
      <c r="V201" s="520"/>
      <c r="W201" s="520"/>
      <c r="X201" s="520"/>
      <c r="Y201" s="520"/>
      <c r="Z201" s="520"/>
    </row>
    <row r="202" spans="1:26" ht="15.75" customHeight="1">
      <c r="A202" s="571"/>
      <c r="B202" s="520"/>
      <c r="C202" s="520"/>
      <c r="D202" s="520"/>
      <c r="E202" s="520"/>
      <c r="F202" s="520"/>
      <c r="G202" s="520"/>
      <c r="H202" s="520"/>
      <c r="I202" s="520"/>
      <c r="J202" s="520"/>
      <c r="K202" s="520"/>
      <c r="L202" s="520"/>
      <c r="M202" s="520"/>
      <c r="N202" s="520"/>
      <c r="O202" s="520"/>
      <c r="P202" s="520"/>
      <c r="Q202" s="520"/>
      <c r="R202" s="520"/>
      <c r="S202" s="520"/>
      <c r="T202" s="520"/>
      <c r="U202" s="520"/>
      <c r="V202" s="520"/>
      <c r="W202" s="520"/>
      <c r="X202" s="520"/>
      <c r="Y202" s="520"/>
      <c r="Z202" s="520"/>
    </row>
    <row r="203" spans="1:26" ht="15.75" customHeight="1">
      <c r="A203" s="571"/>
      <c r="B203" s="520"/>
      <c r="C203" s="520"/>
      <c r="D203" s="520"/>
      <c r="E203" s="520"/>
      <c r="F203" s="520"/>
      <c r="G203" s="520"/>
      <c r="H203" s="520"/>
      <c r="I203" s="520"/>
      <c r="J203" s="520"/>
      <c r="K203" s="520"/>
      <c r="L203" s="520"/>
      <c r="M203" s="520"/>
      <c r="N203" s="520"/>
      <c r="O203" s="520"/>
      <c r="P203" s="520"/>
      <c r="Q203" s="520"/>
      <c r="R203" s="520"/>
      <c r="S203" s="520"/>
      <c r="T203" s="520"/>
      <c r="U203" s="520"/>
      <c r="V203" s="520"/>
      <c r="W203" s="520"/>
      <c r="X203" s="520"/>
      <c r="Y203" s="520"/>
      <c r="Z203" s="520"/>
    </row>
    <row r="204" spans="1:26" ht="15.75" customHeight="1">
      <c r="A204" s="571"/>
      <c r="B204" s="520"/>
      <c r="C204" s="520"/>
      <c r="D204" s="520"/>
      <c r="E204" s="520"/>
      <c r="F204" s="520"/>
      <c r="G204" s="520"/>
      <c r="H204" s="520"/>
      <c r="I204" s="520"/>
      <c r="J204" s="520"/>
      <c r="K204" s="520"/>
      <c r="L204" s="520"/>
      <c r="M204" s="520"/>
      <c r="N204" s="520"/>
      <c r="O204" s="520"/>
      <c r="P204" s="520"/>
      <c r="Q204" s="520"/>
      <c r="R204" s="520"/>
      <c r="S204" s="520"/>
      <c r="T204" s="520"/>
      <c r="U204" s="520"/>
      <c r="V204" s="520"/>
      <c r="W204" s="520"/>
      <c r="X204" s="520"/>
      <c r="Y204" s="520"/>
      <c r="Z204" s="520"/>
    </row>
    <row r="205" spans="1:26" ht="15.75" customHeight="1">
      <c r="A205" s="571"/>
      <c r="B205" s="520"/>
      <c r="C205" s="520"/>
      <c r="D205" s="520"/>
      <c r="E205" s="520"/>
      <c r="F205" s="520"/>
      <c r="G205" s="520"/>
      <c r="H205" s="520"/>
      <c r="I205" s="520"/>
      <c r="J205" s="520"/>
      <c r="K205" s="520"/>
      <c r="L205" s="520"/>
      <c r="M205" s="520"/>
      <c r="N205" s="520"/>
      <c r="O205" s="520"/>
      <c r="P205" s="520"/>
      <c r="Q205" s="520"/>
      <c r="R205" s="520"/>
      <c r="S205" s="520"/>
      <c r="T205" s="520"/>
      <c r="U205" s="520"/>
      <c r="V205" s="520"/>
      <c r="W205" s="520"/>
      <c r="X205" s="520"/>
      <c r="Y205" s="520"/>
      <c r="Z205" s="520"/>
    </row>
    <row r="206" spans="1:26" ht="15.75" customHeight="1">
      <c r="A206" s="571"/>
      <c r="B206" s="520"/>
      <c r="C206" s="520"/>
      <c r="D206" s="520"/>
      <c r="E206" s="520"/>
      <c r="F206" s="520"/>
      <c r="G206" s="520"/>
      <c r="H206" s="520"/>
      <c r="I206" s="520"/>
      <c r="J206" s="520"/>
      <c r="K206" s="520"/>
      <c r="L206" s="520"/>
      <c r="M206" s="520"/>
      <c r="N206" s="520"/>
      <c r="O206" s="520"/>
      <c r="P206" s="520"/>
      <c r="Q206" s="520"/>
      <c r="R206" s="520"/>
      <c r="S206" s="520"/>
      <c r="T206" s="520"/>
      <c r="U206" s="520"/>
      <c r="V206" s="520"/>
      <c r="W206" s="520"/>
      <c r="X206" s="520"/>
      <c r="Y206" s="520"/>
      <c r="Z206" s="520"/>
    </row>
    <row r="207" spans="1:26" ht="15.75" customHeight="1">
      <c r="A207" s="571"/>
      <c r="B207" s="520"/>
      <c r="C207" s="520"/>
      <c r="D207" s="520"/>
      <c r="E207" s="520"/>
      <c r="F207" s="520"/>
      <c r="G207" s="520"/>
      <c r="H207" s="520"/>
      <c r="I207" s="520"/>
      <c r="J207" s="520"/>
      <c r="K207" s="520"/>
      <c r="L207" s="520"/>
      <c r="M207" s="520"/>
      <c r="N207" s="520"/>
      <c r="O207" s="520"/>
      <c r="P207" s="520"/>
      <c r="Q207" s="520"/>
      <c r="R207" s="520"/>
      <c r="S207" s="520"/>
      <c r="T207" s="520"/>
      <c r="U207" s="520"/>
      <c r="V207" s="520"/>
      <c r="W207" s="520"/>
      <c r="X207" s="520"/>
      <c r="Y207" s="520"/>
      <c r="Z207" s="520"/>
    </row>
    <row r="208" spans="1:26" ht="15.75" customHeight="1">
      <c r="A208" s="571"/>
      <c r="B208" s="520"/>
      <c r="C208" s="520"/>
      <c r="D208" s="520"/>
      <c r="E208" s="520"/>
      <c r="F208" s="520"/>
      <c r="G208" s="520"/>
      <c r="H208" s="520"/>
      <c r="I208" s="520"/>
      <c r="J208" s="520"/>
      <c r="K208" s="520"/>
      <c r="L208" s="520"/>
      <c r="M208" s="520"/>
      <c r="N208" s="520"/>
      <c r="O208" s="520"/>
      <c r="P208" s="520"/>
      <c r="Q208" s="520"/>
      <c r="R208" s="520"/>
      <c r="S208" s="520"/>
      <c r="T208" s="520"/>
      <c r="U208" s="520"/>
      <c r="V208" s="520"/>
      <c r="W208" s="520"/>
      <c r="X208" s="520"/>
      <c r="Y208" s="520"/>
      <c r="Z208" s="520"/>
    </row>
    <row r="209" spans="1:26" ht="15.75" customHeight="1">
      <c r="A209" s="571"/>
      <c r="B209" s="520"/>
      <c r="C209" s="520"/>
      <c r="D209" s="520"/>
      <c r="E209" s="520"/>
      <c r="F209" s="520"/>
      <c r="G209" s="520"/>
      <c r="H209" s="520"/>
      <c r="I209" s="520"/>
      <c r="J209" s="520"/>
      <c r="K209" s="520"/>
      <c r="L209" s="520"/>
      <c r="M209" s="520"/>
      <c r="N209" s="520"/>
      <c r="O209" s="520"/>
      <c r="P209" s="520"/>
      <c r="Q209" s="520"/>
      <c r="R209" s="520"/>
      <c r="S209" s="520"/>
      <c r="T209" s="520"/>
      <c r="U209" s="520"/>
      <c r="V209" s="520"/>
      <c r="W209" s="520"/>
      <c r="X209" s="520"/>
      <c r="Y209" s="520"/>
      <c r="Z209" s="520"/>
    </row>
    <row r="210" spans="1:26" ht="15.75" customHeight="1">
      <c r="A210" s="571"/>
      <c r="B210" s="520"/>
      <c r="C210" s="520"/>
      <c r="D210" s="520"/>
      <c r="E210" s="520"/>
      <c r="F210" s="520"/>
      <c r="G210" s="520"/>
      <c r="H210" s="520"/>
      <c r="I210" s="520"/>
      <c r="J210" s="520"/>
      <c r="K210" s="520"/>
      <c r="L210" s="520"/>
      <c r="M210" s="520"/>
      <c r="N210" s="520"/>
      <c r="O210" s="520"/>
      <c r="P210" s="520"/>
      <c r="Q210" s="520"/>
      <c r="R210" s="520"/>
      <c r="S210" s="520"/>
      <c r="T210" s="520"/>
      <c r="U210" s="520"/>
      <c r="V210" s="520"/>
      <c r="W210" s="520"/>
      <c r="X210" s="520"/>
      <c r="Y210" s="520"/>
      <c r="Z210" s="520"/>
    </row>
    <row r="211" spans="1:26" ht="15.75" customHeight="1">
      <c r="A211" s="571"/>
      <c r="B211" s="520"/>
      <c r="C211" s="520"/>
      <c r="D211" s="520"/>
      <c r="E211" s="520"/>
      <c r="F211" s="520"/>
      <c r="G211" s="520"/>
      <c r="H211" s="520"/>
      <c r="I211" s="520"/>
      <c r="J211" s="520"/>
      <c r="K211" s="520"/>
      <c r="L211" s="520"/>
      <c r="M211" s="520"/>
      <c r="N211" s="520"/>
      <c r="O211" s="520"/>
      <c r="P211" s="520"/>
      <c r="Q211" s="520"/>
      <c r="R211" s="520"/>
      <c r="S211" s="520"/>
      <c r="T211" s="520"/>
      <c r="U211" s="520"/>
      <c r="V211" s="520"/>
      <c r="W211" s="520"/>
      <c r="X211" s="520"/>
      <c r="Y211" s="520"/>
      <c r="Z211" s="520"/>
    </row>
    <row r="212" spans="1:26" ht="15.75" customHeight="1">
      <c r="A212" s="571"/>
      <c r="B212" s="520"/>
      <c r="C212" s="520"/>
      <c r="D212" s="520"/>
      <c r="E212" s="520"/>
      <c r="F212" s="520"/>
      <c r="G212" s="520"/>
      <c r="H212" s="520"/>
      <c r="I212" s="520"/>
      <c r="J212" s="520"/>
      <c r="K212" s="520"/>
      <c r="L212" s="520"/>
      <c r="M212" s="520"/>
      <c r="N212" s="520"/>
      <c r="O212" s="520"/>
      <c r="P212" s="520"/>
      <c r="Q212" s="520"/>
      <c r="R212" s="520"/>
      <c r="S212" s="520"/>
      <c r="T212" s="520"/>
      <c r="U212" s="520"/>
      <c r="V212" s="520"/>
      <c r="W212" s="520"/>
      <c r="X212" s="520"/>
      <c r="Y212" s="520"/>
      <c r="Z212" s="520"/>
    </row>
    <row r="213" spans="1:26" ht="15.75" customHeight="1">
      <c r="A213" s="571"/>
      <c r="B213" s="520"/>
      <c r="C213" s="520"/>
      <c r="D213" s="520"/>
      <c r="E213" s="520"/>
      <c r="F213" s="520"/>
      <c r="G213" s="520"/>
      <c r="H213" s="520"/>
      <c r="I213" s="520"/>
      <c r="J213" s="520"/>
      <c r="K213" s="520"/>
      <c r="L213" s="520"/>
      <c r="M213" s="520"/>
      <c r="N213" s="520"/>
      <c r="O213" s="520"/>
      <c r="P213" s="520"/>
      <c r="Q213" s="520"/>
      <c r="R213" s="520"/>
      <c r="S213" s="520"/>
      <c r="T213" s="520"/>
      <c r="U213" s="520"/>
      <c r="V213" s="520"/>
      <c r="W213" s="520"/>
      <c r="X213" s="520"/>
      <c r="Y213" s="520"/>
      <c r="Z213" s="520"/>
    </row>
    <row r="214" spans="1:26" ht="15.75" customHeight="1">
      <c r="A214" s="571"/>
      <c r="B214" s="520"/>
      <c r="C214" s="520"/>
      <c r="D214" s="520"/>
      <c r="E214" s="520"/>
      <c r="F214" s="520"/>
      <c r="G214" s="520"/>
      <c r="H214" s="520"/>
      <c r="I214" s="520"/>
      <c r="J214" s="520"/>
      <c r="K214" s="520"/>
      <c r="L214" s="520"/>
      <c r="M214" s="520"/>
      <c r="N214" s="520"/>
      <c r="O214" s="520"/>
      <c r="P214" s="520"/>
      <c r="Q214" s="520"/>
      <c r="R214" s="520"/>
      <c r="S214" s="520"/>
      <c r="T214" s="520"/>
      <c r="U214" s="520"/>
      <c r="V214" s="520"/>
      <c r="W214" s="520"/>
      <c r="X214" s="520"/>
      <c r="Y214" s="520"/>
      <c r="Z214" s="520"/>
    </row>
    <row r="215" spans="1:26" ht="15.75" customHeight="1">
      <c r="A215" s="571"/>
      <c r="B215" s="520"/>
      <c r="C215" s="520"/>
      <c r="D215" s="520"/>
      <c r="E215" s="520"/>
      <c r="F215" s="520"/>
      <c r="G215" s="520"/>
      <c r="H215" s="520"/>
      <c r="I215" s="520"/>
      <c r="J215" s="520"/>
      <c r="K215" s="520"/>
      <c r="L215" s="520"/>
      <c r="M215" s="520"/>
      <c r="N215" s="520"/>
      <c r="O215" s="520"/>
      <c r="P215" s="520"/>
      <c r="Q215" s="520"/>
      <c r="R215" s="520"/>
      <c r="S215" s="520"/>
      <c r="T215" s="520"/>
      <c r="U215" s="520"/>
      <c r="V215" s="520"/>
      <c r="W215" s="520"/>
      <c r="X215" s="520"/>
      <c r="Y215" s="520"/>
      <c r="Z215" s="520"/>
    </row>
    <row r="216" spans="1:26" ht="15.75" customHeight="1">
      <c r="A216" s="571"/>
      <c r="B216" s="520"/>
      <c r="C216" s="520"/>
      <c r="D216" s="520"/>
      <c r="E216" s="520"/>
      <c r="F216" s="520"/>
      <c r="G216" s="520"/>
      <c r="H216" s="520"/>
      <c r="I216" s="520"/>
      <c r="J216" s="520"/>
      <c r="K216" s="520"/>
      <c r="L216" s="520"/>
      <c r="M216" s="520"/>
      <c r="N216" s="520"/>
      <c r="O216" s="520"/>
      <c r="P216" s="520"/>
      <c r="Q216" s="520"/>
      <c r="R216" s="520"/>
      <c r="S216" s="520"/>
      <c r="T216" s="520"/>
      <c r="U216" s="520"/>
      <c r="V216" s="520"/>
      <c r="W216" s="520"/>
      <c r="X216" s="520"/>
      <c r="Y216" s="520"/>
      <c r="Z216" s="520"/>
    </row>
    <row r="217" spans="1:26" ht="15.75" customHeight="1">
      <c r="A217" s="571"/>
      <c r="B217" s="520"/>
      <c r="C217" s="520"/>
      <c r="D217" s="520"/>
      <c r="E217" s="520"/>
      <c r="F217" s="520"/>
      <c r="G217" s="520"/>
      <c r="H217" s="520"/>
      <c r="I217" s="520"/>
      <c r="J217" s="520"/>
      <c r="K217" s="520"/>
      <c r="L217" s="520"/>
      <c r="M217" s="520"/>
      <c r="N217" s="520"/>
      <c r="O217" s="520"/>
      <c r="P217" s="520"/>
      <c r="Q217" s="520"/>
      <c r="R217" s="520"/>
      <c r="S217" s="520"/>
      <c r="T217" s="520"/>
      <c r="U217" s="520"/>
      <c r="V217" s="520"/>
      <c r="W217" s="520"/>
      <c r="X217" s="520"/>
      <c r="Y217" s="520"/>
      <c r="Z217" s="520"/>
    </row>
    <row r="218" spans="1:26" ht="15.75" customHeight="1">
      <c r="A218" s="571"/>
      <c r="B218" s="520"/>
      <c r="C218" s="520"/>
      <c r="D218" s="520"/>
      <c r="E218" s="520"/>
      <c r="F218" s="520"/>
      <c r="G218" s="520"/>
      <c r="H218" s="520"/>
      <c r="I218" s="520"/>
      <c r="J218" s="520"/>
      <c r="K218" s="520"/>
      <c r="L218" s="520"/>
      <c r="M218" s="520"/>
      <c r="N218" s="520"/>
      <c r="O218" s="520"/>
      <c r="P218" s="520"/>
      <c r="Q218" s="520"/>
      <c r="R218" s="520"/>
      <c r="S218" s="520"/>
      <c r="T218" s="520"/>
      <c r="U218" s="520"/>
      <c r="V218" s="520"/>
      <c r="W218" s="520"/>
      <c r="X218" s="520"/>
      <c r="Y218" s="520"/>
      <c r="Z218" s="520"/>
    </row>
    <row r="219" spans="1:26" ht="15.75" customHeight="1">
      <c r="A219" s="571"/>
      <c r="B219" s="520"/>
      <c r="C219" s="520"/>
      <c r="D219" s="520"/>
      <c r="E219" s="520"/>
      <c r="F219" s="520"/>
      <c r="G219" s="520"/>
      <c r="H219" s="520"/>
      <c r="I219" s="520"/>
      <c r="J219" s="520"/>
      <c r="K219" s="520"/>
      <c r="L219" s="520"/>
      <c r="M219" s="520"/>
      <c r="N219" s="520"/>
      <c r="O219" s="520"/>
      <c r="P219" s="520"/>
      <c r="Q219" s="520"/>
      <c r="R219" s="520"/>
      <c r="S219" s="520"/>
      <c r="T219" s="520"/>
      <c r="U219" s="520"/>
      <c r="V219" s="520"/>
      <c r="W219" s="520"/>
      <c r="X219" s="520"/>
      <c r="Y219" s="520"/>
      <c r="Z219" s="520"/>
    </row>
    <row r="220" spans="1:26" ht="15.75" customHeight="1">
      <c r="A220" s="571"/>
      <c r="B220" s="520"/>
      <c r="C220" s="520"/>
      <c r="D220" s="520"/>
      <c r="E220" s="520"/>
      <c r="F220" s="520"/>
      <c r="G220" s="520"/>
      <c r="H220" s="520"/>
      <c r="I220" s="520"/>
      <c r="J220" s="520"/>
      <c r="K220" s="520"/>
      <c r="L220" s="520"/>
      <c r="M220" s="520"/>
      <c r="N220" s="520"/>
      <c r="O220" s="520"/>
      <c r="P220" s="520"/>
      <c r="Q220" s="520"/>
      <c r="R220" s="520"/>
      <c r="S220" s="520"/>
      <c r="T220" s="520"/>
      <c r="U220" s="520"/>
      <c r="V220" s="520"/>
      <c r="W220" s="520"/>
      <c r="X220" s="520"/>
      <c r="Y220" s="520"/>
      <c r="Z220" s="520"/>
    </row>
    <row r="221" spans="1:26" ht="15.75" customHeight="1">
      <c r="A221" s="571"/>
      <c r="B221" s="520"/>
      <c r="C221" s="520"/>
      <c r="D221" s="520"/>
      <c r="E221" s="520"/>
      <c r="F221" s="520"/>
      <c r="G221" s="520"/>
      <c r="H221" s="520"/>
      <c r="I221" s="520"/>
      <c r="J221" s="520"/>
      <c r="K221" s="520"/>
      <c r="L221" s="520"/>
      <c r="M221" s="520"/>
      <c r="N221" s="520"/>
      <c r="O221" s="520"/>
      <c r="P221" s="520"/>
      <c r="Q221" s="520"/>
      <c r="R221" s="520"/>
      <c r="S221" s="520"/>
      <c r="T221" s="520"/>
      <c r="U221" s="520"/>
      <c r="V221" s="520"/>
      <c r="W221" s="520"/>
      <c r="X221" s="520"/>
      <c r="Y221" s="520"/>
      <c r="Z221" s="520"/>
    </row>
    <row r="222" spans="1:26" ht="15.75" customHeight="1">
      <c r="A222" s="571"/>
      <c r="B222" s="520"/>
      <c r="C222" s="520"/>
      <c r="D222" s="520"/>
      <c r="E222" s="520"/>
      <c r="F222" s="520"/>
      <c r="G222" s="520"/>
      <c r="H222" s="520"/>
      <c r="I222" s="520"/>
      <c r="J222" s="520"/>
      <c r="K222" s="520"/>
      <c r="L222" s="520"/>
      <c r="M222" s="520"/>
      <c r="N222" s="520"/>
      <c r="O222" s="520"/>
      <c r="P222" s="520"/>
      <c r="Q222" s="520"/>
      <c r="R222" s="520"/>
      <c r="S222" s="520"/>
      <c r="T222" s="520"/>
      <c r="U222" s="520"/>
      <c r="V222" s="520"/>
      <c r="W222" s="520"/>
      <c r="X222" s="520"/>
      <c r="Y222" s="520"/>
      <c r="Z222" s="520"/>
    </row>
    <row r="223" spans="1:26" ht="15.75" customHeight="1">
      <c r="A223" s="571"/>
      <c r="B223" s="520"/>
      <c r="C223" s="520"/>
      <c r="D223" s="520"/>
      <c r="E223" s="520"/>
      <c r="F223" s="520"/>
      <c r="G223" s="520"/>
      <c r="H223" s="520"/>
      <c r="I223" s="520"/>
      <c r="J223" s="520"/>
      <c r="K223" s="520"/>
      <c r="L223" s="520"/>
      <c r="M223" s="520"/>
      <c r="N223" s="520"/>
      <c r="O223" s="520"/>
      <c r="P223" s="520"/>
      <c r="Q223" s="520"/>
      <c r="R223" s="520"/>
      <c r="S223" s="520"/>
      <c r="T223" s="520"/>
      <c r="U223" s="520"/>
      <c r="V223" s="520"/>
      <c r="W223" s="520"/>
      <c r="X223" s="520"/>
      <c r="Y223" s="520"/>
      <c r="Z223" s="520"/>
    </row>
    <row r="224" spans="1:26" ht="15.75" customHeight="1">
      <c r="A224" s="571"/>
      <c r="B224" s="520"/>
      <c r="C224" s="520"/>
      <c r="D224" s="520"/>
      <c r="E224" s="520"/>
      <c r="F224" s="520"/>
      <c r="G224" s="520"/>
      <c r="H224" s="520"/>
      <c r="I224" s="520"/>
      <c r="J224" s="520"/>
      <c r="K224" s="520"/>
      <c r="L224" s="520"/>
      <c r="M224" s="520"/>
      <c r="N224" s="520"/>
      <c r="O224" s="520"/>
      <c r="P224" s="520"/>
      <c r="Q224" s="520"/>
      <c r="R224" s="520"/>
      <c r="S224" s="520"/>
      <c r="T224" s="520"/>
      <c r="U224" s="520"/>
      <c r="V224" s="520"/>
      <c r="W224" s="520"/>
      <c r="X224" s="520"/>
      <c r="Y224" s="520"/>
      <c r="Z224" s="520"/>
    </row>
    <row r="225" spans="1:26" ht="15.75" customHeight="1">
      <c r="A225" s="571"/>
      <c r="B225" s="520"/>
      <c r="C225" s="520"/>
      <c r="D225" s="520"/>
      <c r="E225" s="520"/>
      <c r="F225" s="520"/>
      <c r="G225" s="520"/>
      <c r="H225" s="520"/>
      <c r="I225" s="520"/>
      <c r="J225" s="520"/>
      <c r="K225" s="520"/>
      <c r="L225" s="520"/>
      <c r="M225" s="520"/>
      <c r="N225" s="520"/>
      <c r="O225" s="520"/>
      <c r="P225" s="520"/>
      <c r="Q225" s="520"/>
      <c r="R225" s="520"/>
      <c r="S225" s="520"/>
      <c r="T225" s="520"/>
      <c r="U225" s="520"/>
      <c r="V225" s="520"/>
      <c r="W225" s="520"/>
      <c r="X225" s="520"/>
      <c r="Y225" s="520"/>
      <c r="Z225" s="520"/>
    </row>
    <row r="226" spans="1:26" ht="15.75" customHeight="1">
      <c r="A226" s="571"/>
      <c r="B226" s="520"/>
      <c r="C226" s="520"/>
      <c r="D226" s="520"/>
      <c r="E226" s="520"/>
      <c r="F226" s="520"/>
      <c r="G226" s="520"/>
      <c r="H226" s="520"/>
      <c r="I226" s="520"/>
      <c r="J226" s="520"/>
      <c r="K226" s="520"/>
      <c r="L226" s="520"/>
      <c r="M226" s="520"/>
      <c r="N226" s="520"/>
      <c r="O226" s="520"/>
      <c r="P226" s="520"/>
      <c r="Q226" s="520"/>
      <c r="R226" s="520"/>
      <c r="S226" s="520"/>
      <c r="T226" s="520"/>
      <c r="U226" s="520"/>
      <c r="V226" s="520"/>
      <c r="W226" s="520"/>
      <c r="X226" s="520"/>
      <c r="Y226" s="520"/>
      <c r="Z226" s="520"/>
    </row>
    <row r="227" spans="1:26" ht="15.75" customHeight="1">
      <c r="A227" s="571"/>
      <c r="B227" s="520"/>
      <c r="C227" s="520"/>
      <c r="D227" s="520"/>
      <c r="E227" s="520"/>
      <c r="F227" s="520"/>
      <c r="G227" s="520"/>
      <c r="H227" s="520"/>
      <c r="I227" s="520"/>
      <c r="J227" s="520"/>
      <c r="K227" s="520"/>
      <c r="L227" s="520"/>
      <c r="M227" s="520"/>
      <c r="N227" s="520"/>
      <c r="O227" s="520"/>
      <c r="P227" s="520"/>
      <c r="Q227" s="520"/>
      <c r="R227" s="520"/>
      <c r="S227" s="520"/>
      <c r="T227" s="520"/>
      <c r="U227" s="520"/>
      <c r="V227" s="520"/>
      <c r="W227" s="520"/>
      <c r="X227" s="520"/>
      <c r="Y227" s="520"/>
      <c r="Z227" s="520"/>
    </row>
    <row r="228" spans="1:26" ht="15.75" customHeight="1">
      <c r="A228" s="571"/>
      <c r="B228" s="520"/>
      <c r="C228" s="520"/>
      <c r="D228" s="520"/>
      <c r="E228" s="520"/>
      <c r="F228" s="520"/>
      <c r="G228" s="520"/>
      <c r="H228" s="520"/>
      <c r="I228" s="520"/>
      <c r="J228" s="520"/>
      <c r="K228" s="520"/>
      <c r="L228" s="520"/>
      <c r="M228" s="520"/>
      <c r="N228" s="520"/>
      <c r="O228" s="520"/>
      <c r="P228" s="520"/>
      <c r="Q228" s="520"/>
      <c r="R228" s="520"/>
      <c r="S228" s="520"/>
      <c r="T228" s="520"/>
      <c r="U228" s="520"/>
      <c r="V228" s="520"/>
      <c r="W228" s="520"/>
      <c r="X228" s="520"/>
      <c r="Y228" s="520"/>
      <c r="Z228" s="520"/>
    </row>
    <row r="229" spans="1:26" ht="15.75" customHeight="1">
      <c r="A229" s="571"/>
      <c r="B229" s="520"/>
      <c r="C229" s="520"/>
      <c r="D229" s="520"/>
      <c r="E229" s="520"/>
      <c r="F229" s="520"/>
      <c r="G229" s="520"/>
      <c r="H229" s="520"/>
      <c r="I229" s="520"/>
      <c r="J229" s="520"/>
      <c r="K229" s="520"/>
      <c r="L229" s="520"/>
      <c r="M229" s="520"/>
      <c r="N229" s="520"/>
      <c r="O229" s="520"/>
      <c r="P229" s="520"/>
      <c r="Q229" s="520"/>
      <c r="R229" s="520"/>
      <c r="S229" s="520"/>
      <c r="T229" s="520"/>
      <c r="U229" s="520"/>
      <c r="V229" s="520"/>
      <c r="W229" s="520"/>
      <c r="X229" s="520"/>
      <c r="Y229" s="520"/>
      <c r="Z229" s="520"/>
    </row>
    <row r="230" spans="1:26" ht="15.75" customHeight="1">
      <c r="A230" s="571"/>
      <c r="B230" s="520"/>
      <c r="C230" s="520"/>
      <c r="D230" s="520"/>
      <c r="E230" s="520"/>
      <c r="F230" s="520"/>
      <c r="G230" s="520"/>
      <c r="H230" s="520"/>
      <c r="I230" s="520"/>
      <c r="J230" s="520"/>
      <c r="K230" s="520"/>
      <c r="L230" s="520"/>
      <c r="M230" s="520"/>
      <c r="N230" s="520"/>
      <c r="O230" s="520"/>
      <c r="P230" s="520"/>
      <c r="Q230" s="520"/>
      <c r="R230" s="520"/>
      <c r="S230" s="520"/>
      <c r="T230" s="520"/>
      <c r="U230" s="520"/>
      <c r="V230" s="520"/>
      <c r="W230" s="520"/>
      <c r="X230" s="520"/>
      <c r="Y230" s="520"/>
      <c r="Z230" s="520"/>
    </row>
    <row r="231" spans="1:26" ht="15.75" customHeight="1">
      <c r="A231" s="571"/>
      <c r="B231" s="520"/>
      <c r="C231" s="520"/>
      <c r="D231" s="520"/>
      <c r="E231" s="520"/>
      <c r="F231" s="520"/>
      <c r="G231" s="520"/>
      <c r="H231" s="520"/>
      <c r="I231" s="520"/>
      <c r="J231" s="520"/>
      <c r="K231" s="520"/>
      <c r="L231" s="520"/>
      <c r="M231" s="520"/>
      <c r="N231" s="520"/>
      <c r="O231" s="520"/>
      <c r="P231" s="520"/>
      <c r="Q231" s="520"/>
      <c r="R231" s="520"/>
      <c r="S231" s="520"/>
      <c r="T231" s="520"/>
      <c r="U231" s="520"/>
      <c r="V231" s="520"/>
      <c r="W231" s="520"/>
      <c r="X231" s="520"/>
      <c r="Y231" s="520"/>
      <c r="Z231" s="520"/>
    </row>
    <row r="232" spans="1:26" ht="15.75" customHeight="1">
      <c r="A232" s="571"/>
      <c r="B232" s="520"/>
      <c r="C232" s="520"/>
      <c r="D232" s="520"/>
      <c r="E232" s="520"/>
      <c r="F232" s="520"/>
      <c r="G232" s="520"/>
      <c r="H232" s="520"/>
      <c r="I232" s="520"/>
      <c r="J232" s="520"/>
      <c r="K232" s="520"/>
      <c r="L232" s="520"/>
      <c r="M232" s="520"/>
      <c r="N232" s="520"/>
      <c r="O232" s="520"/>
      <c r="P232" s="520"/>
      <c r="Q232" s="520"/>
      <c r="R232" s="520"/>
      <c r="S232" s="520"/>
      <c r="T232" s="520"/>
      <c r="U232" s="520"/>
      <c r="V232" s="520"/>
      <c r="W232" s="520"/>
      <c r="X232" s="520"/>
      <c r="Y232" s="520"/>
      <c r="Z232" s="520"/>
    </row>
    <row r="233" spans="1:26" ht="15.75" customHeight="1">
      <c r="A233" s="571"/>
      <c r="B233" s="520"/>
      <c r="C233" s="520"/>
      <c r="D233" s="520"/>
      <c r="E233" s="520"/>
      <c r="F233" s="520"/>
      <c r="G233" s="520"/>
      <c r="H233" s="520"/>
      <c r="I233" s="520"/>
      <c r="J233" s="520"/>
      <c r="K233" s="520"/>
      <c r="L233" s="520"/>
      <c r="M233" s="520"/>
      <c r="N233" s="520"/>
      <c r="O233" s="520"/>
      <c r="P233" s="520"/>
      <c r="Q233" s="520"/>
      <c r="R233" s="520"/>
      <c r="S233" s="520"/>
      <c r="T233" s="520"/>
      <c r="U233" s="520"/>
      <c r="V233" s="520"/>
      <c r="W233" s="520"/>
      <c r="X233" s="520"/>
      <c r="Y233" s="520"/>
      <c r="Z233" s="520"/>
    </row>
    <row r="234" spans="1:26" ht="15.75" customHeight="1">
      <c r="A234" s="571"/>
      <c r="B234" s="520"/>
      <c r="C234" s="520"/>
      <c r="D234" s="520"/>
      <c r="E234" s="520"/>
      <c r="F234" s="520"/>
      <c r="G234" s="520"/>
      <c r="H234" s="520"/>
      <c r="I234" s="520"/>
      <c r="J234" s="520"/>
      <c r="K234" s="520"/>
      <c r="L234" s="520"/>
      <c r="M234" s="520"/>
      <c r="N234" s="520"/>
      <c r="O234" s="520"/>
      <c r="P234" s="520"/>
      <c r="Q234" s="520"/>
      <c r="R234" s="520"/>
      <c r="S234" s="520"/>
      <c r="T234" s="520"/>
      <c r="U234" s="520"/>
      <c r="V234" s="520"/>
      <c r="W234" s="520"/>
      <c r="X234" s="520"/>
      <c r="Y234" s="520"/>
      <c r="Z234" s="520"/>
    </row>
    <row r="235" spans="1:26" ht="15.75" customHeight="1">
      <c r="A235" s="571"/>
      <c r="B235" s="520"/>
      <c r="C235" s="520"/>
      <c r="D235" s="520"/>
      <c r="E235" s="520"/>
      <c r="F235" s="520"/>
      <c r="G235" s="520"/>
      <c r="H235" s="520"/>
      <c r="I235" s="520"/>
      <c r="J235" s="520"/>
      <c r="K235" s="520"/>
      <c r="L235" s="520"/>
      <c r="M235" s="520"/>
      <c r="N235" s="520"/>
      <c r="O235" s="520"/>
      <c r="P235" s="520"/>
      <c r="Q235" s="520"/>
      <c r="R235" s="520"/>
      <c r="S235" s="520"/>
      <c r="T235" s="520"/>
      <c r="U235" s="520"/>
      <c r="V235" s="520"/>
      <c r="W235" s="520"/>
      <c r="X235" s="520"/>
      <c r="Y235" s="520"/>
      <c r="Z235" s="520"/>
    </row>
    <row r="236" spans="1:26" ht="15.75" customHeight="1">
      <c r="A236" s="571"/>
      <c r="B236" s="520"/>
      <c r="C236" s="520"/>
      <c r="D236" s="520"/>
      <c r="E236" s="520"/>
      <c r="F236" s="520"/>
      <c r="G236" s="520"/>
      <c r="H236" s="520"/>
      <c r="I236" s="520"/>
      <c r="J236" s="520"/>
      <c r="K236" s="520"/>
      <c r="L236" s="520"/>
      <c r="M236" s="520"/>
      <c r="N236" s="520"/>
      <c r="O236" s="520"/>
      <c r="P236" s="520"/>
      <c r="Q236" s="520"/>
      <c r="R236" s="520"/>
      <c r="S236" s="520"/>
      <c r="T236" s="520"/>
      <c r="U236" s="520"/>
      <c r="V236" s="520"/>
      <c r="W236" s="520"/>
      <c r="X236" s="520"/>
      <c r="Y236" s="520"/>
      <c r="Z236" s="520"/>
    </row>
    <row r="237" spans="1:26" ht="15.75" customHeight="1">
      <c r="A237" s="571"/>
      <c r="B237" s="520"/>
      <c r="C237" s="520"/>
      <c r="D237" s="520"/>
      <c r="E237" s="520"/>
      <c r="F237" s="520"/>
      <c r="G237" s="520"/>
      <c r="H237" s="520"/>
      <c r="I237" s="520"/>
      <c r="J237" s="520"/>
      <c r="K237" s="520"/>
      <c r="L237" s="520"/>
      <c r="M237" s="520"/>
      <c r="N237" s="520"/>
      <c r="O237" s="520"/>
      <c r="P237" s="520"/>
      <c r="Q237" s="520"/>
      <c r="R237" s="520"/>
      <c r="S237" s="520"/>
      <c r="T237" s="520"/>
      <c r="U237" s="520"/>
      <c r="V237" s="520"/>
      <c r="W237" s="520"/>
      <c r="X237" s="520"/>
      <c r="Y237" s="520"/>
      <c r="Z237" s="520"/>
    </row>
    <row r="238" spans="1:26" ht="15.75" customHeight="1">
      <c r="A238" s="571"/>
      <c r="B238" s="520"/>
      <c r="C238" s="520"/>
      <c r="D238" s="520"/>
      <c r="E238" s="520"/>
      <c r="F238" s="520"/>
      <c r="G238" s="520"/>
      <c r="H238" s="520"/>
      <c r="I238" s="520"/>
      <c r="J238" s="520"/>
      <c r="K238" s="520"/>
      <c r="L238" s="520"/>
      <c r="M238" s="520"/>
      <c r="N238" s="520"/>
      <c r="O238" s="520"/>
      <c r="P238" s="520"/>
      <c r="Q238" s="520"/>
      <c r="R238" s="520"/>
      <c r="S238" s="520"/>
      <c r="T238" s="520"/>
      <c r="U238" s="520"/>
      <c r="V238" s="520"/>
      <c r="W238" s="520"/>
      <c r="X238" s="520"/>
      <c r="Y238" s="520"/>
      <c r="Z238" s="520"/>
    </row>
    <row r="239" spans="1:26" ht="15.75" customHeight="1">
      <c r="A239" s="571"/>
      <c r="B239" s="520"/>
      <c r="C239" s="520"/>
      <c r="D239" s="520"/>
      <c r="E239" s="520"/>
      <c r="F239" s="520"/>
      <c r="G239" s="520"/>
      <c r="H239" s="520"/>
      <c r="I239" s="520"/>
      <c r="J239" s="520"/>
      <c r="K239" s="520"/>
      <c r="L239" s="520"/>
      <c r="M239" s="520"/>
      <c r="N239" s="520"/>
      <c r="O239" s="520"/>
      <c r="P239" s="520"/>
      <c r="Q239" s="520"/>
      <c r="R239" s="520"/>
      <c r="S239" s="520"/>
      <c r="T239" s="520"/>
      <c r="U239" s="520"/>
      <c r="V239" s="520"/>
      <c r="W239" s="520"/>
      <c r="X239" s="520"/>
      <c r="Y239" s="520"/>
      <c r="Z239" s="520"/>
    </row>
    <row r="240" spans="1:26" ht="15.75" customHeight="1">
      <c r="A240" s="571"/>
      <c r="B240" s="520"/>
      <c r="C240" s="520"/>
      <c r="D240" s="520"/>
      <c r="E240" s="520"/>
      <c r="F240" s="520"/>
      <c r="G240" s="520"/>
      <c r="H240" s="520"/>
      <c r="I240" s="520"/>
      <c r="J240" s="520"/>
      <c r="K240" s="520"/>
      <c r="L240" s="520"/>
      <c r="M240" s="520"/>
      <c r="N240" s="520"/>
      <c r="O240" s="520"/>
      <c r="P240" s="520"/>
      <c r="Q240" s="520"/>
      <c r="R240" s="520"/>
      <c r="S240" s="520"/>
      <c r="T240" s="520"/>
      <c r="U240" s="520"/>
      <c r="V240" s="520"/>
      <c r="W240" s="520"/>
      <c r="X240" s="520"/>
      <c r="Y240" s="520"/>
      <c r="Z240" s="520"/>
    </row>
    <row r="241" spans="1:26" ht="15.75" customHeight="1">
      <c r="A241" s="571"/>
      <c r="B241" s="520"/>
      <c r="C241" s="520"/>
      <c r="D241" s="520"/>
      <c r="E241" s="520"/>
      <c r="F241" s="520"/>
      <c r="G241" s="520"/>
      <c r="H241" s="520"/>
      <c r="I241" s="520"/>
      <c r="J241" s="520"/>
      <c r="K241" s="520"/>
      <c r="L241" s="520"/>
      <c r="M241" s="520"/>
      <c r="N241" s="520"/>
      <c r="O241" s="520"/>
      <c r="P241" s="520"/>
      <c r="Q241" s="520"/>
      <c r="R241" s="520"/>
      <c r="S241" s="520"/>
      <c r="T241" s="520"/>
      <c r="U241" s="520"/>
      <c r="V241" s="520"/>
      <c r="W241" s="520"/>
      <c r="X241" s="520"/>
      <c r="Y241" s="520"/>
      <c r="Z241" s="520"/>
    </row>
    <row r="242" spans="1:26" ht="15.75" customHeight="1">
      <c r="A242" s="571"/>
      <c r="B242" s="520"/>
      <c r="C242" s="520"/>
      <c r="D242" s="520"/>
      <c r="E242" s="520"/>
      <c r="F242" s="520"/>
      <c r="G242" s="520"/>
      <c r="H242" s="520"/>
      <c r="I242" s="520"/>
      <c r="J242" s="520"/>
      <c r="K242" s="520"/>
      <c r="L242" s="520"/>
      <c r="M242" s="520"/>
      <c r="N242" s="520"/>
      <c r="O242" s="520"/>
      <c r="P242" s="520"/>
      <c r="Q242" s="520"/>
      <c r="R242" s="520"/>
      <c r="S242" s="520"/>
      <c r="T242" s="520"/>
      <c r="U242" s="520"/>
      <c r="V242" s="520"/>
      <c r="W242" s="520"/>
      <c r="X242" s="520"/>
      <c r="Y242" s="520"/>
      <c r="Z242" s="520"/>
    </row>
    <row r="243" spans="1:26" ht="15.75" customHeight="1">
      <c r="A243" s="571"/>
      <c r="B243" s="520"/>
      <c r="C243" s="520"/>
      <c r="D243" s="520"/>
      <c r="E243" s="520"/>
      <c r="F243" s="520"/>
      <c r="G243" s="520"/>
      <c r="H243" s="520"/>
      <c r="I243" s="520"/>
      <c r="J243" s="520"/>
      <c r="K243" s="520"/>
      <c r="L243" s="520"/>
      <c r="M243" s="520"/>
      <c r="N243" s="520"/>
      <c r="O243" s="520"/>
      <c r="P243" s="520"/>
      <c r="Q243" s="520"/>
      <c r="R243" s="520"/>
      <c r="S243" s="520"/>
      <c r="T243" s="520"/>
      <c r="U243" s="520"/>
      <c r="V243" s="520"/>
      <c r="W243" s="520"/>
      <c r="X243" s="520"/>
      <c r="Y243" s="520"/>
      <c r="Z243" s="520"/>
    </row>
    <row r="244" spans="1:26" ht="15.75" customHeight="1">
      <c r="A244" s="571"/>
      <c r="B244" s="520"/>
      <c r="C244" s="520"/>
      <c r="D244" s="520"/>
      <c r="E244" s="520"/>
      <c r="F244" s="520"/>
      <c r="G244" s="520"/>
      <c r="H244" s="520"/>
      <c r="I244" s="520"/>
      <c r="J244" s="520"/>
      <c r="K244" s="520"/>
      <c r="L244" s="520"/>
      <c r="M244" s="520"/>
      <c r="N244" s="520"/>
      <c r="O244" s="520"/>
      <c r="P244" s="520"/>
      <c r="Q244" s="520"/>
      <c r="R244" s="520"/>
      <c r="S244" s="520"/>
      <c r="T244" s="520"/>
      <c r="U244" s="520"/>
      <c r="V244" s="520"/>
      <c r="W244" s="520"/>
      <c r="X244" s="520"/>
      <c r="Y244" s="520"/>
      <c r="Z244" s="520"/>
    </row>
    <row r="245" spans="1:26" ht="15.75" customHeight="1">
      <c r="A245" s="571"/>
      <c r="B245" s="520"/>
      <c r="C245" s="520"/>
      <c r="D245" s="520"/>
      <c r="E245" s="520"/>
      <c r="F245" s="520"/>
      <c r="G245" s="520"/>
      <c r="H245" s="520"/>
      <c r="I245" s="520"/>
      <c r="J245" s="520"/>
      <c r="K245" s="520"/>
      <c r="L245" s="520"/>
      <c r="M245" s="520"/>
      <c r="N245" s="520"/>
      <c r="O245" s="520"/>
      <c r="P245" s="520"/>
      <c r="Q245" s="520"/>
      <c r="R245" s="520"/>
      <c r="S245" s="520"/>
      <c r="T245" s="520"/>
      <c r="U245" s="520"/>
      <c r="V245" s="520"/>
      <c r="W245" s="520"/>
      <c r="X245" s="520"/>
      <c r="Y245" s="520"/>
      <c r="Z245" s="520"/>
    </row>
    <row r="246" spans="1:26" ht="15.75" customHeight="1">
      <c r="A246" s="571"/>
      <c r="B246" s="520"/>
      <c r="C246" s="520"/>
      <c r="D246" s="520"/>
      <c r="E246" s="520"/>
      <c r="F246" s="520"/>
      <c r="G246" s="520"/>
      <c r="H246" s="520"/>
      <c r="I246" s="520"/>
      <c r="J246" s="520"/>
      <c r="K246" s="520"/>
      <c r="L246" s="520"/>
      <c r="M246" s="520"/>
      <c r="N246" s="520"/>
      <c r="O246" s="520"/>
      <c r="P246" s="520"/>
      <c r="Q246" s="520"/>
      <c r="R246" s="520"/>
      <c r="S246" s="520"/>
      <c r="T246" s="520"/>
      <c r="U246" s="520"/>
      <c r="V246" s="520"/>
      <c r="W246" s="520"/>
      <c r="X246" s="520"/>
      <c r="Y246" s="520"/>
      <c r="Z246" s="520"/>
    </row>
    <row r="247" spans="1:26" ht="15.75" customHeight="1">
      <c r="A247" s="571"/>
      <c r="B247" s="520"/>
      <c r="C247" s="520"/>
      <c r="D247" s="520"/>
      <c r="E247" s="520"/>
      <c r="F247" s="520"/>
      <c r="G247" s="520"/>
      <c r="H247" s="520"/>
      <c r="I247" s="520"/>
      <c r="J247" s="520"/>
      <c r="K247" s="520"/>
      <c r="L247" s="520"/>
      <c r="M247" s="520"/>
      <c r="N247" s="520"/>
      <c r="O247" s="520"/>
      <c r="P247" s="520"/>
      <c r="Q247" s="520"/>
      <c r="R247" s="520"/>
      <c r="S247" s="520"/>
      <c r="T247" s="520"/>
      <c r="U247" s="520"/>
      <c r="V247" s="520"/>
      <c r="W247" s="520"/>
      <c r="X247" s="520"/>
      <c r="Y247" s="520"/>
      <c r="Z247" s="520"/>
    </row>
    <row r="248" spans="1:26" ht="15.75" customHeight="1">
      <c r="A248" s="571"/>
      <c r="B248" s="520"/>
      <c r="C248" s="520"/>
      <c r="D248" s="520"/>
      <c r="E248" s="520"/>
      <c r="F248" s="520"/>
      <c r="G248" s="520"/>
      <c r="H248" s="520"/>
      <c r="I248" s="520"/>
      <c r="J248" s="520"/>
      <c r="K248" s="520"/>
      <c r="L248" s="520"/>
      <c r="M248" s="520"/>
      <c r="N248" s="520"/>
      <c r="O248" s="520"/>
      <c r="P248" s="520"/>
      <c r="Q248" s="520"/>
      <c r="R248" s="520"/>
      <c r="S248" s="520"/>
      <c r="T248" s="520"/>
      <c r="U248" s="520"/>
      <c r="V248" s="520"/>
      <c r="W248" s="520"/>
      <c r="X248" s="520"/>
      <c r="Y248" s="520"/>
      <c r="Z248" s="520"/>
    </row>
    <row r="249" spans="1:26" ht="15.75" customHeight="1">
      <c r="A249" s="571"/>
      <c r="B249" s="520"/>
      <c r="C249" s="520"/>
      <c r="D249" s="520"/>
      <c r="E249" s="520"/>
      <c r="F249" s="520"/>
      <c r="G249" s="520"/>
      <c r="H249" s="520"/>
      <c r="I249" s="520"/>
      <c r="J249" s="520"/>
      <c r="K249" s="520"/>
      <c r="L249" s="520"/>
      <c r="M249" s="520"/>
      <c r="N249" s="520"/>
      <c r="O249" s="520"/>
      <c r="P249" s="520"/>
      <c r="Q249" s="520"/>
      <c r="R249" s="520"/>
      <c r="S249" s="520"/>
      <c r="T249" s="520"/>
      <c r="U249" s="520"/>
      <c r="V249" s="520"/>
      <c r="W249" s="520"/>
      <c r="X249" s="520"/>
      <c r="Y249" s="520"/>
      <c r="Z249" s="520"/>
    </row>
    <row r="250" spans="1:26" ht="15.75" customHeight="1">
      <c r="A250" s="571"/>
      <c r="B250" s="520"/>
      <c r="C250" s="520"/>
      <c r="D250" s="520"/>
      <c r="E250" s="520"/>
      <c r="F250" s="520"/>
      <c r="G250" s="520"/>
      <c r="H250" s="520"/>
      <c r="I250" s="520"/>
      <c r="J250" s="520"/>
      <c r="K250" s="520"/>
      <c r="L250" s="520"/>
      <c r="M250" s="520"/>
      <c r="N250" s="520"/>
      <c r="O250" s="520"/>
      <c r="P250" s="520"/>
      <c r="Q250" s="520"/>
      <c r="R250" s="520"/>
      <c r="S250" s="520"/>
      <c r="T250" s="520"/>
      <c r="U250" s="520"/>
      <c r="V250" s="520"/>
      <c r="W250" s="520"/>
      <c r="X250" s="520"/>
      <c r="Y250" s="520"/>
      <c r="Z250" s="520"/>
    </row>
    <row r="251" spans="1:26" ht="15.75" customHeight="1">
      <c r="A251" s="571"/>
      <c r="B251" s="520"/>
      <c r="C251" s="520"/>
      <c r="D251" s="520"/>
      <c r="E251" s="520"/>
      <c r="F251" s="520"/>
      <c r="G251" s="520"/>
      <c r="H251" s="520"/>
      <c r="I251" s="520"/>
      <c r="J251" s="520"/>
      <c r="K251" s="520"/>
      <c r="L251" s="520"/>
      <c r="M251" s="520"/>
      <c r="N251" s="520"/>
      <c r="O251" s="520"/>
      <c r="P251" s="520"/>
      <c r="Q251" s="520"/>
      <c r="R251" s="520"/>
      <c r="S251" s="520"/>
      <c r="T251" s="520"/>
      <c r="U251" s="520"/>
      <c r="V251" s="520"/>
      <c r="W251" s="520"/>
      <c r="X251" s="520"/>
      <c r="Y251" s="520"/>
      <c r="Z251" s="520"/>
    </row>
    <row r="252" spans="1:26" ht="15.75" customHeight="1">
      <c r="A252" s="571"/>
      <c r="B252" s="520"/>
      <c r="C252" s="520"/>
      <c r="D252" s="520"/>
      <c r="E252" s="520"/>
      <c r="F252" s="520"/>
      <c r="G252" s="520"/>
      <c r="H252" s="520"/>
      <c r="I252" s="520"/>
      <c r="J252" s="520"/>
      <c r="K252" s="520"/>
      <c r="L252" s="520"/>
      <c r="M252" s="520"/>
      <c r="N252" s="520"/>
      <c r="O252" s="520"/>
      <c r="P252" s="520"/>
      <c r="Q252" s="520"/>
      <c r="R252" s="520"/>
      <c r="S252" s="520"/>
      <c r="T252" s="520"/>
      <c r="U252" s="520"/>
      <c r="V252" s="520"/>
      <c r="W252" s="520"/>
      <c r="X252" s="520"/>
      <c r="Y252" s="520"/>
      <c r="Z252" s="520"/>
    </row>
    <row r="253" spans="1:26" ht="15.75" customHeight="1">
      <c r="A253" s="571"/>
      <c r="B253" s="520"/>
      <c r="C253" s="520"/>
      <c r="D253" s="520"/>
      <c r="E253" s="520"/>
      <c r="F253" s="520"/>
      <c r="G253" s="520"/>
      <c r="H253" s="520"/>
      <c r="I253" s="520"/>
      <c r="J253" s="520"/>
      <c r="K253" s="520"/>
      <c r="L253" s="520"/>
      <c r="M253" s="520"/>
      <c r="N253" s="520"/>
      <c r="O253" s="520"/>
      <c r="P253" s="520"/>
      <c r="Q253" s="520"/>
      <c r="R253" s="520"/>
      <c r="S253" s="520"/>
      <c r="T253" s="520"/>
      <c r="U253" s="520"/>
      <c r="V253" s="520"/>
      <c r="W253" s="520"/>
      <c r="X253" s="520"/>
      <c r="Y253" s="520"/>
      <c r="Z253" s="520"/>
    </row>
    <row r="254" spans="1:26" ht="15.75" customHeight="1">
      <c r="A254" s="571"/>
      <c r="B254" s="520"/>
      <c r="C254" s="520"/>
      <c r="D254" s="520"/>
      <c r="E254" s="520"/>
      <c r="F254" s="520"/>
      <c r="G254" s="520"/>
      <c r="H254" s="520"/>
      <c r="I254" s="520"/>
      <c r="J254" s="520"/>
      <c r="K254" s="520"/>
      <c r="L254" s="520"/>
      <c r="M254" s="520"/>
      <c r="N254" s="520"/>
      <c r="O254" s="520"/>
      <c r="P254" s="520"/>
      <c r="Q254" s="520"/>
      <c r="R254" s="520"/>
      <c r="S254" s="520"/>
      <c r="T254" s="520"/>
      <c r="U254" s="520"/>
      <c r="V254" s="520"/>
      <c r="W254" s="520"/>
      <c r="X254" s="520"/>
      <c r="Y254" s="520"/>
      <c r="Z254" s="520"/>
    </row>
    <row r="255" spans="1:26" ht="15.75" customHeight="1">
      <c r="A255" s="571"/>
      <c r="B255" s="520"/>
      <c r="C255" s="520"/>
      <c r="D255" s="520"/>
      <c r="E255" s="520"/>
      <c r="F255" s="520"/>
      <c r="G255" s="520"/>
      <c r="H255" s="520"/>
      <c r="I255" s="520"/>
      <c r="J255" s="520"/>
      <c r="K255" s="520"/>
      <c r="L255" s="520"/>
      <c r="M255" s="520"/>
      <c r="N255" s="520"/>
      <c r="O255" s="520"/>
      <c r="P255" s="520"/>
      <c r="Q255" s="520"/>
      <c r="R255" s="520"/>
      <c r="S255" s="520"/>
      <c r="T255" s="520"/>
      <c r="U255" s="520"/>
      <c r="V255" s="520"/>
      <c r="W255" s="520"/>
      <c r="X255" s="520"/>
      <c r="Y255" s="520"/>
      <c r="Z255" s="520"/>
    </row>
    <row r="256" spans="1:26" ht="15.75" customHeight="1">
      <c r="A256" s="571"/>
      <c r="B256" s="520"/>
      <c r="C256" s="520"/>
      <c r="D256" s="520"/>
      <c r="E256" s="520"/>
      <c r="F256" s="520"/>
      <c r="G256" s="520"/>
      <c r="H256" s="520"/>
      <c r="I256" s="520"/>
      <c r="J256" s="520"/>
      <c r="K256" s="520"/>
      <c r="L256" s="520"/>
      <c r="M256" s="520"/>
      <c r="N256" s="520"/>
      <c r="O256" s="520"/>
      <c r="P256" s="520"/>
      <c r="Q256" s="520"/>
      <c r="R256" s="520"/>
      <c r="S256" s="520"/>
      <c r="T256" s="520"/>
      <c r="U256" s="520"/>
      <c r="V256" s="520"/>
      <c r="W256" s="520"/>
      <c r="X256" s="520"/>
      <c r="Y256" s="520"/>
      <c r="Z256" s="520"/>
    </row>
    <row r="257" spans="1:26" ht="15.75" customHeight="1">
      <c r="A257" s="571"/>
      <c r="B257" s="520"/>
      <c r="C257" s="520"/>
      <c r="D257" s="520"/>
      <c r="E257" s="520"/>
      <c r="F257" s="520"/>
      <c r="G257" s="520"/>
      <c r="H257" s="520"/>
      <c r="I257" s="520"/>
      <c r="J257" s="520"/>
      <c r="K257" s="520"/>
      <c r="L257" s="520"/>
      <c r="M257" s="520"/>
      <c r="N257" s="520"/>
      <c r="O257" s="520"/>
      <c r="P257" s="520"/>
      <c r="Q257" s="520"/>
      <c r="R257" s="520"/>
      <c r="S257" s="520"/>
      <c r="T257" s="520"/>
      <c r="U257" s="520"/>
      <c r="V257" s="520"/>
      <c r="W257" s="520"/>
      <c r="X257" s="520"/>
      <c r="Y257" s="520"/>
      <c r="Z257" s="520"/>
    </row>
    <row r="258" spans="1:26" ht="15.75" customHeight="1">
      <c r="A258" s="571"/>
      <c r="B258" s="520"/>
      <c r="C258" s="520"/>
      <c r="D258" s="520"/>
      <c r="E258" s="520"/>
      <c r="F258" s="520"/>
      <c r="G258" s="520"/>
      <c r="H258" s="520"/>
      <c r="I258" s="520"/>
      <c r="J258" s="520"/>
      <c r="K258" s="520"/>
      <c r="L258" s="520"/>
      <c r="M258" s="520"/>
      <c r="N258" s="520"/>
      <c r="O258" s="520"/>
      <c r="P258" s="520"/>
      <c r="Q258" s="520"/>
      <c r="R258" s="520"/>
      <c r="S258" s="520"/>
      <c r="T258" s="520"/>
      <c r="U258" s="520"/>
      <c r="V258" s="520"/>
      <c r="W258" s="520"/>
      <c r="X258" s="520"/>
      <c r="Y258" s="520"/>
      <c r="Z258" s="520"/>
    </row>
    <row r="259" spans="1:26" ht="15.75" customHeight="1">
      <c r="A259" s="571"/>
      <c r="B259" s="520"/>
      <c r="C259" s="520"/>
      <c r="D259" s="520"/>
      <c r="E259" s="520"/>
      <c r="F259" s="520"/>
      <c r="G259" s="520"/>
      <c r="H259" s="520"/>
      <c r="I259" s="520"/>
      <c r="J259" s="520"/>
      <c r="K259" s="520"/>
      <c r="L259" s="520"/>
      <c r="M259" s="520"/>
      <c r="N259" s="520"/>
      <c r="O259" s="520"/>
      <c r="P259" s="520"/>
      <c r="Q259" s="520"/>
      <c r="R259" s="520"/>
      <c r="S259" s="520"/>
      <c r="T259" s="520"/>
      <c r="U259" s="520"/>
      <c r="V259" s="520"/>
      <c r="W259" s="520"/>
      <c r="X259" s="520"/>
      <c r="Y259" s="520"/>
      <c r="Z259" s="520"/>
    </row>
    <row r="260" spans="1:26" ht="15.75" customHeight="1">
      <c r="A260" s="571"/>
      <c r="B260" s="520"/>
      <c r="C260" s="520"/>
      <c r="D260" s="520"/>
      <c r="E260" s="520"/>
      <c r="F260" s="520"/>
      <c r="G260" s="520"/>
      <c r="H260" s="520"/>
      <c r="I260" s="520"/>
      <c r="J260" s="520"/>
      <c r="K260" s="520"/>
      <c r="L260" s="520"/>
      <c r="M260" s="520"/>
      <c r="N260" s="520"/>
      <c r="O260" s="520"/>
      <c r="P260" s="520"/>
      <c r="Q260" s="520"/>
      <c r="R260" s="520"/>
      <c r="S260" s="520"/>
      <c r="T260" s="520"/>
      <c r="U260" s="520"/>
      <c r="V260" s="520"/>
      <c r="W260" s="520"/>
      <c r="X260" s="520"/>
      <c r="Y260" s="520"/>
      <c r="Z260" s="520"/>
    </row>
    <row r="261" spans="1:26" ht="15.75" customHeight="1">
      <c r="A261" s="571"/>
      <c r="B261" s="520"/>
      <c r="C261" s="520"/>
      <c r="D261" s="520"/>
      <c r="E261" s="520"/>
      <c r="F261" s="520"/>
      <c r="G261" s="520"/>
      <c r="H261" s="520"/>
      <c r="I261" s="520"/>
      <c r="J261" s="520"/>
      <c r="K261" s="520"/>
      <c r="L261" s="520"/>
      <c r="M261" s="520"/>
      <c r="N261" s="520"/>
      <c r="O261" s="520"/>
      <c r="P261" s="520"/>
      <c r="Q261" s="520"/>
      <c r="R261" s="520"/>
      <c r="S261" s="520"/>
      <c r="T261" s="520"/>
      <c r="U261" s="520"/>
      <c r="V261" s="520"/>
      <c r="W261" s="520"/>
      <c r="X261" s="520"/>
      <c r="Y261" s="520"/>
      <c r="Z261" s="520"/>
    </row>
    <row r="262" spans="1:26" ht="15.75" customHeight="1">
      <c r="A262" s="571"/>
      <c r="B262" s="520"/>
      <c r="C262" s="520"/>
      <c r="D262" s="520"/>
      <c r="E262" s="520"/>
      <c r="F262" s="520"/>
      <c r="G262" s="520"/>
      <c r="H262" s="520"/>
      <c r="I262" s="520"/>
      <c r="J262" s="520"/>
      <c r="K262" s="520"/>
      <c r="L262" s="520"/>
      <c r="M262" s="520"/>
      <c r="N262" s="520"/>
      <c r="O262" s="520"/>
      <c r="P262" s="520"/>
      <c r="Q262" s="520"/>
      <c r="R262" s="520"/>
      <c r="S262" s="520"/>
      <c r="T262" s="520"/>
      <c r="U262" s="520"/>
      <c r="V262" s="520"/>
      <c r="W262" s="520"/>
      <c r="X262" s="520"/>
      <c r="Y262" s="520"/>
      <c r="Z262" s="520"/>
    </row>
    <row r="263" spans="1:26" ht="15.75" customHeight="1">
      <c r="A263" s="571"/>
      <c r="B263" s="520"/>
      <c r="C263" s="520"/>
      <c r="D263" s="520"/>
      <c r="E263" s="520"/>
      <c r="F263" s="520"/>
      <c r="G263" s="520"/>
      <c r="H263" s="520"/>
      <c r="I263" s="520"/>
      <c r="J263" s="520"/>
      <c r="K263" s="520"/>
      <c r="L263" s="520"/>
      <c r="M263" s="520"/>
      <c r="N263" s="520"/>
      <c r="O263" s="520"/>
      <c r="P263" s="520"/>
      <c r="Q263" s="520"/>
      <c r="R263" s="520"/>
      <c r="S263" s="520"/>
      <c r="T263" s="520"/>
      <c r="U263" s="520"/>
      <c r="V263" s="520"/>
      <c r="W263" s="520"/>
      <c r="X263" s="520"/>
      <c r="Y263" s="520"/>
      <c r="Z263" s="520"/>
    </row>
    <row r="264" spans="1:26" ht="15.75" customHeight="1">
      <c r="A264" s="571"/>
      <c r="B264" s="520"/>
      <c r="C264" s="520"/>
      <c r="D264" s="520"/>
      <c r="E264" s="520"/>
      <c r="F264" s="520"/>
      <c r="G264" s="520"/>
      <c r="H264" s="520"/>
      <c r="I264" s="520"/>
      <c r="J264" s="520"/>
      <c r="K264" s="520"/>
      <c r="L264" s="520"/>
      <c r="M264" s="520"/>
      <c r="N264" s="520"/>
      <c r="O264" s="520"/>
      <c r="P264" s="520"/>
      <c r="Q264" s="520"/>
      <c r="R264" s="520"/>
      <c r="S264" s="520"/>
      <c r="T264" s="520"/>
      <c r="U264" s="520"/>
      <c r="V264" s="520"/>
      <c r="W264" s="520"/>
      <c r="X264" s="520"/>
      <c r="Y264" s="520"/>
      <c r="Z264" s="520"/>
    </row>
    <row r="265" spans="1:26" ht="15.75" customHeight="1">
      <c r="A265" s="571"/>
      <c r="B265" s="520"/>
      <c r="C265" s="520"/>
      <c r="D265" s="520"/>
      <c r="E265" s="520"/>
      <c r="F265" s="520"/>
      <c r="G265" s="520"/>
      <c r="H265" s="520"/>
      <c r="I265" s="520"/>
      <c r="J265" s="520"/>
      <c r="K265" s="520"/>
      <c r="L265" s="520"/>
      <c r="M265" s="520"/>
      <c r="N265" s="520"/>
      <c r="O265" s="520"/>
      <c r="P265" s="520"/>
      <c r="Q265" s="520"/>
      <c r="R265" s="520"/>
      <c r="S265" s="520"/>
      <c r="T265" s="520"/>
      <c r="U265" s="520"/>
      <c r="V265" s="520"/>
      <c r="W265" s="520"/>
      <c r="X265" s="520"/>
      <c r="Y265" s="520"/>
      <c r="Z265" s="520"/>
    </row>
    <row r="266" spans="1:26" ht="15.75" customHeight="1">
      <c r="A266" s="571"/>
      <c r="B266" s="520"/>
      <c r="C266" s="520"/>
      <c r="D266" s="520"/>
      <c r="E266" s="520"/>
      <c r="F266" s="520"/>
      <c r="G266" s="520"/>
      <c r="H266" s="520"/>
      <c r="I266" s="520"/>
      <c r="J266" s="520"/>
      <c r="K266" s="520"/>
      <c r="L266" s="520"/>
      <c r="M266" s="520"/>
      <c r="N266" s="520"/>
      <c r="O266" s="520"/>
      <c r="P266" s="520"/>
      <c r="Q266" s="520"/>
      <c r="R266" s="520"/>
      <c r="S266" s="520"/>
      <c r="T266" s="520"/>
      <c r="U266" s="520"/>
      <c r="V266" s="520"/>
      <c r="W266" s="520"/>
      <c r="X266" s="520"/>
      <c r="Y266" s="520"/>
      <c r="Z266" s="520"/>
    </row>
    <row r="267" spans="1:26" ht="15.75" customHeight="1">
      <c r="A267" s="571"/>
      <c r="B267" s="520"/>
      <c r="C267" s="520"/>
      <c r="D267" s="520"/>
      <c r="E267" s="520"/>
      <c r="F267" s="520"/>
      <c r="G267" s="520"/>
      <c r="H267" s="520"/>
      <c r="I267" s="520"/>
      <c r="J267" s="520"/>
      <c r="K267" s="520"/>
      <c r="L267" s="520"/>
      <c r="M267" s="520"/>
      <c r="N267" s="520"/>
      <c r="O267" s="520"/>
      <c r="P267" s="520"/>
      <c r="Q267" s="520"/>
      <c r="R267" s="520"/>
      <c r="S267" s="520"/>
      <c r="T267" s="520"/>
      <c r="U267" s="520"/>
      <c r="V267" s="520"/>
      <c r="W267" s="520"/>
      <c r="X267" s="520"/>
      <c r="Y267" s="520"/>
      <c r="Z267" s="520"/>
    </row>
    <row r="268" spans="1:26" ht="15.75" customHeight="1">
      <c r="A268" s="571"/>
      <c r="B268" s="520"/>
      <c r="C268" s="520"/>
      <c r="D268" s="520"/>
      <c r="E268" s="520"/>
      <c r="F268" s="520"/>
      <c r="G268" s="520"/>
      <c r="H268" s="520"/>
      <c r="I268" s="520"/>
      <c r="J268" s="520"/>
      <c r="K268" s="520"/>
      <c r="L268" s="520"/>
      <c r="M268" s="520"/>
      <c r="N268" s="520"/>
      <c r="O268" s="520"/>
      <c r="P268" s="520"/>
      <c r="Q268" s="520"/>
      <c r="R268" s="520"/>
      <c r="S268" s="520"/>
      <c r="T268" s="520"/>
      <c r="U268" s="520"/>
      <c r="V268" s="520"/>
      <c r="W268" s="520"/>
      <c r="X268" s="520"/>
      <c r="Y268" s="520"/>
      <c r="Z268" s="520"/>
    </row>
    <row r="269" spans="1:26" ht="15.75" customHeight="1">
      <c r="A269" s="571"/>
      <c r="B269" s="520"/>
      <c r="C269" s="520"/>
      <c r="D269" s="520"/>
      <c r="E269" s="520"/>
      <c r="F269" s="520"/>
      <c r="G269" s="520"/>
      <c r="H269" s="520"/>
      <c r="I269" s="520"/>
      <c r="J269" s="520"/>
      <c r="K269" s="520"/>
      <c r="L269" s="520"/>
      <c r="M269" s="520"/>
      <c r="N269" s="520"/>
      <c r="O269" s="520"/>
      <c r="P269" s="520"/>
      <c r="Q269" s="520"/>
      <c r="R269" s="520"/>
      <c r="S269" s="520"/>
      <c r="T269" s="520"/>
      <c r="U269" s="520"/>
      <c r="V269" s="520"/>
      <c r="W269" s="520"/>
      <c r="X269" s="520"/>
      <c r="Y269" s="520"/>
      <c r="Z269" s="520"/>
    </row>
    <row r="270" spans="1:26" ht="15.75" customHeight="1">
      <c r="A270" s="571"/>
      <c r="B270" s="520"/>
      <c r="C270" s="520"/>
      <c r="D270" s="520"/>
      <c r="E270" s="520"/>
      <c r="F270" s="520"/>
      <c r="G270" s="520"/>
      <c r="H270" s="520"/>
      <c r="I270" s="520"/>
      <c r="J270" s="520"/>
      <c r="K270" s="520"/>
      <c r="L270" s="520"/>
      <c r="M270" s="520"/>
      <c r="N270" s="520"/>
      <c r="O270" s="520"/>
      <c r="P270" s="520"/>
      <c r="Q270" s="520"/>
      <c r="R270" s="520"/>
      <c r="S270" s="520"/>
      <c r="T270" s="520"/>
      <c r="U270" s="520"/>
      <c r="V270" s="520"/>
      <c r="W270" s="520"/>
      <c r="X270" s="520"/>
      <c r="Y270" s="520"/>
      <c r="Z270" s="520"/>
    </row>
    <row r="271" spans="1:26" ht="15.75" customHeight="1">
      <c r="A271" s="571"/>
      <c r="B271" s="520"/>
      <c r="C271" s="520"/>
      <c r="D271" s="520"/>
      <c r="E271" s="520"/>
      <c r="F271" s="520"/>
      <c r="G271" s="520"/>
      <c r="H271" s="520"/>
      <c r="I271" s="520"/>
      <c r="J271" s="520"/>
      <c r="K271" s="520"/>
      <c r="L271" s="520"/>
      <c r="M271" s="520"/>
      <c r="N271" s="520"/>
      <c r="O271" s="520"/>
      <c r="P271" s="520"/>
      <c r="Q271" s="520"/>
      <c r="R271" s="520"/>
      <c r="S271" s="520"/>
      <c r="T271" s="520"/>
      <c r="U271" s="520"/>
      <c r="V271" s="520"/>
      <c r="W271" s="520"/>
      <c r="X271" s="520"/>
      <c r="Y271" s="520"/>
      <c r="Z271" s="520"/>
    </row>
    <row r="272" spans="1:26" ht="15.75" customHeight="1">
      <c r="A272" s="571"/>
      <c r="B272" s="520"/>
      <c r="C272" s="520"/>
      <c r="D272" s="520"/>
      <c r="E272" s="520"/>
      <c r="F272" s="520"/>
      <c r="G272" s="520"/>
      <c r="H272" s="520"/>
      <c r="I272" s="520"/>
      <c r="J272" s="520"/>
      <c r="K272" s="520"/>
      <c r="L272" s="520"/>
      <c r="M272" s="520"/>
      <c r="N272" s="520"/>
      <c r="O272" s="520"/>
      <c r="P272" s="520"/>
      <c r="Q272" s="520"/>
      <c r="R272" s="520"/>
      <c r="S272" s="520"/>
      <c r="T272" s="520"/>
      <c r="U272" s="520"/>
      <c r="V272" s="520"/>
      <c r="W272" s="520"/>
      <c r="X272" s="520"/>
      <c r="Y272" s="520"/>
      <c r="Z272" s="520"/>
    </row>
    <row r="273" spans="1:26" ht="15.75" customHeight="1">
      <c r="A273" s="571"/>
      <c r="B273" s="520"/>
      <c r="C273" s="520"/>
      <c r="D273" s="520"/>
      <c r="E273" s="520"/>
      <c r="F273" s="520"/>
      <c r="G273" s="520"/>
      <c r="H273" s="520"/>
      <c r="I273" s="520"/>
      <c r="J273" s="520"/>
      <c r="K273" s="520"/>
      <c r="L273" s="520"/>
      <c r="M273" s="520"/>
      <c r="N273" s="520"/>
      <c r="O273" s="520"/>
      <c r="P273" s="520"/>
      <c r="Q273" s="520"/>
      <c r="R273" s="520"/>
      <c r="S273" s="520"/>
      <c r="T273" s="520"/>
      <c r="U273" s="520"/>
      <c r="V273" s="520"/>
      <c r="W273" s="520"/>
      <c r="X273" s="520"/>
      <c r="Y273" s="520"/>
      <c r="Z273" s="520"/>
    </row>
    <row r="274" spans="1:26" ht="15.75" customHeight="1">
      <c r="A274" s="571"/>
      <c r="B274" s="520"/>
      <c r="C274" s="520"/>
      <c r="D274" s="520"/>
      <c r="E274" s="520"/>
      <c r="F274" s="520"/>
      <c r="G274" s="520"/>
      <c r="H274" s="520"/>
      <c r="I274" s="520"/>
      <c r="J274" s="520"/>
      <c r="K274" s="520"/>
      <c r="L274" s="520"/>
      <c r="M274" s="520"/>
      <c r="N274" s="520"/>
      <c r="O274" s="520"/>
      <c r="P274" s="520"/>
      <c r="Q274" s="520"/>
      <c r="R274" s="520"/>
      <c r="S274" s="520"/>
      <c r="T274" s="520"/>
      <c r="U274" s="520"/>
      <c r="V274" s="520"/>
      <c r="W274" s="520"/>
      <c r="X274" s="520"/>
      <c r="Y274" s="520"/>
      <c r="Z274" s="520"/>
    </row>
    <row r="275" spans="1:26" ht="15.75" customHeight="1">
      <c r="A275" s="571"/>
      <c r="B275" s="520"/>
      <c r="C275" s="520"/>
      <c r="D275" s="520"/>
      <c r="E275" s="520"/>
      <c r="F275" s="520"/>
      <c r="G275" s="520"/>
      <c r="H275" s="520"/>
      <c r="I275" s="520"/>
      <c r="J275" s="520"/>
      <c r="K275" s="520"/>
      <c r="L275" s="520"/>
      <c r="M275" s="520"/>
      <c r="N275" s="520"/>
      <c r="O275" s="520"/>
      <c r="P275" s="520"/>
      <c r="Q275" s="520"/>
      <c r="R275" s="520"/>
      <c r="S275" s="520"/>
      <c r="T275" s="520"/>
      <c r="U275" s="520"/>
      <c r="V275" s="520"/>
      <c r="W275" s="520"/>
      <c r="X275" s="520"/>
      <c r="Y275" s="520"/>
      <c r="Z275" s="520"/>
    </row>
    <row r="276" spans="1:26" ht="15.75" customHeight="1">
      <c r="A276" s="571"/>
      <c r="B276" s="520"/>
      <c r="C276" s="520"/>
      <c r="D276" s="520"/>
      <c r="E276" s="520"/>
      <c r="F276" s="520"/>
      <c r="G276" s="520"/>
      <c r="H276" s="520"/>
      <c r="I276" s="520"/>
      <c r="J276" s="520"/>
      <c r="K276" s="520"/>
      <c r="L276" s="520"/>
      <c r="M276" s="520"/>
      <c r="N276" s="520"/>
      <c r="O276" s="520"/>
      <c r="P276" s="520"/>
      <c r="Q276" s="520"/>
      <c r="R276" s="520"/>
      <c r="S276" s="520"/>
      <c r="T276" s="520"/>
      <c r="U276" s="520"/>
      <c r="V276" s="520"/>
      <c r="W276" s="520"/>
      <c r="X276" s="520"/>
      <c r="Y276" s="520"/>
      <c r="Z276" s="520"/>
    </row>
    <row r="277" spans="1:26" ht="15.75" customHeight="1">
      <c r="A277" s="571"/>
      <c r="B277" s="520"/>
      <c r="C277" s="520"/>
      <c r="D277" s="520"/>
      <c r="E277" s="520"/>
      <c r="F277" s="520"/>
      <c r="G277" s="520"/>
      <c r="H277" s="520"/>
      <c r="I277" s="520"/>
      <c r="J277" s="520"/>
      <c r="K277" s="520"/>
      <c r="L277" s="520"/>
      <c r="M277" s="520"/>
      <c r="N277" s="520"/>
      <c r="O277" s="520"/>
      <c r="P277" s="520"/>
      <c r="Q277" s="520"/>
      <c r="R277" s="520"/>
      <c r="S277" s="520"/>
      <c r="T277" s="520"/>
      <c r="U277" s="520"/>
      <c r="V277" s="520"/>
      <c r="W277" s="520"/>
      <c r="X277" s="520"/>
      <c r="Y277" s="520"/>
      <c r="Z277" s="520"/>
    </row>
    <row r="278" spans="1:26" ht="15.75" customHeight="1">
      <c r="A278" s="571"/>
      <c r="B278" s="520"/>
      <c r="C278" s="520"/>
      <c r="D278" s="520"/>
      <c r="E278" s="520"/>
      <c r="F278" s="520"/>
      <c r="G278" s="520"/>
      <c r="H278" s="520"/>
      <c r="I278" s="520"/>
      <c r="J278" s="520"/>
      <c r="K278" s="520"/>
      <c r="L278" s="520"/>
      <c r="M278" s="520"/>
      <c r="N278" s="520"/>
      <c r="O278" s="520"/>
      <c r="P278" s="520"/>
      <c r="Q278" s="520"/>
      <c r="R278" s="520"/>
      <c r="S278" s="520"/>
      <c r="T278" s="520"/>
      <c r="U278" s="520"/>
      <c r="V278" s="520"/>
      <c r="W278" s="520"/>
      <c r="X278" s="520"/>
      <c r="Y278" s="520"/>
      <c r="Z278" s="520"/>
    </row>
    <row r="279" spans="1:26" ht="15.75" customHeight="1">
      <c r="A279" s="571"/>
      <c r="B279" s="520"/>
      <c r="C279" s="520"/>
      <c r="D279" s="520"/>
      <c r="E279" s="520"/>
      <c r="F279" s="520"/>
      <c r="G279" s="520"/>
      <c r="H279" s="520"/>
      <c r="I279" s="520"/>
      <c r="J279" s="520"/>
      <c r="K279" s="520"/>
      <c r="L279" s="520"/>
      <c r="M279" s="520"/>
      <c r="N279" s="520"/>
      <c r="O279" s="520"/>
      <c r="P279" s="520"/>
      <c r="Q279" s="520"/>
      <c r="R279" s="520"/>
      <c r="S279" s="520"/>
      <c r="T279" s="520"/>
      <c r="U279" s="520"/>
      <c r="V279" s="520"/>
      <c r="W279" s="520"/>
      <c r="X279" s="520"/>
      <c r="Y279" s="520"/>
      <c r="Z279" s="520"/>
    </row>
    <row r="280" spans="1:26" ht="15.75" customHeight="1">
      <c r="A280" s="571"/>
      <c r="B280" s="520"/>
      <c r="C280" s="520"/>
      <c r="D280" s="520"/>
      <c r="E280" s="520"/>
      <c r="F280" s="520"/>
      <c r="G280" s="520"/>
      <c r="H280" s="520"/>
      <c r="I280" s="520"/>
      <c r="J280" s="520"/>
      <c r="K280" s="520"/>
      <c r="L280" s="520"/>
      <c r="M280" s="520"/>
      <c r="N280" s="520"/>
      <c r="O280" s="520"/>
      <c r="P280" s="520"/>
      <c r="Q280" s="520"/>
      <c r="R280" s="520"/>
      <c r="S280" s="520"/>
      <c r="T280" s="520"/>
      <c r="U280" s="520"/>
      <c r="V280" s="520"/>
      <c r="W280" s="520"/>
      <c r="X280" s="520"/>
      <c r="Y280" s="520"/>
      <c r="Z280" s="520"/>
    </row>
    <row r="281" spans="1:26" ht="15.75" customHeight="1">
      <c r="A281" s="571"/>
      <c r="B281" s="520"/>
      <c r="C281" s="520"/>
      <c r="D281" s="520"/>
      <c r="E281" s="520"/>
      <c r="F281" s="520"/>
      <c r="G281" s="520"/>
      <c r="H281" s="520"/>
      <c r="I281" s="520"/>
      <c r="J281" s="520"/>
      <c r="K281" s="520"/>
      <c r="L281" s="520"/>
      <c r="M281" s="520"/>
      <c r="N281" s="520"/>
      <c r="O281" s="520"/>
      <c r="P281" s="520"/>
      <c r="Q281" s="520"/>
      <c r="R281" s="520"/>
      <c r="S281" s="520"/>
      <c r="T281" s="520"/>
      <c r="U281" s="520"/>
      <c r="V281" s="520"/>
      <c r="W281" s="520"/>
      <c r="X281" s="520"/>
      <c r="Y281" s="520"/>
      <c r="Z281" s="520"/>
    </row>
    <row r="282" spans="1:26" ht="15.75" customHeight="1">
      <c r="A282" s="571"/>
      <c r="B282" s="520"/>
      <c r="C282" s="520"/>
      <c r="D282" s="520"/>
      <c r="E282" s="520"/>
      <c r="F282" s="520"/>
      <c r="G282" s="520"/>
      <c r="H282" s="520"/>
      <c r="I282" s="520"/>
      <c r="J282" s="520"/>
      <c r="K282" s="520"/>
      <c r="L282" s="520"/>
      <c r="M282" s="520"/>
      <c r="N282" s="520"/>
      <c r="O282" s="520"/>
      <c r="P282" s="520"/>
      <c r="Q282" s="520"/>
      <c r="R282" s="520"/>
      <c r="S282" s="520"/>
      <c r="T282" s="520"/>
      <c r="U282" s="520"/>
      <c r="V282" s="520"/>
      <c r="W282" s="520"/>
      <c r="X282" s="520"/>
      <c r="Y282" s="520"/>
      <c r="Z282" s="520"/>
    </row>
    <row r="283" spans="1:26" ht="15.75" customHeight="1">
      <c r="A283" s="571"/>
      <c r="B283" s="520"/>
      <c r="C283" s="520"/>
      <c r="D283" s="520"/>
      <c r="E283" s="520"/>
      <c r="F283" s="520"/>
      <c r="G283" s="520"/>
      <c r="H283" s="520"/>
      <c r="I283" s="520"/>
      <c r="J283" s="520"/>
      <c r="K283" s="520"/>
      <c r="L283" s="520"/>
      <c r="M283" s="520"/>
      <c r="N283" s="520"/>
      <c r="O283" s="520"/>
      <c r="P283" s="520"/>
      <c r="Q283" s="520"/>
      <c r="R283" s="520"/>
      <c r="S283" s="520"/>
      <c r="T283" s="520"/>
      <c r="U283" s="520"/>
      <c r="V283" s="520"/>
      <c r="W283" s="520"/>
      <c r="X283" s="520"/>
      <c r="Y283" s="520"/>
      <c r="Z283" s="520"/>
    </row>
    <row r="284" spans="1:26" ht="15.75" customHeight="1">
      <c r="A284" s="571"/>
      <c r="B284" s="520"/>
      <c r="C284" s="520"/>
      <c r="D284" s="520"/>
      <c r="E284" s="520"/>
      <c r="F284" s="520"/>
      <c r="G284" s="520"/>
      <c r="H284" s="520"/>
      <c r="I284" s="520"/>
      <c r="J284" s="520"/>
      <c r="K284" s="520"/>
      <c r="L284" s="520"/>
      <c r="M284" s="520"/>
      <c r="N284" s="520"/>
      <c r="O284" s="520"/>
      <c r="P284" s="520"/>
      <c r="Q284" s="520"/>
      <c r="R284" s="520"/>
      <c r="S284" s="520"/>
      <c r="T284" s="520"/>
      <c r="U284" s="520"/>
      <c r="V284" s="520"/>
      <c r="W284" s="520"/>
      <c r="X284" s="520"/>
      <c r="Y284" s="520"/>
      <c r="Z284" s="520"/>
    </row>
    <row r="285" spans="1:26" ht="15.75" customHeight="1">
      <c r="A285" s="571"/>
      <c r="B285" s="520"/>
      <c r="C285" s="520"/>
      <c r="D285" s="520"/>
      <c r="E285" s="520"/>
      <c r="F285" s="520"/>
      <c r="G285" s="520"/>
      <c r="H285" s="520"/>
      <c r="I285" s="520"/>
      <c r="J285" s="520"/>
      <c r="K285" s="520"/>
      <c r="L285" s="520"/>
      <c r="M285" s="520"/>
      <c r="N285" s="520"/>
      <c r="O285" s="520"/>
      <c r="P285" s="520"/>
      <c r="Q285" s="520"/>
      <c r="R285" s="520"/>
      <c r="S285" s="520"/>
      <c r="T285" s="520"/>
      <c r="U285" s="520"/>
      <c r="V285" s="520"/>
      <c r="W285" s="520"/>
      <c r="X285" s="520"/>
      <c r="Y285" s="520"/>
      <c r="Z285" s="520"/>
    </row>
    <row r="286" spans="1:26" ht="15.75" customHeight="1">
      <c r="A286" s="571"/>
      <c r="B286" s="520"/>
      <c r="C286" s="520"/>
      <c r="D286" s="520"/>
      <c r="E286" s="520"/>
      <c r="F286" s="520"/>
      <c r="G286" s="520"/>
      <c r="H286" s="520"/>
      <c r="I286" s="520"/>
      <c r="J286" s="520"/>
      <c r="K286" s="520"/>
      <c r="L286" s="520"/>
      <c r="M286" s="520"/>
      <c r="N286" s="520"/>
      <c r="O286" s="520"/>
      <c r="P286" s="520"/>
      <c r="Q286" s="520"/>
      <c r="R286" s="520"/>
      <c r="S286" s="520"/>
      <c r="T286" s="520"/>
      <c r="U286" s="520"/>
      <c r="V286" s="520"/>
      <c r="W286" s="520"/>
      <c r="X286" s="520"/>
      <c r="Y286" s="520"/>
      <c r="Z286" s="520"/>
    </row>
    <row r="287" spans="1:26" ht="15.75" customHeight="1">
      <c r="A287" s="571"/>
      <c r="B287" s="520"/>
      <c r="C287" s="520"/>
      <c r="D287" s="520"/>
      <c r="E287" s="520"/>
      <c r="F287" s="520"/>
      <c r="G287" s="520"/>
      <c r="H287" s="520"/>
      <c r="I287" s="520"/>
      <c r="J287" s="520"/>
      <c r="K287" s="520"/>
      <c r="L287" s="520"/>
      <c r="M287" s="520"/>
      <c r="N287" s="520"/>
      <c r="O287" s="520"/>
      <c r="P287" s="520"/>
      <c r="Q287" s="520"/>
      <c r="R287" s="520"/>
      <c r="S287" s="520"/>
      <c r="T287" s="520"/>
      <c r="U287" s="520"/>
      <c r="V287" s="520"/>
      <c r="W287" s="520"/>
      <c r="X287" s="520"/>
      <c r="Y287" s="520"/>
      <c r="Z287" s="520"/>
    </row>
    <row r="288" spans="1:26" ht="15.75" customHeight="1">
      <c r="A288" s="571"/>
      <c r="B288" s="520"/>
      <c r="C288" s="520"/>
      <c r="D288" s="520"/>
      <c r="E288" s="520"/>
      <c r="F288" s="520"/>
      <c r="G288" s="520"/>
      <c r="H288" s="520"/>
      <c r="I288" s="520"/>
      <c r="J288" s="520"/>
      <c r="K288" s="520"/>
      <c r="L288" s="520"/>
      <c r="M288" s="520"/>
      <c r="N288" s="520"/>
      <c r="O288" s="520"/>
      <c r="P288" s="520"/>
      <c r="Q288" s="520"/>
      <c r="R288" s="520"/>
      <c r="S288" s="520"/>
      <c r="T288" s="520"/>
      <c r="U288" s="520"/>
      <c r="V288" s="520"/>
      <c r="W288" s="520"/>
      <c r="X288" s="520"/>
      <c r="Y288" s="520"/>
      <c r="Z288" s="520"/>
    </row>
    <row r="289" spans="1:26" ht="15.75" customHeight="1">
      <c r="A289" s="571"/>
      <c r="B289" s="520"/>
      <c r="C289" s="520"/>
      <c r="D289" s="520"/>
      <c r="E289" s="520"/>
      <c r="F289" s="520"/>
      <c r="G289" s="520"/>
      <c r="H289" s="520"/>
      <c r="I289" s="520"/>
      <c r="J289" s="520"/>
      <c r="K289" s="520"/>
      <c r="L289" s="520"/>
      <c r="M289" s="520"/>
      <c r="N289" s="520"/>
      <c r="O289" s="520"/>
      <c r="P289" s="520"/>
      <c r="Q289" s="520"/>
      <c r="R289" s="520"/>
      <c r="S289" s="520"/>
      <c r="T289" s="520"/>
      <c r="U289" s="520"/>
      <c r="V289" s="520"/>
      <c r="W289" s="520"/>
      <c r="X289" s="520"/>
      <c r="Y289" s="520"/>
      <c r="Z289" s="520"/>
    </row>
    <row r="290" spans="1:26" ht="15.75" customHeight="1">
      <c r="A290" s="571"/>
      <c r="B290" s="520"/>
      <c r="C290" s="520"/>
      <c r="D290" s="520"/>
      <c r="E290" s="520"/>
      <c r="F290" s="520"/>
      <c r="G290" s="520"/>
      <c r="H290" s="520"/>
      <c r="I290" s="520"/>
      <c r="J290" s="520"/>
      <c r="K290" s="520"/>
      <c r="L290" s="520"/>
      <c r="M290" s="520"/>
      <c r="N290" s="520"/>
      <c r="O290" s="520"/>
      <c r="P290" s="520"/>
      <c r="Q290" s="520"/>
      <c r="R290" s="520"/>
      <c r="S290" s="520"/>
      <c r="T290" s="520"/>
      <c r="U290" s="520"/>
      <c r="V290" s="520"/>
      <c r="W290" s="520"/>
      <c r="X290" s="520"/>
      <c r="Y290" s="520"/>
      <c r="Z290" s="520"/>
    </row>
    <row r="291" spans="1:26" ht="15.75" customHeight="1">
      <c r="A291" s="571"/>
      <c r="B291" s="520"/>
      <c r="C291" s="520"/>
      <c r="D291" s="520"/>
      <c r="E291" s="520"/>
      <c r="F291" s="520"/>
      <c r="G291" s="520"/>
      <c r="H291" s="520"/>
      <c r="I291" s="520"/>
      <c r="J291" s="520"/>
      <c r="K291" s="520"/>
      <c r="L291" s="520"/>
      <c r="M291" s="520"/>
      <c r="N291" s="520"/>
      <c r="O291" s="520"/>
      <c r="P291" s="520"/>
      <c r="Q291" s="520"/>
      <c r="R291" s="520"/>
      <c r="S291" s="520"/>
      <c r="T291" s="520"/>
      <c r="U291" s="520"/>
      <c r="V291" s="520"/>
      <c r="W291" s="520"/>
      <c r="X291" s="520"/>
      <c r="Y291" s="520"/>
      <c r="Z291" s="520"/>
    </row>
    <row r="292" spans="1:26" ht="15.75" customHeight="1">
      <c r="A292" s="571"/>
      <c r="B292" s="520"/>
      <c r="C292" s="520"/>
      <c r="D292" s="520"/>
      <c r="E292" s="520"/>
      <c r="F292" s="520"/>
      <c r="G292" s="520"/>
      <c r="H292" s="520"/>
      <c r="I292" s="520"/>
      <c r="J292" s="520"/>
      <c r="K292" s="520"/>
      <c r="L292" s="520"/>
      <c r="M292" s="520"/>
      <c r="N292" s="520"/>
      <c r="O292" s="520"/>
      <c r="P292" s="520"/>
      <c r="Q292" s="520"/>
      <c r="R292" s="520"/>
      <c r="S292" s="520"/>
      <c r="T292" s="520"/>
      <c r="U292" s="520"/>
      <c r="V292" s="520"/>
      <c r="W292" s="520"/>
      <c r="X292" s="520"/>
      <c r="Y292" s="520"/>
      <c r="Z292" s="520"/>
    </row>
    <row r="293" spans="1:26" ht="15.75" customHeight="1">
      <c r="A293" s="571"/>
      <c r="B293" s="520"/>
      <c r="C293" s="520"/>
      <c r="D293" s="520"/>
      <c r="E293" s="520"/>
      <c r="F293" s="520"/>
      <c r="G293" s="520"/>
      <c r="H293" s="520"/>
      <c r="I293" s="520"/>
      <c r="J293" s="520"/>
      <c r="K293" s="520"/>
      <c r="L293" s="520"/>
      <c r="M293" s="520"/>
      <c r="N293" s="520"/>
      <c r="O293" s="520"/>
      <c r="P293" s="520"/>
      <c r="Q293" s="520"/>
      <c r="R293" s="520"/>
      <c r="S293" s="520"/>
      <c r="T293" s="520"/>
      <c r="U293" s="520"/>
      <c r="V293" s="520"/>
      <c r="W293" s="520"/>
      <c r="X293" s="520"/>
      <c r="Y293" s="520"/>
      <c r="Z293" s="520"/>
    </row>
    <row r="294" spans="1:26" ht="15.75" customHeight="1">
      <c r="A294" s="571"/>
      <c r="B294" s="520"/>
      <c r="C294" s="520"/>
      <c r="D294" s="520"/>
      <c r="E294" s="520"/>
      <c r="F294" s="520"/>
      <c r="G294" s="520"/>
      <c r="H294" s="520"/>
      <c r="I294" s="520"/>
      <c r="J294" s="520"/>
      <c r="K294" s="520"/>
      <c r="L294" s="520"/>
      <c r="M294" s="520"/>
      <c r="N294" s="520"/>
      <c r="O294" s="520"/>
      <c r="P294" s="520"/>
      <c r="Q294" s="520"/>
      <c r="R294" s="520"/>
      <c r="S294" s="520"/>
      <c r="T294" s="520"/>
      <c r="U294" s="520"/>
      <c r="V294" s="520"/>
      <c r="W294" s="520"/>
      <c r="X294" s="520"/>
      <c r="Y294" s="520"/>
      <c r="Z294" s="520"/>
    </row>
    <row r="295" spans="1:26" ht="15.75" customHeight="1">
      <c r="A295" s="571"/>
      <c r="B295" s="520"/>
      <c r="C295" s="520"/>
      <c r="D295" s="520"/>
      <c r="E295" s="520"/>
      <c r="F295" s="520"/>
      <c r="G295" s="520"/>
      <c r="H295" s="520"/>
      <c r="I295" s="520"/>
      <c r="J295" s="520"/>
      <c r="K295" s="520"/>
      <c r="L295" s="520"/>
      <c r="M295" s="520"/>
      <c r="N295" s="520"/>
      <c r="O295" s="520"/>
      <c r="P295" s="520"/>
      <c r="Q295" s="520"/>
      <c r="R295" s="520"/>
      <c r="S295" s="520"/>
      <c r="T295" s="520"/>
      <c r="U295" s="520"/>
      <c r="V295" s="520"/>
      <c r="W295" s="520"/>
      <c r="X295" s="520"/>
      <c r="Y295" s="520"/>
      <c r="Z295" s="520"/>
    </row>
    <row r="296" spans="1:26" ht="15.75" customHeight="1">
      <c r="A296" s="571"/>
      <c r="B296" s="520"/>
      <c r="C296" s="520"/>
      <c r="D296" s="520"/>
      <c r="E296" s="520"/>
      <c r="F296" s="520"/>
      <c r="G296" s="520"/>
      <c r="H296" s="520"/>
      <c r="I296" s="520"/>
      <c r="J296" s="520"/>
      <c r="K296" s="520"/>
      <c r="L296" s="520"/>
      <c r="M296" s="520"/>
      <c r="N296" s="520"/>
      <c r="O296" s="520"/>
      <c r="P296" s="520"/>
      <c r="Q296" s="520"/>
      <c r="R296" s="520"/>
      <c r="S296" s="520"/>
      <c r="T296" s="520"/>
      <c r="U296" s="520"/>
      <c r="V296" s="520"/>
      <c r="W296" s="520"/>
      <c r="X296" s="520"/>
      <c r="Y296" s="520"/>
      <c r="Z296" s="520"/>
    </row>
    <row r="297" spans="1:26" ht="15.75" customHeight="1">
      <c r="A297" s="571"/>
      <c r="B297" s="520"/>
      <c r="C297" s="520"/>
      <c r="D297" s="520"/>
      <c r="E297" s="520"/>
      <c r="F297" s="520"/>
      <c r="G297" s="520"/>
      <c r="H297" s="520"/>
      <c r="I297" s="520"/>
      <c r="J297" s="520"/>
      <c r="K297" s="520"/>
      <c r="L297" s="520"/>
      <c r="M297" s="520"/>
      <c r="N297" s="520"/>
      <c r="O297" s="520"/>
      <c r="P297" s="520"/>
      <c r="Q297" s="520"/>
      <c r="R297" s="520"/>
      <c r="S297" s="520"/>
      <c r="T297" s="520"/>
      <c r="U297" s="520"/>
      <c r="V297" s="520"/>
      <c r="W297" s="520"/>
      <c r="X297" s="520"/>
      <c r="Y297" s="520"/>
      <c r="Z297" s="520"/>
    </row>
    <row r="298" spans="1:26" ht="15.75" customHeight="1">
      <c r="A298" s="571"/>
      <c r="B298" s="520"/>
      <c r="C298" s="520"/>
      <c r="D298" s="520"/>
      <c r="E298" s="520"/>
      <c r="F298" s="520"/>
      <c r="G298" s="520"/>
      <c r="H298" s="520"/>
      <c r="I298" s="520"/>
      <c r="J298" s="520"/>
      <c r="K298" s="520"/>
      <c r="L298" s="520"/>
      <c r="M298" s="520"/>
      <c r="N298" s="520"/>
      <c r="O298" s="520"/>
      <c r="P298" s="520"/>
      <c r="Q298" s="520"/>
      <c r="R298" s="520"/>
      <c r="S298" s="520"/>
      <c r="T298" s="520"/>
      <c r="U298" s="520"/>
      <c r="V298" s="520"/>
      <c r="W298" s="520"/>
      <c r="X298" s="520"/>
      <c r="Y298" s="520"/>
      <c r="Z298" s="520"/>
    </row>
    <row r="299" spans="1:26" ht="15.75" customHeight="1">
      <c r="A299" s="571"/>
      <c r="B299" s="520"/>
      <c r="C299" s="520"/>
      <c r="D299" s="520"/>
      <c r="E299" s="520"/>
      <c r="F299" s="520"/>
      <c r="G299" s="520"/>
      <c r="H299" s="520"/>
      <c r="I299" s="520"/>
      <c r="J299" s="520"/>
      <c r="K299" s="520"/>
      <c r="L299" s="520"/>
      <c r="M299" s="520"/>
      <c r="N299" s="520"/>
      <c r="O299" s="520"/>
      <c r="P299" s="520"/>
      <c r="Q299" s="520"/>
      <c r="R299" s="520"/>
      <c r="S299" s="520"/>
      <c r="T299" s="520"/>
      <c r="U299" s="520"/>
      <c r="V299" s="520"/>
      <c r="W299" s="520"/>
      <c r="X299" s="520"/>
      <c r="Y299" s="520"/>
      <c r="Z299" s="520"/>
    </row>
    <row r="300" spans="1:26" ht="15.75" customHeight="1">
      <c r="A300" s="571"/>
      <c r="B300" s="520"/>
      <c r="C300" s="520"/>
      <c r="D300" s="520"/>
      <c r="E300" s="520"/>
      <c r="F300" s="520"/>
      <c r="G300" s="520"/>
      <c r="H300" s="520"/>
      <c r="I300" s="520"/>
      <c r="J300" s="520"/>
      <c r="K300" s="520"/>
      <c r="L300" s="520"/>
      <c r="M300" s="520"/>
      <c r="N300" s="520"/>
      <c r="O300" s="520"/>
      <c r="P300" s="520"/>
      <c r="Q300" s="520"/>
      <c r="R300" s="520"/>
      <c r="S300" s="520"/>
      <c r="T300" s="520"/>
      <c r="U300" s="520"/>
      <c r="V300" s="520"/>
      <c r="W300" s="520"/>
      <c r="X300" s="520"/>
      <c r="Y300" s="520"/>
      <c r="Z300" s="520"/>
    </row>
    <row r="301" spans="1:26" ht="15.75" customHeight="1">
      <c r="A301" s="571"/>
      <c r="B301" s="520"/>
      <c r="C301" s="520"/>
      <c r="D301" s="520"/>
      <c r="E301" s="520"/>
      <c r="F301" s="520"/>
      <c r="G301" s="520"/>
      <c r="H301" s="520"/>
      <c r="I301" s="520"/>
      <c r="J301" s="520"/>
      <c r="K301" s="520"/>
      <c r="L301" s="520"/>
      <c r="M301" s="520"/>
      <c r="N301" s="520"/>
      <c r="O301" s="520"/>
      <c r="P301" s="520"/>
      <c r="Q301" s="520"/>
      <c r="R301" s="520"/>
      <c r="S301" s="520"/>
      <c r="T301" s="520"/>
      <c r="U301" s="520"/>
      <c r="V301" s="520"/>
      <c r="W301" s="520"/>
      <c r="X301" s="520"/>
      <c r="Y301" s="520"/>
      <c r="Z301" s="520"/>
    </row>
    <row r="302" spans="1:26" ht="15.75" customHeight="1">
      <c r="A302" s="571"/>
      <c r="B302" s="520"/>
      <c r="C302" s="520"/>
      <c r="D302" s="520"/>
      <c r="E302" s="520"/>
      <c r="F302" s="520"/>
      <c r="G302" s="520"/>
      <c r="H302" s="520"/>
      <c r="I302" s="520"/>
      <c r="J302" s="520"/>
      <c r="K302" s="520"/>
      <c r="L302" s="520"/>
      <c r="M302" s="520"/>
      <c r="N302" s="520"/>
      <c r="O302" s="520"/>
      <c r="P302" s="520"/>
      <c r="Q302" s="520"/>
      <c r="R302" s="520"/>
      <c r="S302" s="520"/>
      <c r="T302" s="520"/>
      <c r="U302" s="520"/>
      <c r="V302" s="520"/>
      <c r="W302" s="520"/>
      <c r="X302" s="520"/>
      <c r="Y302" s="520"/>
      <c r="Z302" s="520"/>
    </row>
    <row r="303" spans="1:26" ht="15.75" customHeight="1">
      <c r="A303" s="571"/>
      <c r="B303" s="520"/>
      <c r="C303" s="520"/>
      <c r="D303" s="520"/>
      <c r="E303" s="520"/>
      <c r="F303" s="520"/>
      <c r="G303" s="520"/>
      <c r="H303" s="520"/>
      <c r="I303" s="520"/>
      <c r="J303" s="520"/>
      <c r="K303" s="520"/>
      <c r="L303" s="520"/>
      <c r="M303" s="520"/>
      <c r="N303" s="520"/>
      <c r="O303" s="520"/>
      <c r="P303" s="520"/>
      <c r="Q303" s="520"/>
      <c r="R303" s="520"/>
      <c r="S303" s="520"/>
      <c r="T303" s="520"/>
      <c r="U303" s="520"/>
      <c r="V303" s="520"/>
      <c r="W303" s="520"/>
      <c r="X303" s="520"/>
      <c r="Y303" s="520"/>
      <c r="Z303" s="520"/>
    </row>
    <row r="304" spans="1:26" ht="15.75" customHeight="1">
      <c r="A304" s="571"/>
      <c r="B304" s="520"/>
      <c r="C304" s="520"/>
      <c r="D304" s="520"/>
      <c r="E304" s="520"/>
      <c r="F304" s="520"/>
      <c r="G304" s="520"/>
      <c r="H304" s="520"/>
      <c r="I304" s="520"/>
      <c r="J304" s="520"/>
      <c r="K304" s="520"/>
      <c r="L304" s="520"/>
      <c r="M304" s="520"/>
      <c r="N304" s="520"/>
      <c r="O304" s="520"/>
      <c r="P304" s="520"/>
      <c r="Q304" s="520"/>
      <c r="R304" s="520"/>
      <c r="S304" s="520"/>
      <c r="T304" s="520"/>
      <c r="U304" s="520"/>
      <c r="V304" s="520"/>
      <c r="W304" s="520"/>
      <c r="X304" s="520"/>
      <c r="Y304" s="520"/>
      <c r="Z304" s="520"/>
    </row>
    <row r="305" spans="1:26" ht="15.75" customHeight="1">
      <c r="A305" s="571"/>
      <c r="B305" s="520"/>
      <c r="C305" s="520"/>
      <c r="D305" s="520"/>
      <c r="E305" s="520"/>
      <c r="F305" s="520"/>
      <c r="G305" s="520"/>
      <c r="H305" s="520"/>
      <c r="I305" s="520"/>
      <c r="J305" s="520"/>
      <c r="K305" s="520"/>
      <c r="L305" s="520"/>
      <c r="M305" s="520"/>
      <c r="N305" s="520"/>
      <c r="O305" s="520"/>
      <c r="P305" s="520"/>
      <c r="Q305" s="520"/>
      <c r="R305" s="520"/>
      <c r="S305" s="520"/>
      <c r="T305" s="520"/>
      <c r="U305" s="520"/>
      <c r="V305" s="520"/>
      <c r="W305" s="520"/>
      <c r="X305" s="520"/>
      <c r="Y305" s="520"/>
      <c r="Z305" s="520"/>
    </row>
    <row r="306" spans="1:26" ht="15.75" customHeight="1">
      <c r="A306" s="571"/>
      <c r="B306" s="520"/>
      <c r="C306" s="520"/>
      <c r="D306" s="520"/>
      <c r="E306" s="520"/>
      <c r="F306" s="520"/>
      <c r="G306" s="520"/>
      <c r="H306" s="520"/>
      <c r="I306" s="520"/>
      <c r="J306" s="520"/>
      <c r="K306" s="520"/>
      <c r="L306" s="520"/>
      <c r="M306" s="520"/>
      <c r="N306" s="520"/>
      <c r="O306" s="520"/>
      <c r="P306" s="520"/>
      <c r="Q306" s="520"/>
      <c r="R306" s="520"/>
      <c r="S306" s="520"/>
      <c r="T306" s="520"/>
      <c r="U306" s="520"/>
      <c r="V306" s="520"/>
      <c r="W306" s="520"/>
      <c r="X306" s="520"/>
      <c r="Y306" s="520"/>
      <c r="Z306" s="520"/>
    </row>
    <row r="307" spans="1:26" ht="15.75" customHeight="1">
      <c r="A307" s="571"/>
      <c r="B307" s="520"/>
      <c r="C307" s="520"/>
      <c r="D307" s="520"/>
      <c r="E307" s="520"/>
      <c r="F307" s="520"/>
      <c r="G307" s="520"/>
      <c r="H307" s="520"/>
      <c r="I307" s="520"/>
      <c r="J307" s="520"/>
      <c r="K307" s="520"/>
      <c r="L307" s="520"/>
      <c r="M307" s="520"/>
      <c r="N307" s="520"/>
      <c r="O307" s="520"/>
      <c r="P307" s="520"/>
      <c r="Q307" s="520"/>
      <c r="R307" s="520"/>
      <c r="S307" s="520"/>
      <c r="T307" s="520"/>
      <c r="U307" s="520"/>
      <c r="V307" s="520"/>
      <c r="W307" s="520"/>
      <c r="X307" s="520"/>
      <c r="Y307" s="520"/>
      <c r="Z307" s="520"/>
    </row>
    <row r="308" spans="1:26" ht="15.75" customHeight="1">
      <c r="A308" s="571"/>
      <c r="B308" s="520"/>
      <c r="C308" s="520"/>
      <c r="D308" s="520"/>
      <c r="E308" s="520"/>
      <c r="F308" s="520"/>
      <c r="G308" s="520"/>
      <c r="H308" s="520"/>
      <c r="I308" s="520"/>
      <c r="J308" s="520"/>
      <c r="K308" s="520"/>
      <c r="L308" s="520"/>
      <c r="M308" s="520"/>
      <c r="N308" s="520"/>
      <c r="O308" s="520"/>
      <c r="P308" s="520"/>
      <c r="Q308" s="520"/>
      <c r="R308" s="520"/>
      <c r="S308" s="520"/>
      <c r="T308" s="520"/>
      <c r="U308" s="520"/>
      <c r="V308" s="520"/>
      <c r="W308" s="520"/>
      <c r="X308" s="520"/>
      <c r="Y308" s="520"/>
      <c r="Z308" s="520"/>
    </row>
    <row r="309" spans="1:26" ht="15.75" customHeight="1">
      <c r="A309" s="571"/>
      <c r="B309" s="520"/>
      <c r="C309" s="520"/>
      <c r="D309" s="520"/>
      <c r="E309" s="520"/>
      <c r="F309" s="520"/>
      <c r="G309" s="520"/>
      <c r="H309" s="520"/>
      <c r="I309" s="520"/>
      <c r="J309" s="520"/>
      <c r="K309" s="520"/>
      <c r="L309" s="520"/>
      <c r="M309" s="520"/>
      <c r="N309" s="520"/>
      <c r="O309" s="520"/>
      <c r="P309" s="520"/>
      <c r="Q309" s="520"/>
      <c r="R309" s="520"/>
      <c r="S309" s="520"/>
      <c r="T309" s="520"/>
      <c r="U309" s="520"/>
      <c r="V309" s="520"/>
      <c r="W309" s="520"/>
      <c r="X309" s="520"/>
      <c r="Y309" s="520"/>
      <c r="Z309" s="520"/>
    </row>
    <row r="310" spans="1:26" ht="15.75" customHeight="1">
      <c r="A310" s="571"/>
      <c r="B310" s="520"/>
      <c r="C310" s="520"/>
      <c r="D310" s="520"/>
      <c r="E310" s="520"/>
      <c r="F310" s="520"/>
      <c r="G310" s="520"/>
      <c r="H310" s="520"/>
      <c r="I310" s="520"/>
      <c r="J310" s="520"/>
      <c r="K310" s="520"/>
      <c r="L310" s="520"/>
      <c r="M310" s="520"/>
      <c r="N310" s="520"/>
      <c r="O310" s="520"/>
      <c r="P310" s="520"/>
      <c r="Q310" s="520"/>
      <c r="R310" s="520"/>
      <c r="S310" s="520"/>
      <c r="T310" s="520"/>
      <c r="U310" s="520"/>
      <c r="V310" s="520"/>
      <c r="W310" s="520"/>
      <c r="X310" s="520"/>
      <c r="Y310" s="520"/>
      <c r="Z310" s="520"/>
    </row>
    <row r="311" spans="1:26" ht="15.75" customHeight="1">
      <c r="A311" s="571"/>
      <c r="B311" s="520"/>
      <c r="C311" s="520"/>
      <c r="D311" s="520"/>
      <c r="E311" s="520"/>
      <c r="F311" s="520"/>
      <c r="G311" s="520"/>
      <c r="H311" s="520"/>
      <c r="I311" s="520"/>
      <c r="J311" s="520"/>
      <c r="K311" s="520"/>
      <c r="L311" s="520"/>
      <c r="M311" s="520"/>
      <c r="N311" s="520"/>
      <c r="O311" s="520"/>
      <c r="P311" s="520"/>
      <c r="Q311" s="520"/>
      <c r="R311" s="520"/>
      <c r="S311" s="520"/>
      <c r="T311" s="520"/>
      <c r="U311" s="520"/>
      <c r="V311" s="520"/>
      <c r="W311" s="520"/>
      <c r="X311" s="520"/>
      <c r="Y311" s="520"/>
      <c r="Z311" s="520"/>
    </row>
    <row r="312" spans="1:26" ht="15.75" customHeight="1">
      <c r="A312" s="571"/>
      <c r="B312" s="520"/>
      <c r="C312" s="520"/>
      <c r="D312" s="520"/>
      <c r="E312" s="520"/>
      <c r="F312" s="520"/>
      <c r="G312" s="520"/>
      <c r="H312" s="520"/>
      <c r="I312" s="520"/>
      <c r="J312" s="520"/>
      <c r="K312" s="520"/>
      <c r="L312" s="520"/>
      <c r="M312" s="520"/>
      <c r="N312" s="520"/>
      <c r="O312" s="520"/>
      <c r="P312" s="520"/>
      <c r="Q312" s="520"/>
      <c r="R312" s="520"/>
      <c r="S312" s="520"/>
      <c r="T312" s="520"/>
      <c r="U312" s="520"/>
      <c r="V312" s="520"/>
      <c r="W312" s="520"/>
      <c r="X312" s="520"/>
      <c r="Y312" s="520"/>
      <c r="Z312" s="520"/>
    </row>
    <row r="313" spans="1:26" ht="15.75" customHeight="1">
      <c r="A313" s="571"/>
      <c r="B313" s="520"/>
      <c r="C313" s="520"/>
      <c r="D313" s="520"/>
      <c r="E313" s="520"/>
      <c r="F313" s="520"/>
      <c r="G313" s="520"/>
      <c r="H313" s="520"/>
      <c r="I313" s="520"/>
      <c r="J313" s="520"/>
      <c r="K313" s="520"/>
      <c r="L313" s="520"/>
      <c r="M313" s="520"/>
      <c r="N313" s="520"/>
      <c r="O313" s="520"/>
      <c r="P313" s="520"/>
      <c r="Q313" s="520"/>
      <c r="R313" s="520"/>
      <c r="S313" s="520"/>
      <c r="T313" s="520"/>
      <c r="U313" s="520"/>
      <c r="V313" s="520"/>
      <c r="W313" s="520"/>
      <c r="X313" s="520"/>
      <c r="Y313" s="520"/>
      <c r="Z313" s="520"/>
    </row>
    <row r="314" spans="1:26" ht="15.75" customHeight="1">
      <c r="A314" s="571"/>
      <c r="B314" s="520"/>
      <c r="C314" s="520"/>
      <c r="D314" s="520"/>
      <c r="E314" s="520"/>
      <c r="F314" s="520"/>
      <c r="G314" s="520"/>
      <c r="H314" s="520"/>
      <c r="I314" s="520"/>
      <c r="J314" s="520"/>
      <c r="K314" s="520"/>
      <c r="L314" s="520"/>
      <c r="M314" s="520"/>
      <c r="N314" s="520"/>
      <c r="O314" s="520"/>
      <c r="P314" s="520"/>
      <c r="Q314" s="520"/>
      <c r="R314" s="520"/>
      <c r="S314" s="520"/>
      <c r="T314" s="520"/>
      <c r="U314" s="520"/>
      <c r="V314" s="520"/>
      <c r="W314" s="520"/>
      <c r="X314" s="520"/>
      <c r="Y314" s="520"/>
      <c r="Z314" s="520"/>
    </row>
    <row r="315" spans="1:26" ht="15.75" customHeight="1">
      <c r="A315" s="571"/>
      <c r="B315" s="520"/>
      <c r="C315" s="520"/>
      <c r="D315" s="520"/>
      <c r="E315" s="520"/>
      <c r="F315" s="520"/>
      <c r="G315" s="520"/>
      <c r="H315" s="520"/>
      <c r="I315" s="520"/>
      <c r="J315" s="520"/>
      <c r="K315" s="520"/>
      <c r="L315" s="520"/>
      <c r="M315" s="520"/>
      <c r="N315" s="520"/>
      <c r="O315" s="520"/>
      <c r="P315" s="520"/>
      <c r="Q315" s="520"/>
      <c r="R315" s="520"/>
      <c r="S315" s="520"/>
      <c r="T315" s="520"/>
      <c r="U315" s="520"/>
      <c r="V315" s="520"/>
      <c r="W315" s="520"/>
      <c r="X315" s="520"/>
      <c r="Y315" s="520"/>
      <c r="Z315" s="520"/>
    </row>
    <row r="316" spans="1:26" ht="15.75" customHeight="1">
      <c r="A316" s="571"/>
      <c r="B316" s="520"/>
      <c r="C316" s="520"/>
      <c r="D316" s="520"/>
      <c r="E316" s="520"/>
      <c r="F316" s="520"/>
      <c r="G316" s="520"/>
      <c r="H316" s="520"/>
      <c r="I316" s="520"/>
      <c r="J316" s="520"/>
      <c r="K316" s="520"/>
      <c r="L316" s="520"/>
      <c r="M316" s="520"/>
      <c r="N316" s="520"/>
      <c r="O316" s="520"/>
      <c r="P316" s="520"/>
      <c r="Q316" s="520"/>
      <c r="R316" s="520"/>
      <c r="S316" s="520"/>
      <c r="T316" s="520"/>
      <c r="U316" s="520"/>
      <c r="V316" s="520"/>
      <c r="W316" s="520"/>
      <c r="X316" s="520"/>
      <c r="Y316" s="520"/>
      <c r="Z316" s="520"/>
    </row>
    <row r="317" spans="1:26" ht="15.75" customHeight="1">
      <c r="A317" s="571"/>
      <c r="B317" s="520"/>
      <c r="C317" s="520"/>
      <c r="D317" s="520"/>
      <c r="E317" s="520"/>
      <c r="F317" s="520"/>
      <c r="G317" s="520"/>
      <c r="H317" s="520"/>
      <c r="I317" s="520"/>
      <c r="J317" s="520"/>
      <c r="K317" s="520"/>
      <c r="L317" s="520"/>
      <c r="M317" s="520"/>
      <c r="N317" s="520"/>
      <c r="O317" s="520"/>
      <c r="P317" s="520"/>
      <c r="Q317" s="520"/>
      <c r="R317" s="520"/>
      <c r="S317" s="520"/>
      <c r="T317" s="520"/>
      <c r="U317" s="520"/>
      <c r="V317" s="520"/>
      <c r="W317" s="520"/>
      <c r="X317" s="520"/>
      <c r="Y317" s="520"/>
      <c r="Z317" s="520"/>
    </row>
    <row r="318" spans="1:26" ht="15.75" customHeight="1">
      <c r="A318" s="571"/>
      <c r="B318" s="520"/>
      <c r="C318" s="520"/>
      <c r="D318" s="520"/>
      <c r="E318" s="520"/>
      <c r="F318" s="520"/>
      <c r="G318" s="520"/>
      <c r="H318" s="520"/>
      <c r="I318" s="520"/>
      <c r="J318" s="520"/>
      <c r="K318" s="520"/>
      <c r="L318" s="520"/>
      <c r="M318" s="520"/>
      <c r="N318" s="520"/>
      <c r="O318" s="520"/>
      <c r="P318" s="520"/>
      <c r="Q318" s="520"/>
      <c r="R318" s="520"/>
      <c r="S318" s="520"/>
      <c r="T318" s="520"/>
      <c r="U318" s="520"/>
      <c r="V318" s="520"/>
      <c r="W318" s="520"/>
      <c r="X318" s="520"/>
      <c r="Y318" s="520"/>
      <c r="Z318" s="520"/>
    </row>
    <row r="319" spans="1:26" ht="15.75" customHeight="1">
      <c r="A319" s="571"/>
      <c r="B319" s="520"/>
      <c r="C319" s="520"/>
      <c r="D319" s="520"/>
      <c r="E319" s="520"/>
      <c r="F319" s="520"/>
      <c r="G319" s="520"/>
      <c r="H319" s="520"/>
      <c r="I319" s="520"/>
      <c r="J319" s="520"/>
      <c r="K319" s="520"/>
      <c r="L319" s="520"/>
      <c r="M319" s="520"/>
      <c r="N319" s="520"/>
      <c r="O319" s="520"/>
      <c r="P319" s="520"/>
      <c r="Q319" s="520"/>
      <c r="R319" s="520"/>
      <c r="S319" s="520"/>
      <c r="T319" s="520"/>
      <c r="U319" s="520"/>
      <c r="V319" s="520"/>
      <c r="W319" s="520"/>
      <c r="X319" s="520"/>
      <c r="Y319" s="520"/>
      <c r="Z319" s="520"/>
    </row>
    <row r="320" spans="1:26" ht="15.75" customHeight="1">
      <c r="A320" s="571"/>
      <c r="B320" s="520"/>
      <c r="C320" s="520"/>
      <c r="D320" s="520"/>
      <c r="E320" s="520"/>
      <c r="F320" s="520"/>
      <c r="G320" s="520"/>
      <c r="H320" s="520"/>
      <c r="I320" s="520"/>
      <c r="J320" s="520"/>
      <c r="K320" s="520"/>
      <c r="L320" s="520"/>
      <c r="M320" s="520"/>
      <c r="N320" s="520"/>
      <c r="O320" s="520"/>
      <c r="P320" s="520"/>
      <c r="Q320" s="520"/>
      <c r="R320" s="520"/>
      <c r="S320" s="520"/>
      <c r="T320" s="520"/>
      <c r="U320" s="520"/>
      <c r="V320" s="520"/>
      <c r="W320" s="520"/>
      <c r="X320" s="520"/>
      <c r="Y320" s="520"/>
      <c r="Z320" s="520"/>
    </row>
    <row r="321" spans="1:26" ht="15.75" customHeight="1">
      <c r="A321" s="571"/>
      <c r="B321" s="520"/>
      <c r="C321" s="520"/>
      <c r="D321" s="520"/>
      <c r="E321" s="520"/>
      <c r="F321" s="520"/>
      <c r="G321" s="520"/>
      <c r="H321" s="520"/>
      <c r="I321" s="520"/>
      <c r="J321" s="520"/>
      <c r="K321" s="520"/>
      <c r="L321" s="520"/>
      <c r="M321" s="520"/>
      <c r="N321" s="520"/>
      <c r="O321" s="520"/>
      <c r="P321" s="520"/>
      <c r="Q321" s="520"/>
      <c r="R321" s="520"/>
      <c r="S321" s="520"/>
      <c r="T321" s="520"/>
      <c r="U321" s="520"/>
      <c r="V321" s="520"/>
      <c r="W321" s="520"/>
      <c r="X321" s="520"/>
      <c r="Y321" s="520"/>
      <c r="Z321" s="520"/>
    </row>
    <row r="322" spans="1:26" ht="15.75" customHeight="1">
      <c r="A322" s="571"/>
      <c r="B322" s="520"/>
      <c r="C322" s="520"/>
      <c r="D322" s="520"/>
      <c r="E322" s="520"/>
      <c r="F322" s="520"/>
      <c r="G322" s="520"/>
      <c r="H322" s="520"/>
      <c r="I322" s="520"/>
      <c r="J322" s="520"/>
      <c r="K322" s="520"/>
      <c r="L322" s="520"/>
      <c r="M322" s="520"/>
      <c r="N322" s="520"/>
      <c r="O322" s="520"/>
      <c r="P322" s="520"/>
      <c r="Q322" s="520"/>
      <c r="R322" s="520"/>
      <c r="S322" s="520"/>
      <c r="T322" s="520"/>
      <c r="U322" s="520"/>
      <c r="V322" s="520"/>
      <c r="W322" s="520"/>
      <c r="X322" s="520"/>
      <c r="Y322" s="520"/>
      <c r="Z322" s="520"/>
    </row>
    <row r="323" spans="1:26" ht="15.75" customHeight="1">
      <c r="A323" s="570"/>
      <c r="B323" s="570"/>
      <c r="C323" s="570"/>
      <c r="D323" s="570"/>
      <c r="E323" s="570"/>
      <c r="F323" s="570"/>
      <c r="G323" s="570"/>
      <c r="H323" s="570"/>
      <c r="I323" s="570"/>
      <c r="J323" s="570"/>
      <c r="K323" s="570"/>
      <c r="L323" s="570"/>
      <c r="M323" s="570"/>
      <c r="N323" s="570"/>
      <c r="O323" s="570"/>
      <c r="P323" s="570"/>
      <c r="Q323" s="570"/>
      <c r="R323" s="570"/>
      <c r="S323" s="570"/>
      <c r="T323" s="570"/>
      <c r="U323" s="570"/>
      <c r="V323" s="570"/>
      <c r="W323" s="570"/>
      <c r="X323" s="570"/>
      <c r="Y323" s="570"/>
      <c r="Z323" s="570"/>
    </row>
    <row r="324" spans="1:26" ht="15.75" customHeight="1">
      <c r="A324" s="570"/>
      <c r="B324" s="570"/>
      <c r="C324" s="570"/>
      <c r="D324" s="570"/>
      <c r="E324" s="570"/>
      <c r="F324" s="570"/>
      <c r="G324" s="570"/>
      <c r="H324" s="570"/>
      <c r="I324" s="570"/>
      <c r="J324" s="570"/>
      <c r="K324" s="570"/>
      <c r="L324" s="570"/>
      <c r="M324" s="570"/>
      <c r="N324" s="570"/>
      <c r="O324" s="570"/>
      <c r="P324" s="570"/>
      <c r="Q324" s="570"/>
      <c r="R324" s="570"/>
      <c r="S324" s="570"/>
      <c r="T324" s="570"/>
      <c r="U324" s="570"/>
      <c r="V324" s="570"/>
      <c r="W324" s="570"/>
      <c r="X324" s="570"/>
      <c r="Y324" s="570"/>
      <c r="Z324" s="570"/>
    </row>
    <row r="325" spans="1:26" ht="15.75" customHeight="1">
      <c r="A325" s="570"/>
      <c r="B325" s="570"/>
      <c r="C325" s="570"/>
      <c r="D325" s="570"/>
      <c r="E325" s="570"/>
      <c r="F325" s="570"/>
      <c r="G325" s="570"/>
      <c r="H325" s="570"/>
      <c r="I325" s="570"/>
      <c r="J325" s="570"/>
      <c r="K325" s="570"/>
      <c r="L325" s="570"/>
      <c r="M325" s="570"/>
      <c r="N325" s="570"/>
      <c r="O325" s="570"/>
      <c r="P325" s="570"/>
      <c r="Q325" s="570"/>
      <c r="R325" s="570"/>
      <c r="S325" s="570"/>
      <c r="T325" s="570"/>
      <c r="U325" s="570"/>
      <c r="V325" s="570"/>
      <c r="W325" s="570"/>
      <c r="X325" s="570"/>
      <c r="Y325" s="570"/>
      <c r="Z325" s="570"/>
    </row>
    <row r="326" spans="1:26" ht="15.75" customHeight="1">
      <c r="A326" s="570"/>
      <c r="B326" s="570"/>
      <c r="C326" s="570"/>
      <c r="D326" s="570"/>
      <c r="E326" s="570"/>
      <c r="F326" s="570"/>
      <c r="G326" s="570"/>
      <c r="H326" s="570"/>
      <c r="I326" s="570"/>
      <c r="J326" s="570"/>
      <c r="K326" s="570"/>
      <c r="L326" s="570"/>
      <c r="M326" s="570"/>
      <c r="N326" s="570"/>
      <c r="O326" s="570"/>
      <c r="P326" s="570"/>
      <c r="Q326" s="570"/>
      <c r="R326" s="570"/>
      <c r="S326" s="570"/>
      <c r="T326" s="570"/>
      <c r="U326" s="570"/>
      <c r="V326" s="570"/>
      <c r="W326" s="570"/>
      <c r="X326" s="570"/>
      <c r="Y326" s="570"/>
      <c r="Z326" s="570"/>
    </row>
    <row r="327" spans="1:26" ht="15.75" customHeight="1">
      <c r="A327" s="570"/>
      <c r="B327" s="570"/>
      <c r="C327" s="570"/>
      <c r="D327" s="570"/>
      <c r="E327" s="570"/>
      <c r="F327" s="570"/>
      <c r="G327" s="570"/>
      <c r="H327" s="570"/>
      <c r="I327" s="570"/>
      <c r="J327" s="570"/>
      <c r="K327" s="570"/>
      <c r="L327" s="570"/>
      <c r="M327" s="570"/>
      <c r="N327" s="570"/>
      <c r="O327" s="570"/>
      <c r="P327" s="570"/>
      <c r="Q327" s="570"/>
      <c r="R327" s="570"/>
      <c r="S327" s="570"/>
      <c r="T327" s="570"/>
      <c r="U327" s="570"/>
      <c r="V327" s="570"/>
      <c r="W327" s="570"/>
      <c r="X327" s="570"/>
      <c r="Y327" s="570"/>
      <c r="Z327" s="570"/>
    </row>
    <row r="328" spans="1:26" ht="15.75" customHeight="1">
      <c r="A328" s="570"/>
      <c r="B328" s="570"/>
      <c r="C328" s="570"/>
      <c r="D328" s="570"/>
      <c r="E328" s="570"/>
      <c r="F328" s="570"/>
      <c r="G328" s="570"/>
      <c r="H328" s="570"/>
      <c r="I328" s="570"/>
      <c r="J328" s="570"/>
      <c r="K328" s="570"/>
      <c r="L328" s="570"/>
      <c r="M328" s="570"/>
      <c r="N328" s="570"/>
      <c r="O328" s="570"/>
      <c r="P328" s="570"/>
      <c r="Q328" s="570"/>
      <c r="R328" s="570"/>
      <c r="S328" s="570"/>
      <c r="T328" s="570"/>
      <c r="U328" s="570"/>
      <c r="V328" s="570"/>
      <c r="W328" s="570"/>
      <c r="X328" s="570"/>
      <c r="Y328" s="570"/>
      <c r="Z328" s="570"/>
    </row>
    <row r="329" spans="1:26" ht="15.75" customHeight="1">
      <c r="A329" s="570"/>
      <c r="B329" s="570"/>
      <c r="C329" s="570"/>
      <c r="D329" s="570"/>
      <c r="E329" s="570"/>
      <c r="F329" s="570"/>
      <c r="G329" s="570"/>
      <c r="H329" s="570"/>
      <c r="I329" s="570"/>
      <c r="J329" s="570"/>
      <c r="K329" s="570"/>
      <c r="L329" s="570"/>
      <c r="M329" s="570"/>
      <c r="N329" s="570"/>
      <c r="O329" s="570"/>
      <c r="P329" s="570"/>
      <c r="Q329" s="570"/>
      <c r="R329" s="570"/>
      <c r="S329" s="570"/>
      <c r="T329" s="570"/>
      <c r="U329" s="570"/>
      <c r="V329" s="570"/>
      <c r="W329" s="570"/>
      <c r="X329" s="570"/>
      <c r="Y329" s="570"/>
      <c r="Z329" s="570"/>
    </row>
    <row r="330" spans="1:26" ht="15.75" customHeight="1">
      <c r="A330" s="570"/>
      <c r="B330" s="570"/>
      <c r="C330" s="570"/>
      <c r="D330" s="570"/>
      <c r="E330" s="570"/>
      <c r="F330" s="570"/>
      <c r="G330" s="570"/>
      <c r="H330" s="570"/>
      <c r="I330" s="570"/>
      <c r="J330" s="570"/>
      <c r="K330" s="570"/>
      <c r="L330" s="570"/>
      <c r="M330" s="570"/>
      <c r="N330" s="570"/>
      <c r="O330" s="570"/>
      <c r="P330" s="570"/>
      <c r="Q330" s="570"/>
      <c r="R330" s="570"/>
      <c r="S330" s="570"/>
      <c r="T330" s="570"/>
      <c r="U330" s="570"/>
      <c r="V330" s="570"/>
      <c r="W330" s="570"/>
      <c r="X330" s="570"/>
      <c r="Y330" s="570"/>
      <c r="Z330" s="570"/>
    </row>
    <row r="331" spans="1:26" ht="15.75" customHeight="1">
      <c r="A331" s="570"/>
      <c r="B331" s="570"/>
      <c r="C331" s="570"/>
      <c r="D331" s="570"/>
      <c r="E331" s="570"/>
      <c r="F331" s="570"/>
      <c r="G331" s="570"/>
      <c r="H331" s="570"/>
      <c r="I331" s="570"/>
      <c r="J331" s="570"/>
      <c r="K331" s="570"/>
      <c r="L331" s="570"/>
      <c r="M331" s="570"/>
      <c r="N331" s="570"/>
      <c r="O331" s="570"/>
      <c r="P331" s="570"/>
      <c r="Q331" s="570"/>
      <c r="R331" s="570"/>
      <c r="S331" s="570"/>
      <c r="T331" s="570"/>
      <c r="U331" s="570"/>
      <c r="V331" s="570"/>
      <c r="W331" s="570"/>
      <c r="X331" s="570"/>
      <c r="Y331" s="570"/>
      <c r="Z331" s="570"/>
    </row>
    <row r="332" spans="1:26" ht="15.75" customHeight="1">
      <c r="A332" s="570"/>
      <c r="B332" s="570"/>
      <c r="C332" s="570"/>
      <c r="D332" s="570"/>
      <c r="E332" s="570"/>
      <c r="F332" s="570"/>
      <c r="G332" s="570"/>
      <c r="H332" s="570"/>
      <c r="I332" s="570"/>
      <c r="J332" s="570"/>
      <c r="K332" s="570"/>
      <c r="L332" s="570"/>
      <c r="M332" s="570"/>
      <c r="N332" s="570"/>
      <c r="O332" s="570"/>
      <c r="P332" s="570"/>
      <c r="Q332" s="570"/>
      <c r="R332" s="570"/>
      <c r="S332" s="570"/>
      <c r="T332" s="570"/>
      <c r="U332" s="570"/>
      <c r="V332" s="570"/>
      <c r="W332" s="570"/>
      <c r="X332" s="570"/>
      <c r="Y332" s="570"/>
      <c r="Z332" s="570"/>
    </row>
    <row r="333" spans="1:26" ht="15.75" customHeight="1">
      <c r="A333" s="570"/>
      <c r="B333" s="570"/>
      <c r="C333" s="570"/>
      <c r="D333" s="570"/>
      <c r="E333" s="570"/>
      <c r="F333" s="570"/>
      <c r="G333" s="570"/>
      <c r="H333" s="570"/>
      <c r="I333" s="570"/>
      <c r="J333" s="570"/>
      <c r="K333" s="570"/>
      <c r="L333" s="570"/>
      <c r="M333" s="570"/>
      <c r="N333" s="570"/>
      <c r="O333" s="570"/>
      <c r="P333" s="570"/>
      <c r="Q333" s="570"/>
      <c r="R333" s="570"/>
      <c r="S333" s="570"/>
      <c r="T333" s="570"/>
      <c r="U333" s="570"/>
      <c r="V333" s="570"/>
      <c r="W333" s="570"/>
      <c r="X333" s="570"/>
      <c r="Y333" s="570"/>
      <c r="Z333" s="570"/>
    </row>
    <row r="334" spans="1:26" ht="15.75" customHeight="1">
      <c r="A334" s="570"/>
      <c r="B334" s="570"/>
      <c r="C334" s="570"/>
      <c r="D334" s="570"/>
      <c r="E334" s="570"/>
      <c r="F334" s="570"/>
      <c r="G334" s="570"/>
      <c r="H334" s="570"/>
      <c r="I334" s="570"/>
      <c r="J334" s="570"/>
      <c r="K334" s="570"/>
      <c r="L334" s="570"/>
      <c r="M334" s="570"/>
      <c r="N334" s="570"/>
      <c r="O334" s="570"/>
      <c r="P334" s="570"/>
      <c r="Q334" s="570"/>
      <c r="R334" s="570"/>
      <c r="S334" s="570"/>
      <c r="T334" s="570"/>
      <c r="U334" s="570"/>
      <c r="V334" s="570"/>
      <c r="W334" s="570"/>
      <c r="X334" s="570"/>
      <c r="Y334" s="570"/>
      <c r="Z334" s="570"/>
    </row>
    <row r="335" spans="1:26" ht="15.75" customHeight="1">
      <c r="A335" s="570"/>
      <c r="B335" s="570"/>
      <c r="C335" s="570"/>
      <c r="D335" s="570"/>
      <c r="E335" s="570"/>
      <c r="F335" s="570"/>
      <c r="G335" s="570"/>
      <c r="H335" s="570"/>
      <c r="I335" s="570"/>
      <c r="J335" s="570"/>
      <c r="K335" s="570"/>
      <c r="L335" s="570"/>
      <c r="M335" s="570"/>
      <c r="N335" s="570"/>
      <c r="O335" s="570"/>
      <c r="P335" s="570"/>
      <c r="Q335" s="570"/>
      <c r="R335" s="570"/>
      <c r="S335" s="570"/>
      <c r="T335" s="570"/>
      <c r="U335" s="570"/>
      <c r="V335" s="570"/>
      <c r="W335" s="570"/>
      <c r="X335" s="570"/>
      <c r="Y335" s="570"/>
      <c r="Z335" s="570"/>
    </row>
    <row r="336" spans="1:26" ht="15.75" customHeight="1">
      <c r="A336" s="570"/>
      <c r="B336" s="570"/>
      <c r="C336" s="570"/>
      <c r="D336" s="570"/>
      <c r="E336" s="570"/>
      <c r="F336" s="570"/>
      <c r="G336" s="570"/>
      <c r="H336" s="570"/>
      <c r="I336" s="570"/>
      <c r="J336" s="570"/>
      <c r="K336" s="570"/>
      <c r="L336" s="570"/>
      <c r="M336" s="570"/>
      <c r="N336" s="570"/>
      <c r="O336" s="570"/>
      <c r="P336" s="570"/>
      <c r="Q336" s="570"/>
      <c r="R336" s="570"/>
      <c r="S336" s="570"/>
      <c r="T336" s="570"/>
      <c r="U336" s="570"/>
      <c r="V336" s="570"/>
      <c r="W336" s="570"/>
      <c r="X336" s="570"/>
      <c r="Y336" s="570"/>
      <c r="Z336" s="570"/>
    </row>
    <row r="337" spans="1:26" ht="15.75" customHeight="1">
      <c r="A337" s="570"/>
      <c r="B337" s="570"/>
      <c r="C337" s="570"/>
      <c r="D337" s="570"/>
      <c r="E337" s="570"/>
      <c r="F337" s="570"/>
      <c r="G337" s="570"/>
      <c r="H337" s="570"/>
      <c r="I337" s="570"/>
      <c r="J337" s="570"/>
      <c r="K337" s="570"/>
      <c r="L337" s="570"/>
      <c r="M337" s="570"/>
      <c r="N337" s="570"/>
      <c r="O337" s="570"/>
      <c r="P337" s="570"/>
      <c r="Q337" s="570"/>
      <c r="R337" s="570"/>
      <c r="S337" s="570"/>
      <c r="T337" s="570"/>
      <c r="U337" s="570"/>
      <c r="V337" s="570"/>
      <c r="W337" s="570"/>
      <c r="X337" s="570"/>
      <c r="Y337" s="570"/>
      <c r="Z337" s="570"/>
    </row>
    <row r="338" spans="1:26" ht="15.75" customHeight="1">
      <c r="A338" s="570"/>
      <c r="B338" s="570"/>
      <c r="C338" s="570"/>
      <c r="D338" s="570"/>
      <c r="E338" s="570"/>
      <c r="F338" s="570"/>
      <c r="G338" s="570"/>
      <c r="H338" s="570"/>
      <c r="I338" s="570"/>
      <c r="J338" s="570"/>
      <c r="K338" s="570"/>
      <c r="L338" s="570"/>
      <c r="M338" s="570"/>
      <c r="N338" s="570"/>
      <c r="O338" s="570"/>
      <c r="P338" s="570"/>
      <c r="Q338" s="570"/>
      <c r="R338" s="570"/>
      <c r="S338" s="570"/>
      <c r="T338" s="570"/>
      <c r="U338" s="570"/>
      <c r="V338" s="570"/>
      <c r="W338" s="570"/>
      <c r="X338" s="570"/>
      <c r="Y338" s="570"/>
      <c r="Z338" s="570"/>
    </row>
    <row r="339" spans="1:26" ht="15.75" customHeight="1">
      <c r="A339" s="570"/>
      <c r="B339" s="570"/>
      <c r="C339" s="570"/>
      <c r="D339" s="570"/>
      <c r="E339" s="570"/>
      <c r="F339" s="570"/>
      <c r="G339" s="570"/>
      <c r="H339" s="570"/>
      <c r="I339" s="570"/>
      <c r="J339" s="570"/>
      <c r="K339" s="570"/>
      <c r="L339" s="570"/>
      <c r="M339" s="570"/>
      <c r="N339" s="570"/>
      <c r="O339" s="570"/>
      <c r="P339" s="570"/>
      <c r="Q339" s="570"/>
      <c r="R339" s="570"/>
      <c r="S339" s="570"/>
      <c r="T339" s="570"/>
      <c r="U339" s="570"/>
      <c r="V339" s="570"/>
      <c r="W339" s="570"/>
      <c r="X339" s="570"/>
      <c r="Y339" s="570"/>
      <c r="Z339" s="570"/>
    </row>
    <row r="340" spans="1:26" ht="15.75" customHeight="1">
      <c r="A340" s="570"/>
      <c r="B340" s="570"/>
      <c r="C340" s="570"/>
      <c r="D340" s="570"/>
      <c r="E340" s="570"/>
      <c r="F340" s="570"/>
      <c r="G340" s="570"/>
      <c r="H340" s="570"/>
      <c r="I340" s="570"/>
      <c r="J340" s="570"/>
      <c r="K340" s="570"/>
      <c r="L340" s="570"/>
      <c r="M340" s="570"/>
      <c r="N340" s="570"/>
      <c r="O340" s="570"/>
      <c r="P340" s="570"/>
      <c r="Q340" s="570"/>
      <c r="R340" s="570"/>
      <c r="S340" s="570"/>
      <c r="T340" s="570"/>
      <c r="U340" s="570"/>
      <c r="V340" s="570"/>
      <c r="W340" s="570"/>
      <c r="X340" s="570"/>
      <c r="Y340" s="570"/>
      <c r="Z340" s="570"/>
    </row>
    <row r="341" spans="1:26" ht="15.75" customHeight="1">
      <c r="A341" s="570"/>
      <c r="B341" s="570"/>
      <c r="C341" s="570"/>
      <c r="D341" s="570"/>
      <c r="E341" s="570"/>
      <c r="F341" s="570"/>
      <c r="G341" s="570"/>
      <c r="H341" s="570"/>
      <c r="I341" s="570"/>
      <c r="J341" s="570"/>
      <c r="K341" s="570"/>
      <c r="L341" s="570"/>
      <c r="M341" s="570"/>
      <c r="N341" s="570"/>
      <c r="O341" s="570"/>
      <c r="P341" s="570"/>
      <c r="Q341" s="570"/>
      <c r="R341" s="570"/>
      <c r="S341" s="570"/>
      <c r="T341" s="570"/>
      <c r="U341" s="570"/>
      <c r="V341" s="570"/>
      <c r="W341" s="570"/>
      <c r="X341" s="570"/>
      <c r="Y341" s="570"/>
      <c r="Z341" s="570"/>
    </row>
    <row r="342" spans="1:26" ht="15.75" customHeight="1">
      <c r="A342" s="570"/>
      <c r="B342" s="570"/>
      <c r="C342" s="570"/>
      <c r="D342" s="570"/>
      <c r="E342" s="570"/>
      <c r="F342" s="570"/>
      <c r="G342" s="570"/>
      <c r="H342" s="570"/>
      <c r="I342" s="570"/>
      <c r="J342" s="570"/>
      <c r="K342" s="570"/>
      <c r="L342" s="570"/>
      <c r="M342" s="570"/>
      <c r="N342" s="570"/>
      <c r="O342" s="570"/>
      <c r="P342" s="570"/>
      <c r="Q342" s="570"/>
      <c r="R342" s="570"/>
      <c r="S342" s="570"/>
      <c r="T342" s="570"/>
      <c r="U342" s="570"/>
      <c r="V342" s="570"/>
      <c r="W342" s="570"/>
      <c r="X342" s="570"/>
      <c r="Y342" s="570"/>
      <c r="Z342" s="570"/>
    </row>
    <row r="343" spans="1:26" ht="15.75" customHeight="1">
      <c r="A343" s="570"/>
      <c r="B343" s="570"/>
      <c r="C343" s="570"/>
      <c r="D343" s="570"/>
      <c r="E343" s="570"/>
      <c r="F343" s="570"/>
      <c r="G343" s="570"/>
      <c r="H343" s="570"/>
      <c r="I343" s="570"/>
      <c r="J343" s="570"/>
      <c r="K343" s="570"/>
      <c r="L343" s="570"/>
      <c r="M343" s="570"/>
      <c r="N343" s="570"/>
      <c r="O343" s="570"/>
      <c r="P343" s="570"/>
      <c r="Q343" s="570"/>
      <c r="R343" s="570"/>
      <c r="S343" s="570"/>
      <c r="T343" s="570"/>
      <c r="U343" s="570"/>
      <c r="V343" s="570"/>
      <c r="W343" s="570"/>
      <c r="X343" s="570"/>
      <c r="Y343" s="570"/>
      <c r="Z343" s="570"/>
    </row>
    <row r="344" spans="1:26" ht="15.75" customHeight="1">
      <c r="A344" s="570"/>
      <c r="B344" s="570"/>
      <c r="C344" s="570"/>
      <c r="D344" s="570"/>
      <c r="E344" s="570"/>
      <c r="F344" s="570"/>
      <c r="G344" s="570"/>
      <c r="H344" s="570"/>
      <c r="I344" s="570"/>
      <c r="J344" s="570"/>
      <c r="K344" s="570"/>
      <c r="L344" s="570"/>
      <c r="M344" s="570"/>
      <c r="N344" s="570"/>
      <c r="O344" s="570"/>
      <c r="P344" s="570"/>
      <c r="Q344" s="570"/>
      <c r="R344" s="570"/>
      <c r="S344" s="570"/>
      <c r="T344" s="570"/>
      <c r="U344" s="570"/>
      <c r="V344" s="570"/>
      <c r="W344" s="570"/>
      <c r="X344" s="570"/>
      <c r="Y344" s="570"/>
      <c r="Z344" s="570"/>
    </row>
    <row r="345" spans="1:26" ht="15.75" customHeight="1">
      <c r="A345" s="570"/>
      <c r="B345" s="570"/>
      <c r="C345" s="570"/>
      <c r="D345" s="570"/>
      <c r="E345" s="570"/>
      <c r="F345" s="570"/>
      <c r="G345" s="570"/>
      <c r="H345" s="570"/>
      <c r="I345" s="570"/>
      <c r="J345" s="570"/>
      <c r="K345" s="570"/>
      <c r="L345" s="570"/>
      <c r="M345" s="570"/>
      <c r="N345" s="570"/>
      <c r="O345" s="570"/>
      <c r="P345" s="570"/>
      <c r="Q345" s="570"/>
      <c r="R345" s="570"/>
      <c r="S345" s="570"/>
      <c r="T345" s="570"/>
      <c r="U345" s="570"/>
      <c r="V345" s="570"/>
      <c r="W345" s="570"/>
      <c r="X345" s="570"/>
      <c r="Y345" s="570"/>
      <c r="Z345" s="570"/>
    </row>
    <row r="346" spans="1:26" ht="15.75" customHeight="1">
      <c r="A346" s="570"/>
      <c r="B346" s="570"/>
      <c r="C346" s="570"/>
      <c r="D346" s="570"/>
      <c r="E346" s="570"/>
      <c r="F346" s="570"/>
      <c r="G346" s="570"/>
      <c r="H346" s="570"/>
      <c r="I346" s="570"/>
      <c r="J346" s="570"/>
      <c r="K346" s="570"/>
      <c r="L346" s="570"/>
      <c r="M346" s="570"/>
      <c r="N346" s="570"/>
      <c r="O346" s="570"/>
      <c r="P346" s="570"/>
      <c r="Q346" s="570"/>
      <c r="R346" s="570"/>
      <c r="S346" s="570"/>
      <c r="T346" s="570"/>
      <c r="U346" s="570"/>
      <c r="V346" s="570"/>
      <c r="W346" s="570"/>
      <c r="X346" s="570"/>
      <c r="Y346" s="570"/>
      <c r="Z346" s="570"/>
    </row>
    <row r="347" spans="1:26" ht="15.75" customHeight="1">
      <c r="A347" s="570"/>
      <c r="B347" s="570"/>
      <c r="C347" s="570"/>
      <c r="D347" s="570"/>
      <c r="E347" s="570"/>
      <c r="F347" s="570"/>
      <c r="G347" s="570"/>
      <c r="H347" s="570"/>
      <c r="I347" s="570"/>
      <c r="J347" s="570"/>
      <c r="K347" s="570"/>
      <c r="L347" s="570"/>
      <c r="M347" s="570"/>
      <c r="N347" s="570"/>
      <c r="O347" s="570"/>
      <c r="P347" s="570"/>
      <c r="Q347" s="570"/>
      <c r="R347" s="570"/>
      <c r="S347" s="570"/>
      <c r="T347" s="570"/>
      <c r="U347" s="570"/>
      <c r="V347" s="570"/>
      <c r="W347" s="570"/>
      <c r="X347" s="570"/>
      <c r="Y347" s="570"/>
      <c r="Z347" s="570"/>
    </row>
    <row r="348" spans="1:26" ht="15.75" customHeight="1">
      <c r="A348" s="570"/>
      <c r="B348" s="570"/>
      <c r="C348" s="570"/>
      <c r="D348" s="570"/>
      <c r="E348" s="570"/>
      <c r="F348" s="570"/>
      <c r="G348" s="570"/>
      <c r="H348" s="570"/>
      <c r="I348" s="570"/>
      <c r="J348" s="570"/>
      <c r="K348" s="570"/>
      <c r="L348" s="570"/>
      <c r="M348" s="570"/>
      <c r="N348" s="570"/>
      <c r="O348" s="570"/>
      <c r="P348" s="570"/>
      <c r="Q348" s="570"/>
      <c r="R348" s="570"/>
      <c r="S348" s="570"/>
      <c r="T348" s="570"/>
      <c r="U348" s="570"/>
      <c r="V348" s="570"/>
      <c r="W348" s="570"/>
      <c r="X348" s="570"/>
      <c r="Y348" s="570"/>
      <c r="Z348" s="570"/>
    </row>
    <row r="349" spans="1:26" ht="15.75" customHeight="1">
      <c r="A349" s="570"/>
      <c r="B349" s="570"/>
      <c r="C349" s="570"/>
      <c r="D349" s="570"/>
      <c r="E349" s="570"/>
      <c r="F349" s="570"/>
      <c r="G349" s="570"/>
      <c r="H349" s="570"/>
      <c r="I349" s="570"/>
      <c r="J349" s="570"/>
      <c r="K349" s="570"/>
      <c r="L349" s="570"/>
      <c r="M349" s="570"/>
      <c r="N349" s="570"/>
      <c r="O349" s="570"/>
      <c r="P349" s="570"/>
      <c r="Q349" s="570"/>
      <c r="R349" s="570"/>
      <c r="S349" s="570"/>
      <c r="T349" s="570"/>
      <c r="U349" s="570"/>
      <c r="V349" s="570"/>
      <c r="W349" s="570"/>
      <c r="X349" s="570"/>
      <c r="Y349" s="570"/>
      <c r="Z349" s="570"/>
    </row>
    <row r="350" spans="1:26" ht="15.75" customHeight="1">
      <c r="A350" s="570"/>
      <c r="B350" s="570"/>
      <c r="C350" s="570"/>
      <c r="D350" s="570"/>
      <c r="E350" s="570"/>
      <c r="F350" s="570"/>
      <c r="G350" s="570"/>
      <c r="H350" s="570"/>
      <c r="I350" s="570"/>
      <c r="J350" s="570"/>
      <c r="K350" s="570"/>
      <c r="L350" s="570"/>
      <c r="M350" s="570"/>
      <c r="N350" s="570"/>
      <c r="O350" s="570"/>
      <c r="P350" s="570"/>
      <c r="Q350" s="570"/>
      <c r="R350" s="570"/>
      <c r="S350" s="570"/>
      <c r="T350" s="570"/>
      <c r="U350" s="570"/>
      <c r="V350" s="570"/>
      <c r="W350" s="570"/>
      <c r="X350" s="570"/>
      <c r="Y350" s="570"/>
      <c r="Z350" s="570"/>
    </row>
    <row r="351" spans="1:26" ht="15.75" customHeight="1">
      <c r="A351" s="570"/>
      <c r="B351" s="570"/>
      <c r="C351" s="570"/>
      <c r="D351" s="570"/>
      <c r="E351" s="570"/>
      <c r="F351" s="570"/>
      <c r="G351" s="570"/>
      <c r="H351" s="570"/>
      <c r="I351" s="570"/>
      <c r="J351" s="570"/>
      <c r="K351" s="570"/>
      <c r="L351" s="570"/>
      <c r="M351" s="570"/>
      <c r="N351" s="570"/>
      <c r="O351" s="570"/>
      <c r="P351" s="570"/>
      <c r="Q351" s="570"/>
      <c r="R351" s="570"/>
      <c r="S351" s="570"/>
      <c r="T351" s="570"/>
      <c r="U351" s="570"/>
      <c r="V351" s="570"/>
      <c r="W351" s="570"/>
      <c r="X351" s="570"/>
      <c r="Y351" s="570"/>
      <c r="Z351" s="570"/>
    </row>
    <row r="352" spans="1:26" ht="15.75" customHeight="1">
      <c r="A352" s="570"/>
      <c r="B352" s="570"/>
      <c r="C352" s="570"/>
      <c r="D352" s="570"/>
      <c r="E352" s="570"/>
      <c r="F352" s="570"/>
      <c r="G352" s="570"/>
      <c r="H352" s="570"/>
      <c r="I352" s="570"/>
      <c r="J352" s="570"/>
      <c r="K352" s="570"/>
      <c r="L352" s="570"/>
      <c r="M352" s="570"/>
      <c r="N352" s="570"/>
      <c r="O352" s="570"/>
      <c r="P352" s="570"/>
      <c r="Q352" s="570"/>
      <c r="R352" s="570"/>
      <c r="S352" s="570"/>
      <c r="T352" s="570"/>
      <c r="U352" s="570"/>
      <c r="V352" s="570"/>
      <c r="W352" s="570"/>
      <c r="X352" s="570"/>
      <c r="Y352" s="570"/>
      <c r="Z352" s="570"/>
    </row>
    <row r="353" spans="1:26" ht="15.75" customHeight="1">
      <c r="A353" s="570"/>
      <c r="B353" s="570"/>
      <c r="C353" s="570"/>
      <c r="D353" s="570"/>
      <c r="E353" s="570"/>
      <c r="F353" s="570"/>
      <c r="G353" s="570"/>
      <c r="H353" s="570"/>
      <c r="I353" s="570"/>
      <c r="J353" s="570"/>
      <c r="K353" s="570"/>
      <c r="L353" s="570"/>
      <c r="M353" s="570"/>
      <c r="N353" s="570"/>
      <c r="O353" s="570"/>
      <c r="P353" s="570"/>
      <c r="Q353" s="570"/>
      <c r="R353" s="570"/>
      <c r="S353" s="570"/>
      <c r="T353" s="570"/>
      <c r="U353" s="570"/>
      <c r="V353" s="570"/>
      <c r="W353" s="570"/>
      <c r="X353" s="570"/>
      <c r="Y353" s="570"/>
      <c r="Z353" s="570"/>
    </row>
    <row r="354" spans="1:26" ht="15.75" customHeight="1">
      <c r="A354" s="570"/>
      <c r="B354" s="570"/>
      <c r="C354" s="570"/>
      <c r="D354" s="570"/>
      <c r="E354" s="570"/>
      <c r="F354" s="570"/>
      <c r="G354" s="570"/>
      <c r="H354" s="570"/>
      <c r="I354" s="570"/>
      <c r="J354" s="570"/>
      <c r="K354" s="570"/>
      <c r="L354" s="570"/>
      <c r="M354" s="570"/>
      <c r="N354" s="570"/>
      <c r="O354" s="570"/>
      <c r="P354" s="570"/>
      <c r="Q354" s="570"/>
      <c r="R354" s="570"/>
      <c r="S354" s="570"/>
      <c r="T354" s="570"/>
      <c r="U354" s="570"/>
      <c r="V354" s="570"/>
      <c r="W354" s="570"/>
      <c r="X354" s="570"/>
      <c r="Y354" s="570"/>
      <c r="Z354" s="570"/>
    </row>
    <row r="355" spans="1:26" ht="15.75" customHeight="1">
      <c r="A355" s="570"/>
      <c r="B355" s="570"/>
      <c r="C355" s="570"/>
      <c r="D355" s="570"/>
      <c r="E355" s="570"/>
      <c r="F355" s="570"/>
      <c r="G355" s="570"/>
      <c r="H355" s="570"/>
      <c r="I355" s="570"/>
      <c r="J355" s="570"/>
      <c r="K355" s="570"/>
      <c r="L355" s="570"/>
      <c r="M355" s="570"/>
      <c r="N355" s="570"/>
      <c r="O355" s="570"/>
      <c r="P355" s="570"/>
      <c r="Q355" s="570"/>
      <c r="R355" s="570"/>
      <c r="S355" s="570"/>
      <c r="T355" s="570"/>
      <c r="U355" s="570"/>
      <c r="V355" s="570"/>
      <c r="W355" s="570"/>
      <c r="X355" s="570"/>
      <c r="Y355" s="570"/>
      <c r="Z355" s="570"/>
    </row>
    <row r="356" spans="1:26" ht="15.75" customHeight="1">
      <c r="A356" s="570"/>
      <c r="B356" s="570"/>
      <c r="C356" s="570"/>
      <c r="D356" s="570"/>
      <c r="E356" s="570"/>
      <c r="F356" s="570"/>
      <c r="G356" s="570"/>
      <c r="H356" s="570"/>
      <c r="I356" s="570"/>
      <c r="J356" s="570"/>
      <c r="K356" s="570"/>
      <c r="L356" s="570"/>
      <c r="M356" s="570"/>
      <c r="N356" s="570"/>
      <c r="O356" s="570"/>
      <c r="P356" s="570"/>
      <c r="Q356" s="570"/>
      <c r="R356" s="570"/>
      <c r="S356" s="570"/>
      <c r="T356" s="570"/>
      <c r="U356" s="570"/>
      <c r="V356" s="570"/>
      <c r="W356" s="570"/>
      <c r="X356" s="570"/>
      <c r="Y356" s="570"/>
      <c r="Z356" s="570"/>
    </row>
    <row r="357" spans="1:26" ht="15.75" customHeight="1">
      <c r="A357" s="570"/>
      <c r="B357" s="570"/>
      <c r="C357" s="570"/>
      <c r="D357" s="570"/>
      <c r="E357" s="570"/>
      <c r="F357" s="570"/>
      <c r="G357" s="570"/>
      <c r="H357" s="570"/>
      <c r="I357" s="570"/>
      <c r="J357" s="570"/>
      <c r="K357" s="570"/>
      <c r="L357" s="570"/>
      <c r="M357" s="570"/>
      <c r="N357" s="570"/>
      <c r="O357" s="570"/>
      <c r="P357" s="570"/>
      <c r="Q357" s="570"/>
      <c r="R357" s="570"/>
      <c r="S357" s="570"/>
      <c r="T357" s="570"/>
      <c r="U357" s="570"/>
      <c r="V357" s="570"/>
      <c r="W357" s="570"/>
      <c r="X357" s="570"/>
      <c r="Y357" s="570"/>
      <c r="Z357" s="570"/>
    </row>
    <row r="358" spans="1:26" ht="15.75" customHeight="1">
      <c r="A358" s="570"/>
      <c r="B358" s="570"/>
      <c r="C358" s="570"/>
      <c r="D358" s="570"/>
      <c r="E358" s="570"/>
      <c r="F358" s="570"/>
      <c r="G358" s="570"/>
      <c r="H358" s="570"/>
      <c r="I358" s="570"/>
      <c r="J358" s="570"/>
      <c r="K358" s="570"/>
      <c r="L358" s="570"/>
      <c r="M358" s="570"/>
      <c r="N358" s="570"/>
      <c r="O358" s="570"/>
      <c r="P358" s="570"/>
      <c r="Q358" s="570"/>
      <c r="R358" s="570"/>
      <c r="S358" s="570"/>
      <c r="T358" s="570"/>
      <c r="U358" s="570"/>
      <c r="V358" s="570"/>
      <c r="W358" s="570"/>
      <c r="X358" s="570"/>
      <c r="Y358" s="570"/>
      <c r="Z358" s="570"/>
    </row>
    <row r="359" spans="1:26" ht="15.75" customHeight="1">
      <c r="A359" s="570"/>
      <c r="B359" s="570"/>
      <c r="C359" s="570"/>
      <c r="D359" s="570"/>
      <c r="E359" s="570"/>
      <c r="F359" s="570"/>
      <c r="G359" s="570"/>
      <c r="H359" s="570"/>
      <c r="I359" s="570"/>
      <c r="J359" s="570"/>
      <c r="K359" s="570"/>
      <c r="L359" s="570"/>
      <c r="M359" s="570"/>
      <c r="N359" s="570"/>
      <c r="O359" s="570"/>
      <c r="P359" s="570"/>
      <c r="Q359" s="570"/>
      <c r="R359" s="570"/>
      <c r="S359" s="570"/>
      <c r="T359" s="570"/>
      <c r="U359" s="570"/>
      <c r="V359" s="570"/>
      <c r="W359" s="570"/>
      <c r="X359" s="570"/>
      <c r="Y359" s="570"/>
      <c r="Z359" s="570"/>
    </row>
    <row r="360" spans="1:26" ht="15.75" customHeight="1">
      <c r="A360" s="570"/>
      <c r="B360" s="570"/>
      <c r="C360" s="570"/>
      <c r="D360" s="570"/>
      <c r="E360" s="570"/>
      <c r="F360" s="570"/>
      <c r="G360" s="570"/>
      <c r="H360" s="570"/>
      <c r="I360" s="570"/>
      <c r="J360" s="570"/>
      <c r="K360" s="570"/>
      <c r="L360" s="570"/>
      <c r="M360" s="570"/>
      <c r="N360" s="570"/>
      <c r="O360" s="570"/>
      <c r="P360" s="570"/>
      <c r="Q360" s="570"/>
      <c r="R360" s="570"/>
      <c r="S360" s="570"/>
      <c r="T360" s="570"/>
      <c r="U360" s="570"/>
      <c r="V360" s="570"/>
      <c r="W360" s="570"/>
      <c r="X360" s="570"/>
      <c r="Y360" s="570"/>
      <c r="Z360" s="570"/>
    </row>
    <row r="361" spans="1:26" ht="15.75" customHeight="1">
      <c r="A361" s="570"/>
      <c r="B361" s="570"/>
      <c r="C361" s="570"/>
      <c r="D361" s="570"/>
      <c r="E361" s="570"/>
      <c r="F361" s="570"/>
      <c r="G361" s="570"/>
      <c r="H361" s="570"/>
      <c r="I361" s="570"/>
      <c r="J361" s="570"/>
      <c r="K361" s="570"/>
      <c r="L361" s="570"/>
      <c r="M361" s="570"/>
      <c r="N361" s="570"/>
      <c r="O361" s="570"/>
      <c r="P361" s="570"/>
      <c r="Q361" s="570"/>
      <c r="R361" s="570"/>
      <c r="S361" s="570"/>
      <c r="T361" s="570"/>
      <c r="U361" s="570"/>
      <c r="V361" s="570"/>
      <c r="W361" s="570"/>
      <c r="X361" s="570"/>
      <c r="Y361" s="570"/>
      <c r="Z361" s="570"/>
    </row>
    <row r="362" spans="1:26" ht="15.75" customHeight="1">
      <c r="A362" s="570"/>
      <c r="B362" s="570"/>
      <c r="C362" s="570"/>
      <c r="D362" s="570"/>
      <c r="E362" s="570"/>
      <c r="F362" s="570"/>
      <c r="G362" s="570"/>
      <c r="H362" s="570"/>
      <c r="I362" s="570"/>
      <c r="J362" s="570"/>
      <c r="K362" s="570"/>
      <c r="L362" s="570"/>
      <c r="M362" s="570"/>
      <c r="N362" s="570"/>
      <c r="O362" s="570"/>
      <c r="P362" s="570"/>
      <c r="Q362" s="570"/>
      <c r="R362" s="570"/>
      <c r="S362" s="570"/>
      <c r="T362" s="570"/>
      <c r="U362" s="570"/>
      <c r="V362" s="570"/>
      <c r="W362" s="570"/>
      <c r="X362" s="570"/>
      <c r="Y362" s="570"/>
      <c r="Z362" s="570"/>
    </row>
    <row r="363" spans="1:26" ht="15.75" customHeight="1">
      <c r="A363" s="570"/>
      <c r="B363" s="570"/>
      <c r="C363" s="570"/>
      <c r="D363" s="570"/>
      <c r="E363" s="570"/>
      <c r="F363" s="570"/>
      <c r="G363" s="570"/>
      <c r="H363" s="570"/>
      <c r="I363" s="570"/>
      <c r="J363" s="570"/>
      <c r="K363" s="570"/>
      <c r="L363" s="570"/>
      <c r="M363" s="570"/>
      <c r="N363" s="570"/>
      <c r="O363" s="570"/>
      <c r="P363" s="570"/>
      <c r="Q363" s="570"/>
      <c r="R363" s="570"/>
      <c r="S363" s="570"/>
      <c r="T363" s="570"/>
      <c r="U363" s="570"/>
      <c r="V363" s="570"/>
      <c r="W363" s="570"/>
      <c r="X363" s="570"/>
      <c r="Y363" s="570"/>
      <c r="Z363" s="570"/>
    </row>
    <row r="364" spans="1:26" ht="15.75" customHeight="1">
      <c r="A364" s="570"/>
      <c r="B364" s="570"/>
      <c r="C364" s="570"/>
      <c r="D364" s="570"/>
      <c r="E364" s="570"/>
      <c r="F364" s="570"/>
      <c r="G364" s="570"/>
      <c r="H364" s="570"/>
      <c r="I364" s="570"/>
      <c r="J364" s="570"/>
      <c r="K364" s="570"/>
      <c r="L364" s="570"/>
      <c r="M364" s="570"/>
      <c r="N364" s="570"/>
      <c r="O364" s="570"/>
      <c r="P364" s="570"/>
      <c r="Q364" s="570"/>
      <c r="R364" s="570"/>
      <c r="S364" s="570"/>
      <c r="T364" s="570"/>
      <c r="U364" s="570"/>
      <c r="V364" s="570"/>
      <c r="W364" s="570"/>
      <c r="X364" s="570"/>
      <c r="Y364" s="570"/>
      <c r="Z364" s="570"/>
    </row>
    <row r="365" spans="1:26" ht="15.75" customHeight="1">
      <c r="A365" s="570"/>
      <c r="B365" s="570"/>
      <c r="C365" s="570"/>
      <c r="D365" s="570"/>
      <c r="E365" s="570"/>
      <c r="F365" s="570"/>
      <c r="G365" s="570"/>
      <c r="H365" s="570"/>
      <c r="I365" s="570"/>
      <c r="J365" s="570"/>
      <c r="K365" s="570"/>
      <c r="L365" s="570"/>
      <c r="M365" s="570"/>
      <c r="N365" s="570"/>
      <c r="O365" s="570"/>
      <c r="P365" s="570"/>
      <c r="Q365" s="570"/>
      <c r="R365" s="570"/>
      <c r="S365" s="570"/>
      <c r="T365" s="570"/>
      <c r="U365" s="570"/>
      <c r="V365" s="570"/>
      <c r="W365" s="570"/>
      <c r="X365" s="570"/>
      <c r="Y365" s="570"/>
      <c r="Z365" s="570"/>
    </row>
    <row r="366" spans="1:26" ht="15.75" customHeight="1">
      <c r="A366" s="570"/>
      <c r="B366" s="570"/>
      <c r="C366" s="570"/>
      <c r="D366" s="570"/>
      <c r="E366" s="570"/>
      <c r="F366" s="570"/>
      <c r="G366" s="570"/>
      <c r="H366" s="570"/>
      <c r="I366" s="570"/>
      <c r="J366" s="570"/>
      <c r="K366" s="570"/>
      <c r="L366" s="570"/>
      <c r="M366" s="570"/>
      <c r="N366" s="570"/>
      <c r="O366" s="570"/>
      <c r="P366" s="570"/>
      <c r="Q366" s="570"/>
      <c r="R366" s="570"/>
      <c r="S366" s="570"/>
      <c r="T366" s="570"/>
      <c r="U366" s="570"/>
      <c r="V366" s="570"/>
      <c r="W366" s="570"/>
      <c r="X366" s="570"/>
      <c r="Y366" s="570"/>
      <c r="Z366" s="570"/>
    </row>
    <row r="367" spans="1:26" ht="15.75" customHeight="1">
      <c r="A367" s="570"/>
      <c r="B367" s="570"/>
      <c r="C367" s="570"/>
      <c r="D367" s="570"/>
      <c r="E367" s="570"/>
      <c r="F367" s="570"/>
      <c r="G367" s="570"/>
      <c r="H367" s="570"/>
      <c r="I367" s="570"/>
      <c r="J367" s="570"/>
      <c r="K367" s="570"/>
      <c r="L367" s="570"/>
      <c r="M367" s="570"/>
      <c r="N367" s="570"/>
      <c r="O367" s="570"/>
      <c r="P367" s="570"/>
      <c r="Q367" s="570"/>
      <c r="R367" s="570"/>
      <c r="S367" s="570"/>
      <c r="T367" s="570"/>
      <c r="U367" s="570"/>
      <c r="V367" s="570"/>
      <c r="W367" s="570"/>
      <c r="X367" s="570"/>
      <c r="Y367" s="570"/>
      <c r="Z367" s="570"/>
    </row>
    <row r="368" spans="1:26" ht="15.75" customHeight="1">
      <c r="A368" s="570"/>
      <c r="B368" s="570"/>
      <c r="C368" s="570"/>
      <c r="D368" s="570"/>
      <c r="E368" s="570"/>
      <c r="F368" s="570"/>
      <c r="G368" s="570"/>
      <c r="H368" s="570"/>
      <c r="I368" s="570"/>
      <c r="J368" s="570"/>
      <c r="K368" s="570"/>
      <c r="L368" s="570"/>
      <c r="M368" s="570"/>
      <c r="N368" s="570"/>
      <c r="O368" s="570"/>
      <c r="P368" s="570"/>
      <c r="Q368" s="570"/>
      <c r="R368" s="570"/>
      <c r="S368" s="570"/>
      <c r="T368" s="570"/>
      <c r="U368" s="570"/>
      <c r="V368" s="570"/>
      <c r="W368" s="570"/>
      <c r="X368" s="570"/>
      <c r="Y368" s="570"/>
      <c r="Z368" s="570"/>
    </row>
    <row r="369" spans="1:26" ht="15.75" customHeight="1">
      <c r="A369" s="570"/>
      <c r="B369" s="570"/>
      <c r="C369" s="570"/>
      <c r="D369" s="570"/>
      <c r="E369" s="570"/>
      <c r="F369" s="570"/>
      <c r="G369" s="570"/>
      <c r="H369" s="570"/>
      <c r="I369" s="570"/>
      <c r="J369" s="570"/>
      <c r="K369" s="570"/>
      <c r="L369" s="570"/>
      <c r="M369" s="570"/>
      <c r="N369" s="570"/>
      <c r="O369" s="570"/>
      <c r="P369" s="570"/>
      <c r="Q369" s="570"/>
      <c r="R369" s="570"/>
      <c r="S369" s="570"/>
      <c r="T369" s="570"/>
      <c r="U369" s="570"/>
      <c r="V369" s="570"/>
      <c r="W369" s="570"/>
      <c r="X369" s="570"/>
      <c r="Y369" s="570"/>
      <c r="Z369" s="570"/>
    </row>
    <row r="370" spans="1:26" ht="15.75" customHeight="1">
      <c r="A370" s="570"/>
      <c r="B370" s="570"/>
      <c r="C370" s="570"/>
      <c r="D370" s="570"/>
      <c r="E370" s="570"/>
      <c r="F370" s="570"/>
      <c r="G370" s="570"/>
      <c r="H370" s="570"/>
      <c r="I370" s="570"/>
      <c r="J370" s="570"/>
      <c r="K370" s="570"/>
      <c r="L370" s="570"/>
      <c r="M370" s="570"/>
      <c r="N370" s="570"/>
      <c r="O370" s="570"/>
      <c r="P370" s="570"/>
      <c r="Q370" s="570"/>
      <c r="R370" s="570"/>
      <c r="S370" s="570"/>
      <c r="T370" s="570"/>
      <c r="U370" s="570"/>
      <c r="V370" s="570"/>
      <c r="W370" s="570"/>
      <c r="X370" s="570"/>
      <c r="Y370" s="570"/>
      <c r="Z370" s="570"/>
    </row>
    <row r="371" spans="1:26" ht="15.75" customHeight="1">
      <c r="A371" s="570"/>
      <c r="B371" s="570"/>
      <c r="C371" s="570"/>
      <c r="D371" s="570"/>
      <c r="E371" s="570"/>
      <c r="F371" s="570"/>
      <c r="G371" s="570"/>
      <c r="H371" s="570"/>
      <c r="I371" s="570"/>
      <c r="J371" s="570"/>
      <c r="K371" s="570"/>
      <c r="L371" s="570"/>
      <c r="M371" s="570"/>
      <c r="N371" s="570"/>
      <c r="O371" s="570"/>
      <c r="P371" s="570"/>
      <c r="Q371" s="570"/>
      <c r="R371" s="570"/>
      <c r="S371" s="570"/>
      <c r="T371" s="570"/>
      <c r="U371" s="570"/>
      <c r="V371" s="570"/>
      <c r="W371" s="570"/>
      <c r="X371" s="570"/>
      <c r="Y371" s="570"/>
      <c r="Z371" s="570"/>
    </row>
    <row r="372" spans="1:26" ht="15.75" customHeight="1">
      <c r="A372" s="570"/>
      <c r="B372" s="570"/>
      <c r="C372" s="570"/>
      <c r="D372" s="570"/>
      <c r="E372" s="570"/>
      <c r="F372" s="570"/>
      <c r="G372" s="570"/>
      <c r="H372" s="570"/>
      <c r="I372" s="570"/>
      <c r="J372" s="570"/>
      <c r="K372" s="570"/>
      <c r="L372" s="570"/>
      <c r="M372" s="570"/>
      <c r="N372" s="570"/>
      <c r="O372" s="570"/>
      <c r="P372" s="570"/>
      <c r="Q372" s="570"/>
      <c r="R372" s="570"/>
      <c r="S372" s="570"/>
      <c r="T372" s="570"/>
      <c r="U372" s="570"/>
      <c r="V372" s="570"/>
      <c r="W372" s="570"/>
      <c r="X372" s="570"/>
      <c r="Y372" s="570"/>
      <c r="Z372" s="570"/>
    </row>
    <row r="373" spans="1:26" ht="15.75" customHeight="1">
      <c r="A373" s="570"/>
      <c r="B373" s="570"/>
      <c r="C373" s="570"/>
      <c r="D373" s="570"/>
      <c r="E373" s="570"/>
      <c r="F373" s="570"/>
      <c r="G373" s="570"/>
      <c r="H373" s="570"/>
      <c r="I373" s="570"/>
      <c r="J373" s="570"/>
      <c r="K373" s="570"/>
      <c r="L373" s="570"/>
      <c r="M373" s="570"/>
      <c r="N373" s="570"/>
      <c r="O373" s="570"/>
      <c r="P373" s="570"/>
      <c r="Q373" s="570"/>
      <c r="R373" s="570"/>
      <c r="S373" s="570"/>
      <c r="T373" s="570"/>
      <c r="U373" s="570"/>
      <c r="V373" s="570"/>
      <c r="W373" s="570"/>
      <c r="X373" s="570"/>
      <c r="Y373" s="570"/>
      <c r="Z373" s="570"/>
    </row>
    <row r="374" spans="1:26" ht="15.75" customHeight="1">
      <c r="A374" s="570"/>
      <c r="B374" s="570"/>
      <c r="C374" s="570"/>
      <c r="D374" s="570"/>
      <c r="E374" s="570"/>
      <c r="F374" s="570"/>
      <c r="G374" s="570"/>
      <c r="H374" s="570"/>
      <c r="I374" s="570"/>
      <c r="J374" s="570"/>
      <c r="K374" s="570"/>
      <c r="L374" s="570"/>
      <c r="M374" s="570"/>
      <c r="N374" s="570"/>
      <c r="O374" s="570"/>
      <c r="P374" s="570"/>
      <c r="Q374" s="570"/>
      <c r="R374" s="570"/>
      <c r="S374" s="570"/>
      <c r="T374" s="570"/>
      <c r="U374" s="570"/>
      <c r="V374" s="570"/>
      <c r="W374" s="570"/>
      <c r="X374" s="570"/>
      <c r="Y374" s="570"/>
      <c r="Z374" s="570"/>
    </row>
    <row r="375" spans="1:26" ht="15.75" customHeight="1">
      <c r="A375" s="570"/>
      <c r="B375" s="570"/>
      <c r="C375" s="570"/>
      <c r="D375" s="570"/>
      <c r="E375" s="570"/>
      <c r="F375" s="570"/>
      <c r="G375" s="570"/>
      <c r="H375" s="570"/>
      <c r="I375" s="570"/>
      <c r="J375" s="570"/>
      <c r="K375" s="570"/>
      <c r="L375" s="570"/>
      <c r="M375" s="570"/>
      <c r="N375" s="570"/>
      <c r="O375" s="570"/>
      <c r="P375" s="570"/>
      <c r="Q375" s="570"/>
      <c r="R375" s="570"/>
      <c r="S375" s="570"/>
      <c r="T375" s="570"/>
      <c r="U375" s="570"/>
      <c r="V375" s="570"/>
      <c r="W375" s="570"/>
      <c r="X375" s="570"/>
      <c r="Y375" s="570"/>
      <c r="Z375" s="570"/>
    </row>
    <row r="376" spans="1:26" ht="15.75" customHeight="1">
      <c r="A376" s="570"/>
      <c r="B376" s="570"/>
      <c r="C376" s="570"/>
      <c r="D376" s="570"/>
      <c r="E376" s="570"/>
      <c r="F376" s="570"/>
      <c r="G376" s="570"/>
      <c r="H376" s="570"/>
      <c r="I376" s="570"/>
      <c r="J376" s="570"/>
      <c r="K376" s="570"/>
      <c r="L376" s="570"/>
      <c r="M376" s="570"/>
      <c r="N376" s="570"/>
      <c r="O376" s="570"/>
      <c r="P376" s="570"/>
      <c r="Q376" s="570"/>
      <c r="R376" s="570"/>
      <c r="S376" s="570"/>
      <c r="T376" s="570"/>
      <c r="U376" s="570"/>
      <c r="V376" s="570"/>
      <c r="W376" s="570"/>
      <c r="X376" s="570"/>
      <c r="Y376" s="570"/>
      <c r="Z376" s="570"/>
    </row>
    <row r="377" spans="1:26" ht="15.75" customHeight="1">
      <c r="A377" s="570"/>
      <c r="B377" s="570"/>
      <c r="C377" s="570"/>
      <c r="D377" s="570"/>
      <c r="E377" s="570"/>
      <c r="F377" s="570"/>
      <c r="G377" s="570"/>
      <c r="H377" s="570"/>
      <c r="I377" s="570"/>
      <c r="J377" s="570"/>
      <c r="K377" s="570"/>
      <c r="L377" s="570"/>
      <c r="M377" s="570"/>
      <c r="N377" s="570"/>
      <c r="O377" s="570"/>
      <c r="P377" s="570"/>
      <c r="Q377" s="570"/>
      <c r="R377" s="570"/>
      <c r="S377" s="570"/>
      <c r="T377" s="570"/>
      <c r="U377" s="570"/>
      <c r="V377" s="570"/>
      <c r="W377" s="570"/>
      <c r="X377" s="570"/>
      <c r="Y377" s="570"/>
      <c r="Z377" s="570"/>
    </row>
    <row r="378" spans="1:26" ht="15.75" customHeight="1">
      <c r="A378" s="570"/>
      <c r="B378" s="570"/>
      <c r="C378" s="570"/>
      <c r="D378" s="570"/>
      <c r="E378" s="570"/>
      <c r="F378" s="570"/>
      <c r="G378" s="570"/>
      <c r="H378" s="570"/>
      <c r="I378" s="570"/>
      <c r="J378" s="570"/>
      <c r="K378" s="570"/>
      <c r="L378" s="570"/>
      <c r="M378" s="570"/>
      <c r="N378" s="570"/>
      <c r="O378" s="570"/>
      <c r="P378" s="570"/>
      <c r="Q378" s="570"/>
      <c r="R378" s="570"/>
      <c r="S378" s="570"/>
      <c r="T378" s="570"/>
      <c r="U378" s="570"/>
      <c r="V378" s="570"/>
      <c r="W378" s="570"/>
      <c r="X378" s="570"/>
      <c r="Y378" s="570"/>
      <c r="Z378" s="570"/>
    </row>
    <row r="379" spans="1:26" ht="15.75" customHeight="1">
      <c r="A379" s="570"/>
      <c r="B379" s="570"/>
      <c r="C379" s="570"/>
      <c r="D379" s="570"/>
      <c r="E379" s="570"/>
      <c r="F379" s="570"/>
      <c r="G379" s="570"/>
      <c r="H379" s="570"/>
      <c r="I379" s="570"/>
      <c r="J379" s="570"/>
      <c r="K379" s="570"/>
      <c r="L379" s="570"/>
      <c r="M379" s="570"/>
      <c r="N379" s="570"/>
      <c r="O379" s="570"/>
      <c r="P379" s="570"/>
      <c r="Q379" s="570"/>
      <c r="R379" s="570"/>
      <c r="S379" s="570"/>
      <c r="T379" s="570"/>
      <c r="U379" s="570"/>
      <c r="V379" s="570"/>
      <c r="W379" s="570"/>
      <c r="X379" s="570"/>
      <c r="Y379" s="570"/>
      <c r="Z379" s="570"/>
    </row>
    <row r="380" spans="1:26" ht="15.75" customHeight="1">
      <c r="A380" s="570"/>
      <c r="B380" s="570"/>
      <c r="C380" s="570"/>
      <c r="D380" s="570"/>
      <c r="E380" s="570"/>
      <c r="F380" s="570"/>
      <c r="G380" s="570"/>
      <c r="H380" s="570"/>
      <c r="I380" s="570"/>
      <c r="J380" s="570"/>
      <c r="K380" s="570"/>
      <c r="L380" s="570"/>
      <c r="M380" s="570"/>
      <c r="N380" s="570"/>
      <c r="O380" s="570"/>
      <c r="P380" s="570"/>
      <c r="Q380" s="570"/>
      <c r="R380" s="570"/>
      <c r="S380" s="570"/>
      <c r="T380" s="570"/>
      <c r="U380" s="570"/>
      <c r="V380" s="570"/>
      <c r="W380" s="570"/>
      <c r="X380" s="570"/>
      <c r="Y380" s="570"/>
      <c r="Z380" s="570"/>
    </row>
    <row r="381" spans="1:26" ht="15.75" customHeight="1">
      <c r="A381" s="570"/>
      <c r="B381" s="570"/>
      <c r="C381" s="570"/>
      <c r="D381" s="570"/>
      <c r="E381" s="570"/>
      <c r="F381" s="570"/>
      <c r="G381" s="570"/>
      <c r="H381" s="570"/>
      <c r="I381" s="570"/>
      <c r="J381" s="570"/>
      <c r="K381" s="570"/>
      <c r="L381" s="570"/>
      <c r="M381" s="570"/>
      <c r="N381" s="570"/>
      <c r="O381" s="570"/>
      <c r="P381" s="570"/>
      <c r="Q381" s="570"/>
      <c r="R381" s="570"/>
      <c r="S381" s="570"/>
      <c r="T381" s="570"/>
      <c r="U381" s="570"/>
      <c r="V381" s="570"/>
      <c r="W381" s="570"/>
      <c r="X381" s="570"/>
      <c r="Y381" s="570"/>
      <c r="Z381" s="570"/>
    </row>
    <row r="382" spans="1:26" ht="15.75" customHeight="1">
      <c r="A382" s="570"/>
      <c r="B382" s="570"/>
      <c r="C382" s="570"/>
      <c r="D382" s="570"/>
      <c r="E382" s="570"/>
      <c r="F382" s="570"/>
      <c r="G382" s="570"/>
      <c r="H382" s="570"/>
      <c r="I382" s="570"/>
      <c r="J382" s="570"/>
      <c r="K382" s="570"/>
      <c r="L382" s="570"/>
      <c r="M382" s="570"/>
      <c r="N382" s="570"/>
      <c r="O382" s="570"/>
      <c r="P382" s="570"/>
      <c r="Q382" s="570"/>
      <c r="R382" s="570"/>
      <c r="S382" s="570"/>
      <c r="T382" s="570"/>
      <c r="U382" s="570"/>
      <c r="V382" s="570"/>
      <c r="W382" s="570"/>
      <c r="X382" s="570"/>
      <c r="Y382" s="570"/>
      <c r="Z382" s="570"/>
    </row>
    <row r="383" spans="1:26" ht="15.75" customHeight="1">
      <c r="A383" s="570"/>
      <c r="B383" s="570"/>
      <c r="C383" s="570"/>
      <c r="D383" s="570"/>
      <c r="E383" s="570"/>
      <c r="F383" s="570"/>
      <c r="G383" s="570"/>
      <c r="H383" s="570"/>
      <c r="I383" s="570"/>
      <c r="J383" s="570"/>
      <c r="K383" s="570"/>
      <c r="L383" s="570"/>
      <c r="M383" s="570"/>
      <c r="N383" s="570"/>
      <c r="O383" s="570"/>
      <c r="P383" s="570"/>
      <c r="Q383" s="570"/>
      <c r="R383" s="570"/>
      <c r="S383" s="570"/>
      <c r="T383" s="570"/>
      <c r="U383" s="570"/>
      <c r="V383" s="570"/>
      <c r="W383" s="570"/>
      <c r="X383" s="570"/>
      <c r="Y383" s="570"/>
      <c r="Z383" s="570"/>
    </row>
    <row r="384" spans="1:26" ht="15.75" customHeight="1">
      <c r="A384" s="570"/>
      <c r="B384" s="570"/>
      <c r="C384" s="570"/>
      <c r="D384" s="570"/>
      <c r="E384" s="570"/>
      <c r="F384" s="570"/>
      <c r="G384" s="570"/>
      <c r="H384" s="570"/>
      <c r="I384" s="570"/>
      <c r="J384" s="570"/>
      <c r="K384" s="570"/>
      <c r="L384" s="570"/>
      <c r="M384" s="570"/>
      <c r="N384" s="570"/>
      <c r="O384" s="570"/>
      <c r="P384" s="570"/>
      <c r="Q384" s="570"/>
      <c r="R384" s="570"/>
      <c r="S384" s="570"/>
      <c r="T384" s="570"/>
      <c r="U384" s="570"/>
      <c r="V384" s="570"/>
      <c r="W384" s="570"/>
      <c r="X384" s="570"/>
      <c r="Y384" s="570"/>
      <c r="Z384" s="570"/>
    </row>
    <row r="385" spans="1:26" ht="15.75" customHeight="1">
      <c r="A385" s="570"/>
      <c r="B385" s="570"/>
      <c r="C385" s="570"/>
      <c r="D385" s="570"/>
      <c r="E385" s="570"/>
      <c r="F385" s="570"/>
      <c r="G385" s="570"/>
      <c r="H385" s="570"/>
      <c r="I385" s="570"/>
      <c r="J385" s="570"/>
      <c r="K385" s="570"/>
      <c r="L385" s="570"/>
      <c r="M385" s="570"/>
      <c r="N385" s="570"/>
      <c r="O385" s="570"/>
      <c r="P385" s="570"/>
      <c r="Q385" s="570"/>
      <c r="R385" s="570"/>
      <c r="S385" s="570"/>
      <c r="T385" s="570"/>
      <c r="U385" s="570"/>
      <c r="V385" s="570"/>
      <c r="W385" s="570"/>
      <c r="X385" s="570"/>
      <c r="Y385" s="570"/>
      <c r="Z385" s="570"/>
    </row>
    <row r="386" spans="1:26" ht="15.75" customHeight="1">
      <c r="A386" s="570"/>
      <c r="B386" s="570"/>
      <c r="C386" s="570"/>
      <c r="D386" s="570"/>
      <c r="E386" s="570"/>
      <c r="F386" s="570"/>
      <c r="G386" s="570"/>
      <c r="H386" s="570"/>
      <c r="I386" s="570"/>
      <c r="J386" s="570"/>
      <c r="K386" s="570"/>
      <c r="L386" s="570"/>
      <c r="M386" s="570"/>
      <c r="N386" s="570"/>
      <c r="O386" s="570"/>
      <c r="P386" s="570"/>
      <c r="Q386" s="570"/>
      <c r="R386" s="570"/>
      <c r="S386" s="570"/>
      <c r="T386" s="570"/>
      <c r="U386" s="570"/>
      <c r="V386" s="570"/>
      <c r="W386" s="570"/>
      <c r="X386" s="570"/>
      <c r="Y386" s="570"/>
      <c r="Z386" s="570"/>
    </row>
    <row r="387" spans="1:26" ht="15.75" customHeight="1">
      <c r="A387" s="570"/>
      <c r="B387" s="570"/>
      <c r="C387" s="570"/>
      <c r="D387" s="570"/>
      <c r="E387" s="570"/>
      <c r="F387" s="570"/>
      <c r="G387" s="570"/>
      <c r="H387" s="570"/>
      <c r="I387" s="570"/>
      <c r="J387" s="570"/>
      <c r="K387" s="570"/>
      <c r="L387" s="570"/>
      <c r="M387" s="570"/>
      <c r="N387" s="570"/>
      <c r="O387" s="570"/>
      <c r="P387" s="570"/>
      <c r="Q387" s="570"/>
      <c r="R387" s="570"/>
      <c r="S387" s="570"/>
      <c r="T387" s="570"/>
      <c r="U387" s="570"/>
      <c r="V387" s="570"/>
      <c r="W387" s="570"/>
      <c r="X387" s="570"/>
      <c r="Y387" s="570"/>
      <c r="Z387" s="570"/>
    </row>
    <row r="388" spans="1:26" ht="15.75" customHeight="1">
      <c r="A388" s="570"/>
      <c r="B388" s="570"/>
      <c r="C388" s="570"/>
      <c r="D388" s="570"/>
      <c r="E388" s="570"/>
      <c r="F388" s="570"/>
      <c r="G388" s="570"/>
      <c r="H388" s="570"/>
      <c r="I388" s="570"/>
      <c r="J388" s="570"/>
      <c r="K388" s="570"/>
      <c r="L388" s="570"/>
      <c r="M388" s="570"/>
      <c r="N388" s="570"/>
      <c r="O388" s="570"/>
      <c r="P388" s="570"/>
      <c r="Q388" s="570"/>
      <c r="R388" s="570"/>
      <c r="S388" s="570"/>
      <c r="T388" s="570"/>
      <c r="U388" s="570"/>
      <c r="V388" s="570"/>
      <c r="W388" s="570"/>
      <c r="X388" s="570"/>
      <c r="Y388" s="570"/>
      <c r="Z388" s="570"/>
    </row>
    <row r="389" spans="1:26" ht="15.75" customHeight="1">
      <c r="A389" s="570"/>
      <c r="B389" s="570"/>
      <c r="C389" s="570"/>
      <c r="D389" s="570"/>
      <c r="E389" s="570"/>
      <c r="F389" s="570"/>
      <c r="G389" s="570"/>
      <c r="H389" s="570"/>
      <c r="I389" s="570"/>
      <c r="J389" s="570"/>
      <c r="K389" s="570"/>
      <c r="L389" s="570"/>
      <c r="M389" s="570"/>
      <c r="N389" s="570"/>
      <c r="O389" s="570"/>
      <c r="P389" s="570"/>
      <c r="Q389" s="570"/>
      <c r="R389" s="570"/>
      <c r="S389" s="570"/>
      <c r="T389" s="570"/>
      <c r="U389" s="570"/>
      <c r="V389" s="570"/>
      <c r="W389" s="570"/>
      <c r="X389" s="570"/>
      <c r="Y389" s="570"/>
      <c r="Z389" s="570"/>
    </row>
    <row r="390" spans="1:26" ht="15.75" customHeight="1">
      <c r="A390" s="570"/>
      <c r="B390" s="570"/>
      <c r="C390" s="570"/>
      <c r="D390" s="570"/>
      <c r="E390" s="570"/>
      <c r="F390" s="570"/>
      <c r="G390" s="570"/>
      <c r="H390" s="570"/>
      <c r="I390" s="570"/>
      <c r="J390" s="570"/>
      <c r="K390" s="570"/>
      <c r="L390" s="570"/>
      <c r="M390" s="570"/>
      <c r="N390" s="570"/>
      <c r="O390" s="570"/>
      <c r="P390" s="570"/>
      <c r="Q390" s="570"/>
      <c r="R390" s="570"/>
      <c r="S390" s="570"/>
      <c r="T390" s="570"/>
      <c r="U390" s="570"/>
      <c r="V390" s="570"/>
      <c r="W390" s="570"/>
      <c r="X390" s="570"/>
      <c r="Y390" s="570"/>
      <c r="Z390" s="570"/>
    </row>
    <row r="391" spans="1:26" ht="15.75" customHeight="1">
      <c r="A391" s="570"/>
      <c r="B391" s="570"/>
      <c r="C391" s="570"/>
      <c r="D391" s="570"/>
      <c r="E391" s="570"/>
      <c r="F391" s="570"/>
      <c r="G391" s="570"/>
      <c r="H391" s="570"/>
      <c r="I391" s="570"/>
      <c r="J391" s="570"/>
      <c r="K391" s="570"/>
      <c r="L391" s="570"/>
      <c r="M391" s="570"/>
      <c r="N391" s="570"/>
      <c r="O391" s="570"/>
      <c r="P391" s="570"/>
      <c r="Q391" s="570"/>
      <c r="R391" s="570"/>
      <c r="S391" s="570"/>
      <c r="T391" s="570"/>
      <c r="U391" s="570"/>
      <c r="V391" s="570"/>
      <c r="W391" s="570"/>
      <c r="X391" s="570"/>
      <c r="Y391" s="570"/>
      <c r="Z391" s="570"/>
    </row>
    <row r="392" spans="1:26" ht="15.75" customHeight="1">
      <c r="A392" s="570"/>
      <c r="B392" s="570"/>
      <c r="C392" s="570"/>
      <c r="D392" s="570"/>
      <c r="E392" s="570"/>
      <c r="F392" s="570"/>
      <c r="G392" s="570"/>
      <c r="H392" s="570"/>
      <c r="I392" s="570"/>
      <c r="J392" s="570"/>
      <c r="K392" s="570"/>
      <c r="L392" s="570"/>
      <c r="M392" s="570"/>
      <c r="N392" s="570"/>
      <c r="O392" s="570"/>
      <c r="P392" s="570"/>
      <c r="Q392" s="570"/>
      <c r="R392" s="570"/>
      <c r="S392" s="570"/>
      <c r="T392" s="570"/>
      <c r="U392" s="570"/>
      <c r="V392" s="570"/>
      <c r="W392" s="570"/>
      <c r="X392" s="570"/>
      <c r="Y392" s="570"/>
      <c r="Z392" s="570"/>
    </row>
    <row r="393" spans="1:26" ht="15.75" customHeight="1">
      <c r="A393" s="570"/>
      <c r="B393" s="570"/>
      <c r="C393" s="570"/>
      <c r="D393" s="570"/>
      <c r="E393" s="570"/>
      <c r="F393" s="570"/>
      <c r="G393" s="570"/>
      <c r="H393" s="570"/>
      <c r="I393" s="570"/>
      <c r="J393" s="570"/>
      <c r="K393" s="570"/>
      <c r="L393" s="570"/>
      <c r="M393" s="570"/>
      <c r="N393" s="570"/>
      <c r="O393" s="570"/>
      <c r="P393" s="570"/>
      <c r="Q393" s="570"/>
      <c r="R393" s="570"/>
      <c r="S393" s="570"/>
      <c r="T393" s="570"/>
      <c r="U393" s="570"/>
      <c r="V393" s="570"/>
      <c r="W393" s="570"/>
      <c r="X393" s="570"/>
      <c r="Y393" s="570"/>
      <c r="Z393" s="570"/>
    </row>
    <row r="394" spans="1:26" ht="15.75" customHeight="1">
      <c r="A394" s="570"/>
      <c r="B394" s="570"/>
      <c r="C394" s="570"/>
      <c r="D394" s="570"/>
      <c r="E394" s="570"/>
      <c r="F394" s="570"/>
      <c r="G394" s="570"/>
      <c r="H394" s="570"/>
      <c r="I394" s="570"/>
      <c r="J394" s="570"/>
      <c r="K394" s="570"/>
      <c r="L394" s="570"/>
      <c r="M394" s="570"/>
      <c r="N394" s="570"/>
      <c r="O394" s="570"/>
      <c r="P394" s="570"/>
      <c r="Q394" s="570"/>
      <c r="R394" s="570"/>
      <c r="S394" s="570"/>
      <c r="T394" s="570"/>
      <c r="U394" s="570"/>
      <c r="V394" s="570"/>
      <c r="W394" s="570"/>
      <c r="X394" s="570"/>
      <c r="Y394" s="570"/>
      <c r="Z394" s="570"/>
    </row>
    <row r="395" spans="1:26" ht="15.75" customHeight="1">
      <c r="A395" s="570"/>
      <c r="B395" s="570"/>
      <c r="C395" s="570"/>
      <c r="D395" s="570"/>
      <c r="E395" s="570"/>
      <c r="F395" s="570"/>
      <c r="G395" s="570"/>
      <c r="H395" s="570"/>
      <c r="I395" s="570"/>
      <c r="J395" s="570"/>
      <c r="K395" s="570"/>
      <c r="L395" s="570"/>
      <c r="M395" s="570"/>
      <c r="N395" s="570"/>
      <c r="O395" s="570"/>
      <c r="P395" s="570"/>
      <c r="Q395" s="570"/>
      <c r="R395" s="570"/>
      <c r="S395" s="570"/>
      <c r="T395" s="570"/>
      <c r="U395" s="570"/>
      <c r="V395" s="570"/>
      <c r="W395" s="570"/>
      <c r="X395" s="570"/>
      <c r="Y395" s="570"/>
      <c r="Z395" s="570"/>
    </row>
    <row r="396" spans="1:26" ht="15.75" customHeight="1">
      <c r="A396" s="570"/>
      <c r="B396" s="570"/>
      <c r="C396" s="570"/>
      <c r="D396" s="570"/>
      <c r="E396" s="570"/>
      <c r="F396" s="570"/>
      <c r="G396" s="570"/>
      <c r="H396" s="570"/>
      <c r="I396" s="570"/>
      <c r="J396" s="570"/>
      <c r="K396" s="570"/>
      <c r="L396" s="570"/>
      <c r="M396" s="570"/>
      <c r="N396" s="570"/>
      <c r="O396" s="570"/>
      <c r="P396" s="570"/>
      <c r="Q396" s="570"/>
      <c r="R396" s="570"/>
      <c r="S396" s="570"/>
      <c r="T396" s="570"/>
      <c r="U396" s="570"/>
      <c r="V396" s="570"/>
      <c r="W396" s="570"/>
      <c r="X396" s="570"/>
      <c r="Y396" s="570"/>
      <c r="Z396" s="570"/>
    </row>
    <row r="397" spans="1:26" ht="15.75" customHeight="1">
      <c r="A397" s="570"/>
      <c r="B397" s="570"/>
      <c r="C397" s="570"/>
      <c r="D397" s="570"/>
      <c r="E397" s="570"/>
      <c r="F397" s="570"/>
      <c r="G397" s="570"/>
      <c r="H397" s="570"/>
      <c r="I397" s="570"/>
      <c r="J397" s="570"/>
      <c r="K397" s="570"/>
      <c r="L397" s="570"/>
      <c r="M397" s="570"/>
      <c r="N397" s="570"/>
      <c r="O397" s="570"/>
      <c r="P397" s="570"/>
      <c r="Q397" s="570"/>
      <c r="R397" s="570"/>
      <c r="S397" s="570"/>
      <c r="T397" s="570"/>
      <c r="U397" s="570"/>
      <c r="V397" s="570"/>
      <c r="W397" s="570"/>
      <c r="X397" s="570"/>
      <c r="Y397" s="570"/>
      <c r="Z397" s="570"/>
    </row>
    <row r="398" spans="1:26" ht="15.75" customHeight="1">
      <c r="A398" s="570"/>
      <c r="B398" s="570"/>
      <c r="C398" s="570"/>
      <c r="D398" s="570"/>
      <c r="E398" s="570"/>
      <c r="F398" s="570"/>
      <c r="G398" s="570"/>
      <c r="H398" s="570"/>
      <c r="I398" s="570"/>
      <c r="J398" s="570"/>
      <c r="K398" s="570"/>
      <c r="L398" s="570"/>
      <c r="M398" s="570"/>
      <c r="N398" s="570"/>
      <c r="O398" s="570"/>
      <c r="P398" s="570"/>
      <c r="Q398" s="570"/>
      <c r="R398" s="570"/>
      <c r="S398" s="570"/>
      <c r="T398" s="570"/>
      <c r="U398" s="570"/>
      <c r="V398" s="570"/>
      <c r="W398" s="570"/>
      <c r="X398" s="570"/>
      <c r="Y398" s="570"/>
      <c r="Z398" s="570"/>
    </row>
    <row r="399" spans="1:26" ht="15.75" customHeight="1">
      <c r="A399" s="570"/>
      <c r="B399" s="570"/>
      <c r="C399" s="570"/>
      <c r="D399" s="570"/>
      <c r="E399" s="570"/>
      <c r="F399" s="570"/>
      <c r="G399" s="570"/>
      <c r="H399" s="570"/>
      <c r="I399" s="570"/>
      <c r="J399" s="570"/>
      <c r="K399" s="570"/>
      <c r="L399" s="570"/>
      <c r="M399" s="570"/>
      <c r="N399" s="570"/>
      <c r="O399" s="570"/>
      <c r="P399" s="570"/>
      <c r="Q399" s="570"/>
      <c r="R399" s="570"/>
      <c r="S399" s="570"/>
      <c r="T399" s="570"/>
      <c r="U399" s="570"/>
      <c r="V399" s="570"/>
      <c r="W399" s="570"/>
      <c r="X399" s="570"/>
      <c r="Y399" s="570"/>
      <c r="Z399" s="570"/>
    </row>
    <row r="400" spans="1:26" ht="15.75" customHeight="1">
      <c r="A400" s="570"/>
      <c r="B400" s="570"/>
      <c r="C400" s="570"/>
      <c r="D400" s="570"/>
      <c r="E400" s="570"/>
      <c r="F400" s="570"/>
      <c r="G400" s="570"/>
      <c r="H400" s="570"/>
      <c r="I400" s="570"/>
      <c r="J400" s="570"/>
      <c r="K400" s="570"/>
      <c r="L400" s="570"/>
      <c r="M400" s="570"/>
      <c r="N400" s="570"/>
      <c r="O400" s="570"/>
      <c r="P400" s="570"/>
      <c r="Q400" s="570"/>
      <c r="R400" s="570"/>
      <c r="S400" s="570"/>
      <c r="T400" s="570"/>
      <c r="U400" s="570"/>
      <c r="V400" s="570"/>
      <c r="W400" s="570"/>
      <c r="X400" s="570"/>
      <c r="Y400" s="570"/>
      <c r="Z400" s="570"/>
    </row>
    <row r="401" spans="1:26" ht="15.75" customHeight="1">
      <c r="A401" s="570"/>
      <c r="B401" s="570"/>
      <c r="C401" s="570"/>
      <c r="D401" s="570"/>
      <c r="E401" s="570"/>
      <c r="F401" s="570"/>
      <c r="G401" s="570"/>
      <c r="H401" s="570"/>
      <c r="I401" s="570"/>
      <c r="J401" s="570"/>
      <c r="K401" s="570"/>
      <c r="L401" s="570"/>
      <c r="M401" s="570"/>
      <c r="N401" s="570"/>
      <c r="O401" s="570"/>
      <c r="P401" s="570"/>
      <c r="Q401" s="570"/>
      <c r="R401" s="570"/>
      <c r="S401" s="570"/>
      <c r="T401" s="570"/>
      <c r="U401" s="570"/>
      <c r="V401" s="570"/>
      <c r="W401" s="570"/>
      <c r="X401" s="570"/>
      <c r="Y401" s="570"/>
      <c r="Z401" s="570"/>
    </row>
    <row r="402" spans="1:26" ht="15.75" customHeight="1">
      <c r="A402" s="570"/>
      <c r="B402" s="570"/>
      <c r="C402" s="570"/>
      <c r="D402" s="570"/>
      <c r="E402" s="570"/>
      <c r="F402" s="570"/>
      <c r="G402" s="570"/>
      <c r="H402" s="570"/>
      <c r="I402" s="570"/>
      <c r="J402" s="570"/>
      <c r="K402" s="570"/>
      <c r="L402" s="570"/>
      <c r="M402" s="570"/>
      <c r="N402" s="570"/>
      <c r="O402" s="570"/>
      <c r="P402" s="570"/>
      <c r="Q402" s="570"/>
      <c r="R402" s="570"/>
      <c r="S402" s="570"/>
      <c r="T402" s="570"/>
      <c r="U402" s="570"/>
      <c r="V402" s="570"/>
      <c r="W402" s="570"/>
      <c r="X402" s="570"/>
      <c r="Y402" s="570"/>
      <c r="Z402" s="570"/>
    </row>
    <row r="403" spans="1:26" ht="15.75" customHeight="1">
      <c r="A403" s="570"/>
      <c r="B403" s="570"/>
      <c r="C403" s="570"/>
      <c r="D403" s="570"/>
      <c r="E403" s="570"/>
      <c r="F403" s="570"/>
      <c r="G403" s="570"/>
      <c r="H403" s="570"/>
      <c r="I403" s="570"/>
      <c r="J403" s="570"/>
      <c r="K403" s="570"/>
      <c r="L403" s="570"/>
      <c r="M403" s="570"/>
      <c r="N403" s="570"/>
      <c r="O403" s="570"/>
      <c r="P403" s="570"/>
      <c r="Q403" s="570"/>
      <c r="R403" s="570"/>
      <c r="S403" s="570"/>
      <c r="T403" s="570"/>
      <c r="U403" s="570"/>
      <c r="V403" s="570"/>
      <c r="W403" s="570"/>
      <c r="X403" s="570"/>
      <c r="Y403" s="570"/>
      <c r="Z403" s="570"/>
    </row>
    <row r="404" spans="1:26" ht="15.75" customHeight="1">
      <c r="A404" s="570"/>
      <c r="B404" s="570"/>
      <c r="C404" s="570"/>
      <c r="D404" s="570"/>
      <c r="E404" s="570"/>
      <c r="F404" s="570"/>
      <c r="G404" s="570"/>
      <c r="H404" s="570"/>
      <c r="I404" s="570"/>
      <c r="J404" s="570"/>
      <c r="K404" s="570"/>
      <c r="L404" s="570"/>
      <c r="M404" s="570"/>
      <c r="N404" s="570"/>
      <c r="O404" s="570"/>
      <c r="P404" s="570"/>
      <c r="Q404" s="570"/>
      <c r="R404" s="570"/>
      <c r="S404" s="570"/>
      <c r="T404" s="570"/>
      <c r="U404" s="570"/>
      <c r="V404" s="570"/>
      <c r="W404" s="570"/>
      <c r="X404" s="570"/>
      <c r="Y404" s="570"/>
      <c r="Z404" s="570"/>
    </row>
    <row r="405" spans="1:26" ht="15.75" customHeight="1">
      <c r="A405" s="570"/>
      <c r="B405" s="570"/>
      <c r="C405" s="570"/>
      <c r="D405" s="570"/>
      <c r="E405" s="570"/>
      <c r="F405" s="570"/>
      <c r="G405" s="570"/>
      <c r="H405" s="570"/>
      <c r="I405" s="570"/>
      <c r="J405" s="570"/>
      <c r="K405" s="570"/>
      <c r="L405" s="570"/>
      <c r="M405" s="570"/>
      <c r="N405" s="570"/>
      <c r="O405" s="570"/>
      <c r="P405" s="570"/>
      <c r="Q405" s="570"/>
      <c r="R405" s="570"/>
      <c r="S405" s="570"/>
      <c r="T405" s="570"/>
      <c r="U405" s="570"/>
      <c r="V405" s="570"/>
      <c r="W405" s="570"/>
      <c r="X405" s="570"/>
      <c r="Y405" s="570"/>
      <c r="Z405" s="570"/>
    </row>
    <row r="406" spans="1:26" ht="15.75" customHeight="1">
      <c r="A406" s="570"/>
      <c r="B406" s="570"/>
      <c r="C406" s="570"/>
      <c r="D406" s="570"/>
      <c r="E406" s="570"/>
      <c r="F406" s="570"/>
      <c r="G406" s="570"/>
      <c r="H406" s="570"/>
      <c r="I406" s="570"/>
      <c r="J406" s="570"/>
      <c r="K406" s="570"/>
      <c r="L406" s="570"/>
      <c r="M406" s="570"/>
      <c r="N406" s="570"/>
      <c r="O406" s="570"/>
      <c r="P406" s="570"/>
      <c r="Q406" s="570"/>
      <c r="R406" s="570"/>
      <c r="S406" s="570"/>
      <c r="T406" s="570"/>
      <c r="U406" s="570"/>
      <c r="V406" s="570"/>
      <c r="W406" s="570"/>
      <c r="X406" s="570"/>
      <c r="Y406" s="570"/>
      <c r="Z406" s="570"/>
    </row>
    <row r="407" spans="1:26" ht="15.75" customHeight="1">
      <c r="A407" s="570"/>
      <c r="B407" s="570"/>
      <c r="C407" s="570"/>
      <c r="D407" s="570"/>
      <c r="E407" s="570"/>
      <c r="F407" s="570"/>
      <c r="G407" s="570"/>
      <c r="H407" s="570"/>
      <c r="I407" s="570"/>
      <c r="J407" s="570"/>
      <c r="K407" s="570"/>
      <c r="L407" s="570"/>
      <c r="M407" s="570"/>
      <c r="N407" s="570"/>
      <c r="O407" s="570"/>
      <c r="P407" s="570"/>
      <c r="Q407" s="570"/>
      <c r="R407" s="570"/>
      <c r="S407" s="570"/>
      <c r="T407" s="570"/>
      <c r="U407" s="570"/>
      <c r="V407" s="570"/>
      <c r="W407" s="570"/>
      <c r="X407" s="570"/>
      <c r="Y407" s="570"/>
      <c r="Z407" s="570"/>
    </row>
    <row r="408" spans="1:26" ht="15.75" customHeight="1">
      <c r="A408" s="570"/>
      <c r="B408" s="570"/>
      <c r="C408" s="570"/>
      <c r="D408" s="570"/>
      <c r="E408" s="570"/>
      <c r="F408" s="570"/>
      <c r="G408" s="570"/>
      <c r="H408" s="570"/>
      <c r="I408" s="570"/>
      <c r="J408" s="570"/>
      <c r="K408" s="570"/>
      <c r="L408" s="570"/>
      <c r="M408" s="570"/>
      <c r="N408" s="570"/>
      <c r="O408" s="570"/>
      <c r="P408" s="570"/>
      <c r="Q408" s="570"/>
      <c r="R408" s="570"/>
      <c r="S408" s="570"/>
      <c r="T408" s="570"/>
      <c r="U408" s="570"/>
      <c r="V408" s="570"/>
      <c r="W408" s="570"/>
      <c r="X408" s="570"/>
      <c r="Y408" s="570"/>
      <c r="Z408" s="570"/>
    </row>
    <row r="409" spans="1:26" ht="15.75" customHeight="1">
      <c r="A409" s="570"/>
      <c r="B409" s="570"/>
      <c r="C409" s="570"/>
      <c r="D409" s="570"/>
      <c r="E409" s="570"/>
      <c r="F409" s="570"/>
      <c r="G409" s="570"/>
      <c r="H409" s="570"/>
      <c r="I409" s="570"/>
      <c r="J409" s="570"/>
      <c r="K409" s="570"/>
      <c r="L409" s="570"/>
      <c r="M409" s="570"/>
      <c r="N409" s="570"/>
      <c r="O409" s="570"/>
      <c r="P409" s="570"/>
      <c r="Q409" s="570"/>
      <c r="R409" s="570"/>
      <c r="S409" s="570"/>
      <c r="T409" s="570"/>
      <c r="U409" s="570"/>
      <c r="V409" s="570"/>
      <c r="W409" s="570"/>
      <c r="X409" s="570"/>
      <c r="Y409" s="570"/>
      <c r="Z409" s="570"/>
    </row>
    <row r="410" spans="1:26" ht="15.75" customHeight="1">
      <c r="A410" s="570"/>
      <c r="B410" s="570"/>
      <c r="C410" s="570"/>
      <c r="D410" s="570"/>
      <c r="E410" s="570"/>
      <c r="F410" s="570"/>
      <c r="G410" s="570"/>
      <c r="H410" s="570"/>
      <c r="I410" s="570"/>
      <c r="J410" s="570"/>
      <c r="K410" s="570"/>
      <c r="L410" s="570"/>
      <c r="M410" s="570"/>
      <c r="N410" s="570"/>
      <c r="O410" s="570"/>
      <c r="P410" s="570"/>
      <c r="Q410" s="570"/>
      <c r="R410" s="570"/>
      <c r="S410" s="570"/>
      <c r="T410" s="570"/>
      <c r="U410" s="570"/>
      <c r="V410" s="570"/>
      <c r="W410" s="570"/>
      <c r="X410" s="570"/>
      <c r="Y410" s="570"/>
      <c r="Z410" s="570"/>
    </row>
    <row r="411" spans="1:26" ht="15.75" customHeight="1">
      <c r="A411" s="570"/>
      <c r="B411" s="570"/>
      <c r="C411" s="570"/>
      <c r="D411" s="570"/>
      <c r="E411" s="570"/>
      <c r="F411" s="570"/>
      <c r="G411" s="570"/>
      <c r="H411" s="570"/>
      <c r="I411" s="570"/>
      <c r="J411" s="570"/>
      <c r="K411" s="570"/>
      <c r="L411" s="570"/>
      <c r="M411" s="570"/>
      <c r="N411" s="570"/>
      <c r="O411" s="570"/>
      <c r="P411" s="570"/>
      <c r="Q411" s="570"/>
      <c r="R411" s="570"/>
      <c r="S411" s="570"/>
      <c r="T411" s="570"/>
      <c r="U411" s="570"/>
      <c r="V411" s="570"/>
      <c r="W411" s="570"/>
      <c r="X411" s="570"/>
      <c r="Y411" s="570"/>
      <c r="Z411" s="570"/>
    </row>
    <row r="412" spans="1:26" ht="15.75" customHeight="1">
      <c r="A412" s="570"/>
      <c r="B412" s="570"/>
      <c r="C412" s="570"/>
      <c r="D412" s="570"/>
      <c r="E412" s="570"/>
      <c r="F412" s="570"/>
      <c r="G412" s="570"/>
      <c r="H412" s="570"/>
      <c r="I412" s="570"/>
      <c r="J412" s="570"/>
      <c r="K412" s="570"/>
      <c r="L412" s="570"/>
      <c r="M412" s="570"/>
      <c r="N412" s="570"/>
      <c r="O412" s="570"/>
      <c r="P412" s="570"/>
      <c r="Q412" s="570"/>
      <c r="R412" s="570"/>
      <c r="S412" s="570"/>
      <c r="T412" s="570"/>
      <c r="U412" s="570"/>
      <c r="V412" s="570"/>
      <c r="W412" s="570"/>
      <c r="X412" s="570"/>
      <c r="Y412" s="570"/>
      <c r="Z412" s="570"/>
    </row>
    <row r="413" spans="1:26" ht="15.75" customHeight="1">
      <c r="A413" s="570"/>
      <c r="B413" s="570"/>
      <c r="C413" s="570"/>
      <c r="D413" s="570"/>
      <c r="E413" s="570"/>
      <c r="F413" s="570"/>
      <c r="G413" s="570"/>
      <c r="H413" s="570"/>
      <c r="I413" s="570"/>
      <c r="J413" s="570"/>
      <c r="K413" s="570"/>
      <c r="L413" s="570"/>
      <c r="M413" s="570"/>
      <c r="N413" s="570"/>
      <c r="O413" s="570"/>
      <c r="P413" s="570"/>
      <c r="Q413" s="570"/>
      <c r="R413" s="570"/>
      <c r="S413" s="570"/>
      <c r="T413" s="570"/>
      <c r="U413" s="570"/>
      <c r="V413" s="570"/>
      <c r="W413" s="570"/>
      <c r="X413" s="570"/>
      <c r="Y413" s="570"/>
      <c r="Z413" s="570"/>
    </row>
    <row r="414" spans="1:26" ht="15.75" customHeight="1">
      <c r="A414" s="570"/>
      <c r="B414" s="570"/>
      <c r="C414" s="570"/>
      <c r="D414" s="570"/>
      <c r="E414" s="570"/>
      <c r="F414" s="570"/>
      <c r="G414" s="570"/>
      <c r="H414" s="570"/>
      <c r="I414" s="570"/>
      <c r="J414" s="570"/>
      <c r="K414" s="570"/>
      <c r="L414" s="570"/>
      <c r="M414" s="570"/>
      <c r="N414" s="570"/>
      <c r="O414" s="570"/>
      <c r="P414" s="570"/>
      <c r="Q414" s="570"/>
      <c r="R414" s="570"/>
      <c r="S414" s="570"/>
      <c r="T414" s="570"/>
      <c r="U414" s="570"/>
      <c r="V414" s="570"/>
      <c r="W414" s="570"/>
      <c r="X414" s="570"/>
      <c r="Y414" s="570"/>
      <c r="Z414" s="570"/>
    </row>
    <row r="415" spans="1:26" ht="15.75" customHeight="1">
      <c r="A415" s="570"/>
      <c r="B415" s="570"/>
      <c r="C415" s="570"/>
      <c r="D415" s="570"/>
      <c r="E415" s="570"/>
      <c r="F415" s="570"/>
      <c r="G415" s="570"/>
      <c r="H415" s="570"/>
      <c r="I415" s="570"/>
      <c r="J415" s="570"/>
      <c r="K415" s="570"/>
      <c r="L415" s="570"/>
      <c r="M415" s="570"/>
      <c r="N415" s="570"/>
      <c r="O415" s="570"/>
      <c r="P415" s="570"/>
      <c r="Q415" s="570"/>
      <c r="R415" s="570"/>
      <c r="S415" s="570"/>
      <c r="T415" s="570"/>
      <c r="U415" s="570"/>
      <c r="V415" s="570"/>
      <c r="W415" s="570"/>
      <c r="X415" s="570"/>
      <c r="Y415" s="570"/>
      <c r="Z415" s="570"/>
    </row>
    <row r="416" spans="1:26" ht="15.75" customHeight="1">
      <c r="A416" s="570"/>
      <c r="B416" s="570"/>
      <c r="C416" s="570"/>
      <c r="D416" s="570"/>
      <c r="E416" s="570"/>
      <c r="F416" s="570"/>
      <c r="G416" s="570"/>
      <c r="H416" s="570"/>
      <c r="I416" s="570"/>
      <c r="J416" s="570"/>
      <c r="K416" s="570"/>
      <c r="L416" s="570"/>
      <c r="M416" s="570"/>
      <c r="N416" s="570"/>
      <c r="O416" s="570"/>
      <c r="P416" s="570"/>
      <c r="Q416" s="570"/>
      <c r="R416" s="570"/>
      <c r="S416" s="570"/>
      <c r="T416" s="570"/>
      <c r="U416" s="570"/>
      <c r="V416" s="570"/>
      <c r="W416" s="570"/>
      <c r="X416" s="570"/>
      <c r="Y416" s="570"/>
      <c r="Z416" s="570"/>
    </row>
    <row r="417" spans="1:26" ht="15.75" customHeight="1">
      <c r="A417" s="570"/>
      <c r="B417" s="570"/>
      <c r="C417" s="570"/>
      <c r="D417" s="570"/>
      <c r="E417" s="570"/>
      <c r="F417" s="570"/>
      <c r="G417" s="570"/>
      <c r="H417" s="570"/>
      <c r="I417" s="570"/>
      <c r="J417" s="570"/>
      <c r="K417" s="570"/>
      <c r="L417" s="570"/>
      <c r="M417" s="570"/>
      <c r="N417" s="570"/>
      <c r="O417" s="570"/>
      <c r="P417" s="570"/>
      <c r="Q417" s="570"/>
      <c r="R417" s="570"/>
      <c r="S417" s="570"/>
      <c r="T417" s="570"/>
      <c r="U417" s="570"/>
      <c r="V417" s="570"/>
      <c r="W417" s="570"/>
      <c r="X417" s="570"/>
      <c r="Y417" s="570"/>
      <c r="Z417" s="570"/>
    </row>
    <row r="418" spans="1:26" ht="15.75" customHeight="1">
      <c r="A418" s="570"/>
      <c r="B418" s="570"/>
      <c r="C418" s="570"/>
      <c r="D418" s="570"/>
      <c r="E418" s="570"/>
      <c r="F418" s="570"/>
      <c r="G418" s="570"/>
      <c r="H418" s="570"/>
      <c r="I418" s="570"/>
      <c r="J418" s="570"/>
      <c r="K418" s="570"/>
      <c r="L418" s="570"/>
      <c r="M418" s="570"/>
      <c r="N418" s="570"/>
      <c r="O418" s="570"/>
      <c r="P418" s="570"/>
      <c r="Q418" s="570"/>
      <c r="R418" s="570"/>
      <c r="S418" s="570"/>
      <c r="T418" s="570"/>
      <c r="U418" s="570"/>
      <c r="V418" s="570"/>
      <c r="W418" s="570"/>
      <c r="X418" s="570"/>
      <c r="Y418" s="570"/>
      <c r="Z418" s="570"/>
    </row>
    <row r="419" spans="1:26" ht="15.75" customHeight="1">
      <c r="A419" s="570"/>
      <c r="B419" s="570"/>
      <c r="C419" s="570"/>
      <c r="D419" s="570"/>
      <c r="E419" s="570"/>
      <c r="F419" s="570"/>
      <c r="G419" s="570"/>
      <c r="H419" s="570"/>
      <c r="I419" s="570"/>
      <c r="J419" s="570"/>
      <c r="K419" s="570"/>
      <c r="L419" s="570"/>
      <c r="M419" s="570"/>
      <c r="N419" s="570"/>
      <c r="O419" s="570"/>
      <c r="P419" s="570"/>
      <c r="Q419" s="570"/>
      <c r="R419" s="570"/>
      <c r="S419" s="570"/>
      <c r="T419" s="570"/>
      <c r="U419" s="570"/>
      <c r="V419" s="570"/>
      <c r="W419" s="570"/>
      <c r="X419" s="570"/>
      <c r="Y419" s="570"/>
      <c r="Z419" s="570"/>
    </row>
    <row r="420" spans="1:26" ht="15.75" customHeight="1">
      <c r="A420" s="570"/>
      <c r="B420" s="570"/>
      <c r="C420" s="570"/>
      <c r="D420" s="570"/>
      <c r="E420" s="570"/>
      <c r="F420" s="570"/>
      <c r="G420" s="570"/>
      <c r="H420" s="570"/>
      <c r="I420" s="570"/>
      <c r="J420" s="570"/>
      <c r="K420" s="570"/>
      <c r="L420" s="570"/>
      <c r="M420" s="570"/>
      <c r="N420" s="570"/>
      <c r="O420" s="570"/>
      <c r="P420" s="570"/>
      <c r="Q420" s="570"/>
      <c r="R420" s="570"/>
      <c r="S420" s="570"/>
      <c r="T420" s="570"/>
      <c r="U420" s="570"/>
      <c r="V420" s="570"/>
      <c r="W420" s="570"/>
      <c r="X420" s="570"/>
      <c r="Y420" s="570"/>
      <c r="Z420" s="570"/>
    </row>
    <row r="421" spans="1:26" ht="15.75" customHeight="1">
      <c r="A421" s="570"/>
      <c r="B421" s="570"/>
      <c r="C421" s="570"/>
      <c r="D421" s="570"/>
      <c r="E421" s="570"/>
      <c r="F421" s="570"/>
      <c r="G421" s="570"/>
      <c r="H421" s="570"/>
      <c r="I421" s="570"/>
      <c r="J421" s="570"/>
      <c r="K421" s="570"/>
      <c r="L421" s="570"/>
      <c r="M421" s="570"/>
      <c r="N421" s="570"/>
      <c r="O421" s="570"/>
      <c r="P421" s="570"/>
      <c r="Q421" s="570"/>
      <c r="R421" s="570"/>
      <c r="S421" s="570"/>
      <c r="T421" s="570"/>
      <c r="U421" s="570"/>
      <c r="V421" s="570"/>
      <c r="W421" s="570"/>
      <c r="X421" s="570"/>
      <c r="Y421" s="570"/>
      <c r="Z421" s="570"/>
    </row>
    <row r="422" spans="1:26" ht="15.75" customHeight="1">
      <c r="A422" s="570"/>
      <c r="B422" s="570"/>
      <c r="C422" s="570"/>
      <c r="D422" s="570"/>
      <c r="E422" s="570"/>
      <c r="F422" s="570"/>
      <c r="G422" s="570"/>
      <c r="H422" s="570"/>
      <c r="I422" s="570"/>
      <c r="J422" s="570"/>
      <c r="K422" s="570"/>
      <c r="L422" s="570"/>
      <c r="M422" s="570"/>
      <c r="N422" s="570"/>
      <c r="O422" s="570"/>
      <c r="P422" s="570"/>
      <c r="Q422" s="570"/>
      <c r="R422" s="570"/>
      <c r="S422" s="570"/>
      <c r="T422" s="570"/>
      <c r="U422" s="570"/>
      <c r="V422" s="570"/>
      <c r="W422" s="570"/>
      <c r="X422" s="570"/>
      <c r="Y422" s="570"/>
      <c r="Z422" s="570"/>
    </row>
    <row r="423" spans="1:26" ht="15.75" customHeight="1">
      <c r="A423" s="570"/>
      <c r="B423" s="570"/>
      <c r="C423" s="570"/>
      <c r="D423" s="570"/>
      <c r="E423" s="570"/>
      <c r="F423" s="570"/>
      <c r="G423" s="570"/>
      <c r="H423" s="570"/>
      <c r="I423" s="570"/>
      <c r="J423" s="570"/>
      <c r="K423" s="570"/>
      <c r="L423" s="570"/>
      <c r="M423" s="570"/>
      <c r="N423" s="570"/>
      <c r="O423" s="570"/>
      <c r="P423" s="570"/>
      <c r="Q423" s="570"/>
      <c r="R423" s="570"/>
      <c r="S423" s="570"/>
      <c r="T423" s="570"/>
      <c r="U423" s="570"/>
      <c r="V423" s="570"/>
      <c r="W423" s="570"/>
      <c r="X423" s="570"/>
      <c r="Y423" s="570"/>
      <c r="Z423" s="570"/>
    </row>
    <row r="424" spans="1:26" ht="15.75" customHeight="1">
      <c r="A424" s="570"/>
      <c r="B424" s="570"/>
      <c r="C424" s="570"/>
      <c r="D424" s="570"/>
      <c r="E424" s="570"/>
      <c r="F424" s="570"/>
      <c r="G424" s="570"/>
      <c r="H424" s="570"/>
      <c r="I424" s="570"/>
      <c r="J424" s="570"/>
      <c r="K424" s="570"/>
      <c r="L424" s="570"/>
      <c r="M424" s="570"/>
      <c r="N424" s="570"/>
      <c r="O424" s="570"/>
      <c r="P424" s="570"/>
      <c r="Q424" s="570"/>
      <c r="R424" s="570"/>
      <c r="S424" s="570"/>
      <c r="T424" s="570"/>
      <c r="U424" s="570"/>
      <c r="V424" s="570"/>
      <c r="W424" s="570"/>
      <c r="X424" s="570"/>
      <c r="Y424" s="570"/>
      <c r="Z424" s="570"/>
    </row>
    <row r="425" spans="1:26" ht="15.75" customHeight="1">
      <c r="A425" s="570"/>
      <c r="B425" s="570"/>
      <c r="C425" s="570"/>
      <c r="D425" s="570"/>
      <c r="E425" s="570"/>
      <c r="F425" s="570"/>
      <c r="G425" s="570"/>
      <c r="H425" s="570"/>
      <c r="I425" s="570"/>
      <c r="J425" s="570"/>
      <c r="K425" s="570"/>
      <c r="L425" s="570"/>
      <c r="M425" s="570"/>
      <c r="N425" s="570"/>
      <c r="O425" s="570"/>
      <c r="P425" s="570"/>
      <c r="Q425" s="570"/>
      <c r="R425" s="570"/>
      <c r="S425" s="570"/>
      <c r="T425" s="570"/>
      <c r="U425" s="570"/>
      <c r="V425" s="570"/>
      <c r="W425" s="570"/>
      <c r="X425" s="570"/>
      <c r="Y425" s="570"/>
      <c r="Z425" s="570"/>
    </row>
    <row r="426" spans="1:26" ht="15.75" customHeight="1">
      <c r="A426" s="570"/>
      <c r="B426" s="570"/>
      <c r="C426" s="570"/>
      <c r="D426" s="570"/>
      <c r="E426" s="570"/>
      <c r="F426" s="570"/>
      <c r="G426" s="570"/>
      <c r="H426" s="570"/>
      <c r="I426" s="570"/>
      <c r="J426" s="570"/>
      <c r="K426" s="570"/>
      <c r="L426" s="570"/>
      <c r="M426" s="570"/>
      <c r="N426" s="570"/>
      <c r="O426" s="570"/>
      <c r="P426" s="570"/>
      <c r="Q426" s="570"/>
      <c r="R426" s="570"/>
      <c r="S426" s="570"/>
      <c r="T426" s="570"/>
      <c r="U426" s="570"/>
      <c r="V426" s="570"/>
      <c r="W426" s="570"/>
      <c r="X426" s="570"/>
      <c r="Y426" s="570"/>
      <c r="Z426" s="570"/>
    </row>
    <row r="427" spans="1:26" ht="15.75" customHeight="1">
      <c r="A427" s="570"/>
      <c r="B427" s="570"/>
      <c r="C427" s="570"/>
      <c r="D427" s="570"/>
      <c r="E427" s="570"/>
      <c r="F427" s="570"/>
      <c r="G427" s="570"/>
      <c r="H427" s="570"/>
      <c r="I427" s="570"/>
      <c r="J427" s="570"/>
      <c r="K427" s="570"/>
      <c r="L427" s="570"/>
      <c r="M427" s="570"/>
      <c r="N427" s="570"/>
      <c r="O427" s="570"/>
      <c r="P427" s="570"/>
      <c r="Q427" s="570"/>
      <c r="R427" s="570"/>
      <c r="S427" s="570"/>
      <c r="T427" s="570"/>
      <c r="U427" s="570"/>
      <c r="V427" s="570"/>
      <c r="W427" s="570"/>
      <c r="X427" s="570"/>
      <c r="Y427" s="570"/>
      <c r="Z427" s="570"/>
    </row>
    <row r="428" spans="1:26" ht="15.75" customHeight="1">
      <c r="A428" s="570"/>
      <c r="B428" s="570"/>
      <c r="C428" s="570"/>
      <c r="D428" s="570"/>
      <c r="E428" s="570"/>
      <c r="F428" s="570"/>
      <c r="G428" s="570"/>
      <c r="H428" s="570"/>
      <c r="I428" s="570"/>
      <c r="J428" s="570"/>
      <c r="K428" s="570"/>
      <c r="L428" s="570"/>
      <c r="M428" s="570"/>
      <c r="N428" s="570"/>
      <c r="O428" s="570"/>
      <c r="P428" s="570"/>
      <c r="Q428" s="570"/>
      <c r="R428" s="570"/>
      <c r="S428" s="570"/>
      <c r="T428" s="570"/>
      <c r="U428" s="570"/>
      <c r="V428" s="570"/>
      <c r="W428" s="570"/>
      <c r="X428" s="570"/>
      <c r="Y428" s="570"/>
      <c r="Z428" s="570"/>
    </row>
    <row r="429" spans="1:26" ht="15.75" customHeight="1">
      <c r="A429" s="570"/>
      <c r="B429" s="570"/>
      <c r="C429" s="570"/>
      <c r="D429" s="570"/>
      <c r="E429" s="570"/>
      <c r="F429" s="570"/>
      <c r="G429" s="570"/>
      <c r="H429" s="570"/>
      <c r="I429" s="570"/>
      <c r="J429" s="570"/>
      <c r="K429" s="570"/>
      <c r="L429" s="570"/>
      <c r="M429" s="570"/>
      <c r="N429" s="570"/>
      <c r="O429" s="570"/>
      <c r="P429" s="570"/>
      <c r="Q429" s="570"/>
      <c r="R429" s="570"/>
      <c r="S429" s="570"/>
      <c r="T429" s="570"/>
      <c r="U429" s="570"/>
      <c r="V429" s="570"/>
      <c r="W429" s="570"/>
      <c r="X429" s="570"/>
      <c r="Y429" s="570"/>
      <c r="Z429" s="570"/>
    </row>
    <row r="430" spans="1:26" ht="15.75" customHeight="1">
      <c r="A430" s="570"/>
      <c r="B430" s="570"/>
      <c r="C430" s="570"/>
      <c r="D430" s="570"/>
      <c r="E430" s="570"/>
      <c r="F430" s="570"/>
      <c r="G430" s="570"/>
      <c r="H430" s="570"/>
      <c r="I430" s="570"/>
      <c r="J430" s="570"/>
      <c r="K430" s="570"/>
      <c r="L430" s="570"/>
      <c r="M430" s="570"/>
      <c r="N430" s="570"/>
      <c r="O430" s="570"/>
      <c r="P430" s="570"/>
      <c r="Q430" s="570"/>
      <c r="R430" s="570"/>
      <c r="S430" s="570"/>
      <c r="T430" s="570"/>
      <c r="U430" s="570"/>
      <c r="V430" s="570"/>
      <c r="W430" s="570"/>
      <c r="X430" s="570"/>
      <c r="Y430" s="570"/>
      <c r="Z430" s="570"/>
    </row>
    <row r="431" spans="1:26" ht="15.75" customHeight="1">
      <c r="A431" s="570"/>
      <c r="B431" s="570"/>
      <c r="C431" s="570"/>
      <c r="D431" s="570"/>
      <c r="E431" s="570"/>
      <c r="F431" s="570"/>
      <c r="G431" s="570"/>
      <c r="H431" s="570"/>
      <c r="I431" s="570"/>
      <c r="J431" s="570"/>
      <c r="K431" s="570"/>
      <c r="L431" s="570"/>
      <c r="M431" s="570"/>
      <c r="N431" s="570"/>
      <c r="O431" s="570"/>
      <c r="P431" s="570"/>
      <c r="Q431" s="570"/>
      <c r="R431" s="570"/>
      <c r="S431" s="570"/>
      <c r="T431" s="570"/>
      <c r="U431" s="570"/>
      <c r="V431" s="570"/>
      <c r="W431" s="570"/>
      <c r="X431" s="570"/>
      <c r="Y431" s="570"/>
      <c r="Z431" s="570"/>
    </row>
    <row r="432" spans="1:26" ht="15.75" customHeight="1">
      <c r="A432" s="570"/>
      <c r="B432" s="570"/>
      <c r="C432" s="570"/>
      <c r="D432" s="570"/>
      <c r="E432" s="570"/>
      <c r="F432" s="570"/>
      <c r="G432" s="570"/>
      <c r="H432" s="570"/>
      <c r="I432" s="570"/>
      <c r="J432" s="570"/>
      <c r="K432" s="570"/>
      <c r="L432" s="570"/>
      <c r="M432" s="570"/>
      <c r="N432" s="570"/>
      <c r="O432" s="570"/>
      <c r="P432" s="570"/>
      <c r="Q432" s="570"/>
      <c r="R432" s="570"/>
      <c r="S432" s="570"/>
      <c r="T432" s="570"/>
      <c r="U432" s="570"/>
      <c r="V432" s="570"/>
      <c r="W432" s="570"/>
      <c r="X432" s="570"/>
      <c r="Y432" s="570"/>
      <c r="Z432" s="570"/>
    </row>
    <row r="433" spans="1:26" ht="15.75" customHeight="1">
      <c r="A433" s="570"/>
      <c r="B433" s="570"/>
      <c r="C433" s="570"/>
      <c r="D433" s="570"/>
      <c r="E433" s="570"/>
      <c r="F433" s="570"/>
      <c r="G433" s="570"/>
      <c r="H433" s="570"/>
      <c r="I433" s="570"/>
      <c r="J433" s="570"/>
      <c r="K433" s="570"/>
      <c r="L433" s="570"/>
      <c r="M433" s="570"/>
      <c r="N433" s="570"/>
      <c r="O433" s="570"/>
      <c r="P433" s="570"/>
      <c r="Q433" s="570"/>
      <c r="R433" s="570"/>
      <c r="S433" s="570"/>
      <c r="T433" s="570"/>
      <c r="U433" s="570"/>
      <c r="V433" s="570"/>
      <c r="W433" s="570"/>
      <c r="X433" s="570"/>
      <c r="Y433" s="570"/>
      <c r="Z433" s="570"/>
    </row>
    <row r="434" spans="1:26" ht="15.75" customHeight="1">
      <c r="A434" s="570"/>
      <c r="B434" s="570"/>
      <c r="C434" s="570"/>
      <c r="D434" s="570"/>
      <c r="E434" s="570"/>
      <c r="F434" s="570"/>
      <c r="G434" s="570"/>
      <c r="H434" s="570"/>
      <c r="I434" s="570"/>
      <c r="J434" s="570"/>
      <c r="K434" s="570"/>
      <c r="L434" s="570"/>
      <c r="M434" s="570"/>
      <c r="N434" s="570"/>
      <c r="O434" s="570"/>
      <c r="P434" s="570"/>
      <c r="Q434" s="570"/>
      <c r="R434" s="570"/>
      <c r="S434" s="570"/>
      <c r="T434" s="570"/>
      <c r="U434" s="570"/>
      <c r="V434" s="570"/>
      <c r="W434" s="570"/>
      <c r="X434" s="570"/>
      <c r="Y434" s="570"/>
      <c r="Z434" s="570"/>
    </row>
    <row r="435" spans="1:26" ht="15.75" customHeight="1">
      <c r="A435" s="570"/>
      <c r="B435" s="570"/>
      <c r="C435" s="570"/>
      <c r="D435" s="570"/>
      <c r="E435" s="570"/>
      <c r="F435" s="570"/>
      <c r="G435" s="570"/>
      <c r="H435" s="570"/>
      <c r="I435" s="570"/>
      <c r="J435" s="570"/>
      <c r="K435" s="570"/>
      <c r="L435" s="570"/>
      <c r="M435" s="570"/>
      <c r="N435" s="570"/>
      <c r="O435" s="570"/>
      <c r="P435" s="570"/>
      <c r="Q435" s="570"/>
      <c r="R435" s="570"/>
      <c r="S435" s="570"/>
      <c r="T435" s="570"/>
      <c r="U435" s="570"/>
      <c r="V435" s="570"/>
      <c r="W435" s="570"/>
      <c r="X435" s="570"/>
      <c r="Y435" s="570"/>
      <c r="Z435" s="570"/>
    </row>
    <row r="436" spans="1:26" ht="15.75" customHeight="1">
      <c r="A436" s="570"/>
      <c r="B436" s="570"/>
      <c r="C436" s="570"/>
      <c r="D436" s="570"/>
      <c r="E436" s="570"/>
      <c r="F436" s="570"/>
      <c r="G436" s="570"/>
      <c r="H436" s="570"/>
      <c r="I436" s="570"/>
      <c r="J436" s="570"/>
      <c r="K436" s="570"/>
      <c r="L436" s="570"/>
      <c r="M436" s="570"/>
      <c r="N436" s="570"/>
      <c r="O436" s="570"/>
      <c r="P436" s="570"/>
      <c r="Q436" s="570"/>
      <c r="R436" s="570"/>
      <c r="S436" s="570"/>
      <c r="T436" s="570"/>
      <c r="U436" s="570"/>
      <c r="V436" s="570"/>
      <c r="W436" s="570"/>
      <c r="X436" s="570"/>
      <c r="Y436" s="570"/>
      <c r="Z436" s="570"/>
    </row>
    <row r="437" spans="1:26" ht="15.75" customHeight="1">
      <c r="A437" s="570"/>
      <c r="B437" s="570"/>
      <c r="C437" s="570"/>
      <c r="D437" s="570"/>
      <c r="E437" s="570"/>
      <c r="F437" s="570"/>
      <c r="G437" s="570"/>
      <c r="H437" s="570"/>
      <c r="I437" s="570"/>
      <c r="J437" s="570"/>
      <c r="K437" s="570"/>
      <c r="L437" s="570"/>
      <c r="M437" s="570"/>
      <c r="N437" s="570"/>
      <c r="O437" s="570"/>
      <c r="P437" s="570"/>
      <c r="Q437" s="570"/>
      <c r="R437" s="570"/>
      <c r="S437" s="570"/>
      <c r="T437" s="570"/>
      <c r="U437" s="570"/>
      <c r="V437" s="570"/>
      <c r="W437" s="570"/>
      <c r="X437" s="570"/>
      <c r="Y437" s="570"/>
      <c r="Z437" s="570"/>
    </row>
    <row r="438" spans="1:26" ht="15.75" customHeight="1">
      <c r="A438" s="570"/>
      <c r="B438" s="570"/>
      <c r="C438" s="570"/>
      <c r="D438" s="570"/>
      <c r="E438" s="570"/>
      <c r="F438" s="570"/>
      <c r="G438" s="570"/>
      <c r="H438" s="570"/>
      <c r="I438" s="570"/>
      <c r="J438" s="570"/>
      <c r="K438" s="570"/>
      <c r="L438" s="570"/>
      <c r="M438" s="570"/>
      <c r="N438" s="570"/>
      <c r="O438" s="570"/>
      <c r="P438" s="570"/>
      <c r="Q438" s="570"/>
      <c r="R438" s="570"/>
      <c r="S438" s="570"/>
      <c r="T438" s="570"/>
      <c r="U438" s="570"/>
      <c r="V438" s="570"/>
      <c r="W438" s="570"/>
      <c r="X438" s="570"/>
      <c r="Y438" s="570"/>
      <c r="Z438" s="570"/>
    </row>
    <row r="439" spans="1:26" ht="15.75" customHeight="1">
      <c r="A439" s="570"/>
      <c r="B439" s="570"/>
      <c r="C439" s="570"/>
      <c r="D439" s="570"/>
      <c r="E439" s="570"/>
      <c r="F439" s="570"/>
      <c r="G439" s="570"/>
      <c r="H439" s="570"/>
      <c r="I439" s="570"/>
      <c r="J439" s="570"/>
      <c r="K439" s="570"/>
      <c r="L439" s="570"/>
      <c r="M439" s="570"/>
      <c r="N439" s="570"/>
      <c r="O439" s="570"/>
      <c r="P439" s="570"/>
      <c r="Q439" s="570"/>
      <c r="R439" s="570"/>
      <c r="S439" s="570"/>
      <c r="T439" s="570"/>
      <c r="U439" s="570"/>
      <c r="V439" s="570"/>
      <c r="W439" s="570"/>
      <c r="X439" s="570"/>
      <c r="Y439" s="570"/>
      <c r="Z439" s="570"/>
    </row>
    <row r="440" spans="1:26" ht="15.75" customHeight="1">
      <c r="A440" s="570"/>
      <c r="B440" s="570"/>
      <c r="C440" s="570"/>
      <c r="D440" s="570"/>
      <c r="E440" s="570"/>
      <c r="F440" s="570"/>
      <c r="G440" s="570"/>
      <c r="H440" s="570"/>
      <c r="I440" s="570"/>
      <c r="J440" s="570"/>
      <c r="K440" s="570"/>
      <c r="L440" s="570"/>
      <c r="M440" s="570"/>
      <c r="N440" s="570"/>
      <c r="O440" s="570"/>
      <c r="P440" s="570"/>
      <c r="Q440" s="570"/>
      <c r="R440" s="570"/>
      <c r="S440" s="570"/>
      <c r="T440" s="570"/>
      <c r="U440" s="570"/>
      <c r="V440" s="570"/>
      <c r="W440" s="570"/>
      <c r="X440" s="570"/>
      <c r="Y440" s="570"/>
      <c r="Z440" s="570"/>
    </row>
    <row r="441" spans="1:26" ht="15.75" customHeight="1">
      <c r="A441" s="570"/>
      <c r="B441" s="570"/>
      <c r="C441" s="570"/>
      <c r="D441" s="570"/>
      <c r="E441" s="570"/>
      <c r="F441" s="570"/>
      <c r="G441" s="570"/>
      <c r="H441" s="570"/>
      <c r="I441" s="570"/>
      <c r="J441" s="570"/>
      <c r="K441" s="570"/>
      <c r="L441" s="570"/>
      <c r="M441" s="570"/>
      <c r="N441" s="570"/>
      <c r="O441" s="570"/>
      <c r="P441" s="570"/>
      <c r="Q441" s="570"/>
      <c r="R441" s="570"/>
      <c r="S441" s="570"/>
      <c r="T441" s="570"/>
      <c r="U441" s="570"/>
      <c r="V441" s="570"/>
      <c r="W441" s="570"/>
      <c r="X441" s="570"/>
      <c r="Y441" s="570"/>
      <c r="Z441" s="570"/>
    </row>
    <row r="442" spans="1:26" ht="15.75" customHeight="1">
      <c r="A442" s="570"/>
      <c r="B442" s="570"/>
      <c r="C442" s="570"/>
      <c r="D442" s="570"/>
      <c r="E442" s="570"/>
      <c r="F442" s="570"/>
      <c r="G442" s="570"/>
      <c r="H442" s="570"/>
      <c r="I442" s="570"/>
      <c r="J442" s="570"/>
      <c r="K442" s="570"/>
      <c r="L442" s="570"/>
      <c r="M442" s="570"/>
      <c r="N442" s="570"/>
      <c r="O442" s="570"/>
      <c r="P442" s="570"/>
      <c r="Q442" s="570"/>
      <c r="R442" s="570"/>
      <c r="S442" s="570"/>
      <c r="T442" s="570"/>
      <c r="U442" s="570"/>
      <c r="V442" s="570"/>
      <c r="W442" s="570"/>
      <c r="X442" s="570"/>
      <c r="Y442" s="570"/>
      <c r="Z442" s="570"/>
    </row>
    <row r="443" spans="1:26" ht="15.75" customHeight="1">
      <c r="A443" s="570"/>
      <c r="B443" s="570"/>
      <c r="C443" s="570"/>
      <c r="D443" s="570"/>
      <c r="E443" s="570"/>
      <c r="F443" s="570"/>
      <c r="G443" s="570"/>
      <c r="H443" s="570"/>
      <c r="I443" s="570"/>
      <c r="J443" s="570"/>
      <c r="K443" s="570"/>
      <c r="L443" s="570"/>
      <c r="M443" s="570"/>
      <c r="N443" s="570"/>
      <c r="O443" s="570"/>
      <c r="P443" s="570"/>
      <c r="Q443" s="570"/>
      <c r="R443" s="570"/>
      <c r="S443" s="570"/>
      <c r="T443" s="570"/>
      <c r="U443" s="570"/>
      <c r="V443" s="570"/>
      <c r="W443" s="570"/>
      <c r="X443" s="570"/>
      <c r="Y443" s="570"/>
      <c r="Z443" s="570"/>
    </row>
    <row r="444" spans="1:26" ht="15.75" customHeight="1">
      <c r="A444" s="570"/>
      <c r="B444" s="570"/>
      <c r="C444" s="570"/>
      <c r="D444" s="570"/>
      <c r="E444" s="570"/>
      <c r="F444" s="570"/>
      <c r="G444" s="570"/>
      <c r="H444" s="570"/>
      <c r="I444" s="570"/>
      <c r="J444" s="570"/>
      <c r="K444" s="570"/>
      <c r="L444" s="570"/>
      <c r="M444" s="570"/>
      <c r="N444" s="570"/>
      <c r="O444" s="570"/>
      <c r="P444" s="570"/>
      <c r="Q444" s="570"/>
      <c r="R444" s="570"/>
      <c r="S444" s="570"/>
      <c r="T444" s="570"/>
      <c r="U444" s="570"/>
      <c r="V444" s="570"/>
      <c r="W444" s="570"/>
      <c r="X444" s="570"/>
      <c r="Y444" s="570"/>
      <c r="Z444" s="570"/>
    </row>
    <row r="445" spans="1:26" ht="15.75" customHeight="1">
      <c r="A445" s="570"/>
      <c r="B445" s="570"/>
      <c r="C445" s="570"/>
      <c r="D445" s="570"/>
      <c r="E445" s="570"/>
      <c r="F445" s="570"/>
      <c r="G445" s="570"/>
      <c r="H445" s="570"/>
      <c r="I445" s="570"/>
      <c r="J445" s="570"/>
      <c r="K445" s="570"/>
      <c r="L445" s="570"/>
      <c r="M445" s="570"/>
      <c r="N445" s="570"/>
      <c r="O445" s="570"/>
      <c r="P445" s="570"/>
      <c r="Q445" s="570"/>
      <c r="R445" s="570"/>
      <c r="S445" s="570"/>
      <c r="T445" s="570"/>
      <c r="U445" s="570"/>
      <c r="V445" s="570"/>
      <c r="W445" s="570"/>
      <c r="X445" s="570"/>
      <c r="Y445" s="570"/>
      <c r="Z445" s="570"/>
    </row>
    <row r="446" spans="1:26" ht="15.75" customHeight="1">
      <c r="A446" s="570"/>
      <c r="B446" s="570"/>
      <c r="C446" s="570"/>
      <c r="D446" s="570"/>
      <c r="E446" s="570"/>
      <c r="F446" s="570"/>
      <c r="G446" s="570"/>
      <c r="H446" s="570"/>
      <c r="I446" s="570"/>
      <c r="J446" s="570"/>
      <c r="K446" s="570"/>
      <c r="L446" s="570"/>
      <c r="M446" s="570"/>
      <c r="N446" s="570"/>
      <c r="O446" s="570"/>
      <c r="P446" s="570"/>
      <c r="Q446" s="570"/>
      <c r="R446" s="570"/>
      <c r="S446" s="570"/>
      <c r="T446" s="570"/>
      <c r="U446" s="570"/>
      <c r="V446" s="570"/>
      <c r="W446" s="570"/>
      <c r="X446" s="570"/>
      <c r="Y446" s="570"/>
      <c r="Z446" s="570"/>
    </row>
    <row r="447" spans="1:26" ht="15.75" customHeight="1">
      <c r="A447" s="570"/>
      <c r="B447" s="570"/>
      <c r="C447" s="570"/>
      <c r="D447" s="570"/>
      <c r="E447" s="570"/>
      <c r="F447" s="570"/>
      <c r="G447" s="570"/>
      <c r="H447" s="570"/>
      <c r="I447" s="570"/>
      <c r="J447" s="570"/>
      <c r="K447" s="570"/>
      <c r="L447" s="570"/>
      <c r="M447" s="570"/>
      <c r="N447" s="570"/>
      <c r="O447" s="570"/>
      <c r="P447" s="570"/>
      <c r="Q447" s="570"/>
      <c r="R447" s="570"/>
      <c r="S447" s="570"/>
      <c r="T447" s="570"/>
      <c r="U447" s="570"/>
      <c r="V447" s="570"/>
      <c r="W447" s="570"/>
      <c r="X447" s="570"/>
      <c r="Y447" s="570"/>
      <c r="Z447" s="570"/>
    </row>
    <row r="448" spans="1:26" ht="15.75" customHeight="1">
      <c r="A448" s="570"/>
      <c r="B448" s="570"/>
      <c r="C448" s="570"/>
      <c r="D448" s="570"/>
      <c r="E448" s="570"/>
      <c r="F448" s="570"/>
      <c r="G448" s="570"/>
      <c r="H448" s="570"/>
      <c r="I448" s="570"/>
      <c r="J448" s="570"/>
      <c r="K448" s="570"/>
      <c r="L448" s="570"/>
      <c r="M448" s="570"/>
      <c r="N448" s="570"/>
      <c r="O448" s="570"/>
      <c r="P448" s="570"/>
      <c r="Q448" s="570"/>
      <c r="R448" s="570"/>
      <c r="S448" s="570"/>
      <c r="T448" s="570"/>
      <c r="U448" s="570"/>
      <c r="V448" s="570"/>
      <c r="W448" s="570"/>
      <c r="X448" s="570"/>
      <c r="Y448" s="570"/>
      <c r="Z448" s="570"/>
    </row>
    <row r="449" spans="1:26" ht="15.75" customHeight="1">
      <c r="A449" s="570"/>
      <c r="B449" s="570"/>
      <c r="C449" s="570"/>
      <c r="D449" s="570"/>
      <c r="E449" s="570"/>
      <c r="F449" s="570"/>
      <c r="G449" s="570"/>
      <c r="H449" s="570"/>
      <c r="I449" s="570"/>
      <c r="J449" s="570"/>
      <c r="K449" s="570"/>
      <c r="L449" s="570"/>
      <c r="M449" s="570"/>
      <c r="N449" s="570"/>
      <c r="O449" s="570"/>
      <c r="P449" s="570"/>
      <c r="Q449" s="570"/>
      <c r="R449" s="570"/>
      <c r="S449" s="570"/>
      <c r="T449" s="570"/>
      <c r="U449" s="570"/>
      <c r="V449" s="570"/>
      <c r="W449" s="570"/>
      <c r="X449" s="570"/>
      <c r="Y449" s="570"/>
      <c r="Z449" s="570"/>
    </row>
    <row r="450" spans="1:26" ht="15.75" customHeight="1">
      <c r="A450" s="570"/>
      <c r="B450" s="570"/>
      <c r="C450" s="570"/>
      <c r="D450" s="570"/>
      <c r="E450" s="570"/>
      <c r="F450" s="570"/>
      <c r="G450" s="570"/>
      <c r="H450" s="570"/>
      <c r="I450" s="570"/>
      <c r="J450" s="570"/>
      <c r="K450" s="570"/>
      <c r="L450" s="570"/>
      <c r="M450" s="570"/>
      <c r="N450" s="570"/>
      <c r="O450" s="570"/>
      <c r="P450" s="570"/>
      <c r="Q450" s="570"/>
      <c r="R450" s="570"/>
      <c r="S450" s="570"/>
      <c r="T450" s="570"/>
      <c r="U450" s="570"/>
      <c r="V450" s="570"/>
      <c r="W450" s="570"/>
      <c r="X450" s="570"/>
      <c r="Y450" s="570"/>
      <c r="Z450" s="570"/>
    </row>
    <row r="451" spans="1:26" ht="15.75" customHeight="1">
      <c r="A451" s="570"/>
      <c r="B451" s="570"/>
      <c r="C451" s="570"/>
      <c r="D451" s="570"/>
      <c r="E451" s="570"/>
      <c r="F451" s="570"/>
      <c r="G451" s="570"/>
      <c r="H451" s="570"/>
      <c r="I451" s="570"/>
      <c r="J451" s="570"/>
      <c r="K451" s="570"/>
      <c r="L451" s="570"/>
      <c r="M451" s="570"/>
      <c r="N451" s="570"/>
      <c r="O451" s="570"/>
      <c r="P451" s="570"/>
      <c r="Q451" s="570"/>
      <c r="R451" s="570"/>
      <c r="S451" s="570"/>
      <c r="T451" s="570"/>
      <c r="U451" s="570"/>
      <c r="V451" s="570"/>
      <c r="W451" s="570"/>
      <c r="X451" s="570"/>
      <c r="Y451" s="570"/>
      <c r="Z451" s="570"/>
    </row>
    <row r="452" spans="1:26" ht="15.75" customHeight="1">
      <c r="A452" s="570"/>
      <c r="B452" s="570"/>
      <c r="C452" s="570"/>
      <c r="D452" s="570"/>
      <c r="E452" s="570"/>
      <c r="F452" s="570"/>
      <c r="G452" s="570"/>
      <c r="H452" s="570"/>
      <c r="I452" s="570"/>
      <c r="J452" s="570"/>
      <c r="K452" s="570"/>
      <c r="L452" s="570"/>
      <c r="M452" s="570"/>
      <c r="N452" s="570"/>
      <c r="O452" s="570"/>
      <c r="P452" s="570"/>
      <c r="Q452" s="570"/>
      <c r="R452" s="570"/>
      <c r="S452" s="570"/>
      <c r="T452" s="570"/>
      <c r="U452" s="570"/>
      <c r="V452" s="570"/>
      <c r="W452" s="570"/>
      <c r="X452" s="570"/>
      <c r="Y452" s="570"/>
      <c r="Z452" s="570"/>
    </row>
    <row r="453" spans="1:26" ht="15.75" customHeight="1">
      <c r="A453" s="570"/>
      <c r="B453" s="570"/>
      <c r="C453" s="570"/>
      <c r="D453" s="570"/>
      <c r="E453" s="570"/>
      <c r="F453" s="570"/>
      <c r="G453" s="570"/>
      <c r="H453" s="570"/>
      <c r="I453" s="570"/>
      <c r="J453" s="570"/>
      <c r="K453" s="570"/>
      <c r="L453" s="570"/>
      <c r="M453" s="570"/>
      <c r="N453" s="570"/>
      <c r="O453" s="570"/>
      <c r="P453" s="570"/>
      <c r="Q453" s="570"/>
      <c r="R453" s="570"/>
      <c r="S453" s="570"/>
      <c r="T453" s="570"/>
      <c r="U453" s="570"/>
      <c r="V453" s="570"/>
      <c r="W453" s="570"/>
      <c r="X453" s="570"/>
      <c r="Y453" s="570"/>
      <c r="Z453" s="570"/>
    </row>
    <row r="454" spans="1:26" ht="15.75" customHeight="1">
      <c r="A454" s="570"/>
      <c r="B454" s="570"/>
      <c r="C454" s="570"/>
      <c r="D454" s="570"/>
      <c r="E454" s="570"/>
      <c r="F454" s="570"/>
      <c r="G454" s="570"/>
      <c r="H454" s="570"/>
      <c r="I454" s="570"/>
      <c r="J454" s="570"/>
      <c r="K454" s="570"/>
      <c r="L454" s="570"/>
      <c r="M454" s="570"/>
      <c r="N454" s="570"/>
      <c r="O454" s="570"/>
      <c r="P454" s="570"/>
      <c r="Q454" s="570"/>
      <c r="R454" s="570"/>
      <c r="S454" s="570"/>
      <c r="T454" s="570"/>
      <c r="U454" s="570"/>
      <c r="V454" s="570"/>
      <c r="W454" s="570"/>
      <c r="X454" s="570"/>
      <c r="Y454" s="570"/>
      <c r="Z454" s="570"/>
    </row>
    <row r="455" spans="1:26" ht="15.75" customHeight="1">
      <c r="A455" s="570"/>
      <c r="B455" s="570"/>
      <c r="C455" s="570"/>
      <c r="D455" s="570"/>
      <c r="E455" s="570"/>
      <c r="F455" s="570"/>
      <c r="G455" s="570"/>
      <c r="H455" s="570"/>
      <c r="I455" s="570"/>
      <c r="J455" s="570"/>
      <c r="K455" s="570"/>
      <c r="L455" s="570"/>
      <c r="M455" s="570"/>
      <c r="N455" s="570"/>
      <c r="O455" s="570"/>
      <c r="P455" s="570"/>
      <c r="Q455" s="570"/>
      <c r="R455" s="570"/>
      <c r="S455" s="570"/>
      <c r="T455" s="570"/>
      <c r="U455" s="570"/>
      <c r="V455" s="570"/>
      <c r="W455" s="570"/>
      <c r="X455" s="570"/>
      <c r="Y455" s="570"/>
      <c r="Z455" s="570"/>
    </row>
    <row r="456" spans="1:26" ht="15.75" customHeight="1">
      <c r="A456" s="570"/>
      <c r="B456" s="570"/>
      <c r="C456" s="570"/>
      <c r="D456" s="570"/>
      <c r="E456" s="570"/>
      <c r="F456" s="570"/>
      <c r="G456" s="570"/>
      <c r="H456" s="570"/>
      <c r="I456" s="570"/>
      <c r="J456" s="570"/>
      <c r="K456" s="570"/>
      <c r="L456" s="570"/>
      <c r="M456" s="570"/>
      <c r="N456" s="570"/>
      <c r="O456" s="570"/>
      <c r="P456" s="570"/>
      <c r="Q456" s="570"/>
      <c r="R456" s="570"/>
      <c r="S456" s="570"/>
      <c r="T456" s="570"/>
      <c r="U456" s="570"/>
      <c r="V456" s="570"/>
      <c r="W456" s="570"/>
      <c r="X456" s="570"/>
      <c r="Y456" s="570"/>
      <c r="Z456" s="570"/>
    </row>
    <row r="457" spans="1:26" ht="15.75" customHeight="1">
      <c r="A457" s="570"/>
      <c r="B457" s="570"/>
      <c r="C457" s="570"/>
      <c r="D457" s="570"/>
      <c r="E457" s="570"/>
      <c r="F457" s="570"/>
      <c r="G457" s="570"/>
      <c r="H457" s="570"/>
      <c r="I457" s="570"/>
      <c r="J457" s="570"/>
      <c r="K457" s="570"/>
      <c r="L457" s="570"/>
      <c r="M457" s="570"/>
      <c r="N457" s="570"/>
      <c r="O457" s="570"/>
      <c r="P457" s="570"/>
      <c r="Q457" s="570"/>
      <c r="R457" s="570"/>
      <c r="S457" s="570"/>
      <c r="T457" s="570"/>
      <c r="U457" s="570"/>
      <c r="V457" s="570"/>
      <c r="W457" s="570"/>
      <c r="X457" s="570"/>
      <c r="Y457" s="570"/>
      <c r="Z457" s="570"/>
    </row>
    <row r="458" spans="1:26" ht="15.75" customHeight="1">
      <c r="A458" s="570"/>
      <c r="B458" s="570"/>
      <c r="C458" s="570"/>
      <c r="D458" s="570"/>
      <c r="E458" s="570"/>
      <c r="F458" s="570"/>
      <c r="G458" s="570"/>
      <c r="H458" s="570"/>
      <c r="I458" s="570"/>
      <c r="J458" s="570"/>
      <c r="K458" s="570"/>
      <c r="L458" s="570"/>
      <c r="M458" s="570"/>
      <c r="N458" s="570"/>
      <c r="O458" s="570"/>
      <c r="P458" s="570"/>
      <c r="Q458" s="570"/>
      <c r="R458" s="570"/>
      <c r="S458" s="570"/>
      <c r="T458" s="570"/>
      <c r="U458" s="570"/>
      <c r="V458" s="570"/>
      <c r="W458" s="570"/>
      <c r="X458" s="570"/>
      <c r="Y458" s="570"/>
      <c r="Z458" s="570"/>
    </row>
    <row r="459" spans="1:26" ht="15.75" customHeight="1">
      <c r="A459" s="570"/>
      <c r="B459" s="570"/>
      <c r="C459" s="570"/>
      <c r="D459" s="570"/>
      <c r="E459" s="570"/>
      <c r="F459" s="570"/>
      <c r="G459" s="570"/>
      <c r="H459" s="570"/>
      <c r="I459" s="570"/>
      <c r="J459" s="570"/>
      <c r="K459" s="570"/>
      <c r="L459" s="570"/>
      <c r="M459" s="570"/>
      <c r="N459" s="570"/>
      <c r="O459" s="570"/>
      <c r="P459" s="570"/>
      <c r="Q459" s="570"/>
      <c r="R459" s="570"/>
      <c r="S459" s="570"/>
      <c r="T459" s="570"/>
      <c r="U459" s="570"/>
      <c r="V459" s="570"/>
      <c r="W459" s="570"/>
      <c r="X459" s="570"/>
      <c r="Y459" s="570"/>
      <c r="Z459" s="570"/>
    </row>
    <row r="460" spans="1:26" ht="15.75" customHeight="1">
      <c r="A460" s="570"/>
      <c r="B460" s="570"/>
      <c r="C460" s="570"/>
      <c r="D460" s="570"/>
      <c r="E460" s="570"/>
      <c r="F460" s="570"/>
      <c r="G460" s="570"/>
      <c r="H460" s="570"/>
      <c r="I460" s="570"/>
      <c r="J460" s="570"/>
      <c r="K460" s="570"/>
      <c r="L460" s="570"/>
      <c r="M460" s="570"/>
      <c r="N460" s="570"/>
      <c r="O460" s="570"/>
      <c r="P460" s="570"/>
      <c r="Q460" s="570"/>
      <c r="R460" s="570"/>
      <c r="S460" s="570"/>
      <c r="T460" s="570"/>
      <c r="U460" s="570"/>
      <c r="V460" s="570"/>
      <c r="W460" s="570"/>
      <c r="X460" s="570"/>
      <c r="Y460" s="570"/>
      <c r="Z460" s="570"/>
    </row>
    <row r="461" spans="1:26" ht="15.75" customHeight="1">
      <c r="A461" s="570"/>
      <c r="B461" s="570"/>
      <c r="C461" s="570"/>
      <c r="D461" s="570"/>
      <c r="E461" s="570"/>
      <c r="F461" s="570"/>
      <c r="G461" s="570"/>
      <c r="H461" s="570"/>
      <c r="I461" s="570"/>
      <c r="J461" s="570"/>
      <c r="K461" s="570"/>
      <c r="L461" s="570"/>
      <c r="M461" s="570"/>
      <c r="N461" s="570"/>
      <c r="O461" s="570"/>
      <c r="P461" s="570"/>
      <c r="Q461" s="570"/>
      <c r="R461" s="570"/>
      <c r="S461" s="570"/>
      <c r="T461" s="570"/>
      <c r="U461" s="570"/>
      <c r="V461" s="570"/>
      <c r="W461" s="570"/>
      <c r="X461" s="570"/>
      <c r="Y461" s="570"/>
      <c r="Z461" s="570"/>
    </row>
    <row r="462" spans="1:26" ht="15.75" customHeight="1">
      <c r="A462" s="570"/>
      <c r="B462" s="570"/>
      <c r="C462" s="570"/>
      <c r="D462" s="570"/>
      <c r="E462" s="570"/>
      <c r="F462" s="570"/>
      <c r="G462" s="570"/>
      <c r="H462" s="570"/>
      <c r="I462" s="570"/>
      <c r="J462" s="570"/>
      <c r="K462" s="570"/>
      <c r="L462" s="570"/>
      <c r="M462" s="570"/>
      <c r="N462" s="570"/>
      <c r="O462" s="570"/>
      <c r="P462" s="570"/>
      <c r="Q462" s="570"/>
      <c r="R462" s="570"/>
      <c r="S462" s="570"/>
      <c r="T462" s="570"/>
      <c r="U462" s="570"/>
      <c r="V462" s="570"/>
      <c r="W462" s="570"/>
      <c r="X462" s="570"/>
      <c r="Y462" s="570"/>
      <c r="Z462" s="570"/>
    </row>
    <row r="463" spans="1:26" ht="15.75" customHeight="1">
      <c r="A463" s="570"/>
      <c r="B463" s="570"/>
      <c r="C463" s="570"/>
      <c r="D463" s="570"/>
      <c r="E463" s="570"/>
      <c r="F463" s="570"/>
      <c r="G463" s="570"/>
      <c r="H463" s="570"/>
      <c r="I463" s="570"/>
      <c r="J463" s="570"/>
      <c r="K463" s="570"/>
      <c r="L463" s="570"/>
      <c r="M463" s="570"/>
      <c r="N463" s="570"/>
      <c r="O463" s="570"/>
      <c r="P463" s="570"/>
      <c r="Q463" s="570"/>
      <c r="R463" s="570"/>
      <c r="S463" s="570"/>
      <c r="T463" s="570"/>
      <c r="U463" s="570"/>
      <c r="V463" s="570"/>
      <c r="W463" s="570"/>
      <c r="X463" s="570"/>
      <c r="Y463" s="570"/>
      <c r="Z463" s="570"/>
    </row>
    <row r="464" spans="1:26" ht="15.75" customHeight="1">
      <c r="A464" s="570"/>
      <c r="B464" s="570"/>
      <c r="C464" s="570"/>
      <c r="D464" s="570"/>
      <c r="E464" s="570"/>
      <c r="F464" s="570"/>
      <c r="G464" s="570"/>
      <c r="H464" s="570"/>
      <c r="I464" s="570"/>
      <c r="J464" s="570"/>
      <c r="K464" s="570"/>
      <c r="L464" s="570"/>
      <c r="M464" s="570"/>
      <c r="N464" s="570"/>
      <c r="O464" s="570"/>
      <c r="P464" s="570"/>
      <c r="Q464" s="570"/>
      <c r="R464" s="570"/>
      <c r="S464" s="570"/>
      <c r="T464" s="570"/>
      <c r="U464" s="570"/>
      <c r="V464" s="570"/>
      <c r="W464" s="570"/>
      <c r="X464" s="570"/>
      <c r="Y464" s="570"/>
      <c r="Z464" s="570"/>
    </row>
    <row r="465" spans="1:26" ht="15.75" customHeight="1">
      <c r="A465" s="570"/>
      <c r="B465" s="570"/>
      <c r="C465" s="570"/>
      <c r="D465" s="570"/>
      <c r="E465" s="570"/>
      <c r="F465" s="570"/>
      <c r="G465" s="570"/>
      <c r="H465" s="570"/>
      <c r="I465" s="570"/>
      <c r="J465" s="570"/>
      <c r="K465" s="570"/>
      <c r="L465" s="570"/>
      <c r="M465" s="570"/>
      <c r="N465" s="570"/>
      <c r="O465" s="570"/>
      <c r="P465" s="570"/>
      <c r="Q465" s="570"/>
      <c r="R465" s="570"/>
      <c r="S465" s="570"/>
      <c r="T465" s="570"/>
      <c r="U465" s="570"/>
      <c r="V465" s="570"/>
      <c r="W465" s="570"/>
      <c r="X465" s="570"/>
      <c r="Y465" s="570"/>
      <c r="Z465" s="570"/>
    </row>
    <row r="466" spans="1:26" ht="15.75" customHeight="1">
      <c r="A466" s="570"/>
      <c r="B466" s="570"/>
      <c r="C466" s="570"/>
      <c r="D466" s="570"/>
      <c r="E466" s="570"/>
      <c r="F466" s="570"/>
      <c r="G466" s="570"/>
      <c r="H466" s="570"/>
      <c r="I466" s="570"/>
      <c r="J466" s="570"/>
      <c r="K466" s="570"/>
      <c r="L466" s="570"/>
      <c r="M466" s="570"/>
      <c r="N466" s="570"/>
      <c r="O466" s="570"/>
      <c r="P466" s="570"/>
      <c r="Q466" s="570"/>
      <c r="R466" s="570"/>
      <c r="S466" s="570"/>
      <c r="T466" s="570"/>
      <c r="U466" s="570"/>
      <c r="V466" s="570"/>
      <c r="W466" s="570"/>
      <c r="X466" s="570"/>
      <c r="Y466" s="570"/>
      <c r="Z466" s="570"/>
    </row>
    <row r="467" spans="1:26" ht="15.75" customHeight="1">
      <c r="A467" s="570"/>
      <c r="B467" s="570"/>
      <c r="C467" s="570"/>
      <c r="D467" s="570"/>
      <c r="E467" s="570"/>
      <c r="F467" s="570"/>
      <c r="G467" s="570"/>
      <c r="H467" s="570"/>
      <c r="I467" s="570"/>
      <c r="J467" s="570"/>
      <c r="K467" s="570"/>
      <c r="L467" s="570"/>
      <c r="M467" s="570"/>
      <c r="N467" s="570"/>
      <c r="O467" s="570"/>
      <c r="P467" s="570"/>
      <c r="Q467" s="570"/>
      <c r="R467" s="570"/>
      <c r="S467" s="570"/>
      <c r="T467" s="570"/>
      <c r="U467" s="570"/>
      <c r="V467" s="570"/>
      <c r="W467" s="570"/>
      <c r="X467" s="570"/>
      <c r="Y467" s="570"/>
      <c r="Z467" s="570"/>
    </row>
    <row r="468" spans="1:26" ht="15.75" customHeight="1">
      <c r="A468" s="570"/>
      <c r="B468" s="570"/>
      <c r="C468" s="570"/>
      <c r="D468" s="570"/>
      <c r="E468" s="570"/>
      <c r="F468" s="570"/>
      <c r="G468" s="570"/>
      <c r="H468" s="570"/>
      <c r="I468" s="570"/>
      <c r="J468" s="570"/>
      <c r="K468" s="570"/>
      <c r="L468" s="570"/>
      <c r="M468" s="570"/>
      <c r="N468" s="570"/>
      <c r="O468" s="570"/>
      <c r="P468" s="570"/>
      <c r="Q468" s="570"/>
      <c r="R468" s="570"/>
      <c r="S468" s="570"/>
      <c r="T468" s="570"/>
      <c r="U468" s="570"/>
      <c r="V468" s="570"/>
      <c r="W468" s="570"/>
      <c r="X468" s="570"/>
      <c r="Y468" s="570"/>
      <c r="Z468" s="570"/>
    </row>
    <row r="469" spans="1:26" ht="15.75" customHeight="1">
      <c r="A469" s="570"/>
      <c r="B469" s="570"/>
      <c r="C469" s="570"/>
      <c r="D469" s="570"/>
      <c r="E469" s="570"/>
      <c r="F469" s="570"/>
      <c r="G469" s="570"/>
      <c r="H469" s="570"/>
      <c r="I469" s="570"/>
      <c r="J469" s="570"/>
      <c r="K469" s="570"/>
      <c r="L469" s="570"/>
      <c r="M469" s="570"/>
      <c r="N469" s="570"/>
      <c r="O469" s="570"/>
      <c r="P469" s="570"/>
      <c r="Q469" s="570"/>
      <c r="R469" s="570"/>
      <c r="S469" s="570"/>
      <c r="T469" s="570"/>
      <c r="U469" s="570"/>
      <c r="V469" s="570"/>
      <c r="W469" s="570"/>
      <c r="X469" s="570"/>
      <c r="Y469" s="570"/>
      <c r="Z469" s="570"/>
    </row>
    <row r="470" spans="1:26" ht="15.75" customHeight="1">
      <c r="A470" s="570"/>
      <c r="B470" s="570"/>
      <c r="C470" s="570"/>
      <c r="D470" s="570"/>
      <c r="E470" s="570"/>
      <c r="F470" s="570"/>
      <c r="G470" s="570"/>
      <c r="H470" s="570"/>
      <c r="I470" s="570"/>
      <c r="J470" s="570"/>
      <c r="K470" s="570"/>
      <c r="L470" s="570"/>
      <c r="M470" s="570"/>
      <c r="N470" s="570"/>
      <c r="O470" s="570"/>
      <c r="P470" s="570"/>
      <c r="Q470" s="570"/>
      <c r="R470" s="570"/>
      <c r="S470" s="570"/>
      <c r="T470" s="570"/>
      <c r="U470" s="570"/>
      <c r="V470" s="570"/>
      <c r="W470" s="570"/>
      <c r="X470" s="570"/>
      <c r="Y470" s="570"/>
      <c r="Z470" s="570"/>
    </row>
    <row r="471" spans="1:26" ht="15.75" customHeight="1">
      <c r="A471" s="570"/>
      <c r="B471" s="570"/>
      <c r="C471" s="570"/>
      <c r="D471" s="570"/>
      <c r="E471" s="570"/>
      <c r="F471" s="570"/>
      <c r="G471" s="570"/>
      <c r="H471" s="570"/>
      <c r="I471" s="570"/>
      <c r="J471" s="570"/>
      <c r="K471" s="570"/>
      <c r="L471" s="570"/>
      <c r="M471" s="570"/>
      <c r="N471" s="570"/>
      <c r="O471" s="570"/>
      <c r="P471" s="570"/>
      <c r="Q471" s="570"/>
      <c r="R471" s="570"/>
      <c r="S471" s="570"/>
      <c r="T471" s="570"/>
      <c r="U471" s="570"/>
      <c r="V471" s="570"/>
      <c r="W471" s="570"/>
      <c r="X471" s="570"/>
      <c r="Y471" s="570"/>
      <c r="Z471" s="570"/>
    </row>
    <row r="472" spans="1:26" ht="15.75" customHeight="1">
      <c r="A472" s="570"/>
      <c r="B472" s="570"/>
      <c r="C472" s="570"/>
      <c r="D472" s="570"/>
      <c r="E472" s="570"/>
      <c r="F472" s="570"/>
      <c r="G472" s="570"/>
      <c r="H472" s="570"/>
      <c r="I472" s="570"/>
      <c r="J472" s="570"/>
      <c r="K472" s="570"/>
      <c r="L472" s="570"/>
      <c r="M472" s="570"/>
      <c r="N472" s="570"/>
      <c r="O472" s="570"/>
      <c r="P472" s="570"/>
      <c r="Q472" s="570"/>
      <c r="R472" s="570"/>
      <c r="S472" s="570"/>
      <c r="T472" s="570"/>
      <c r="U472" s="570"/>
      <c r="V472" s="570"/>
      <c r="W472" s="570"/>
      <c r="X472" s="570"/>
      <c r="Y472" s="570"/>
      <c r="Z472" s="570"/>
    </row>
    <row r="473" spans="1:26" ht="15.75" customHeight="1">
      <c r="A473" s="570"/>
      <c r="B473" s="570"/>
      <c r="C473" s="570"/>
      <c r="D473" s="570"/>
      <c r="E473" s="570"/>
      <c r="F473" s="570"/>
      <c r="G473" s="570"/>
      <c r="H473" s="570"/>
      <c r="I473" s="570"/>
      <c r="J473" s="570"/>
      <c r="K473" s="570"/>
      <c r="L473" s="570"/>
      <c r="M473" s="570"/>
      <c r="N473" s="570"/>
      <c r="O473" s="570"/>
      <c r="P473" s="570"/>
      <c r="Q473" s="570"/>
      <c r="R473" s="570"/>
      <c r="S473" s="570"/>
      <c r="T473" s="570"/>
      <c r="U473" s="570"/>
      <c r="V473" s="570"/>
      <c r="W473" s="570"/>
      <c r="X473" s="570"/>
      <c r="Y473" s="570"/>
      <c r="Z473" s="570"/>
    </row>
    <row r="474" spans="1:26" ht="15.75" customHeight="1">
      <c r="A474" s="570"/>
      <c r="B474" s="570"/>
      <c r="C474" s="570"/>
      <c r="D474" s="570"/>
      <c r="E474" s="570"/>
      <c r="F474" s="570"/>
      <c r="G474" s="570"/>
      <c r="H474" s="570"/>
      <c r="I474" s="570"/>
      <c r="J474" s="570"/>
      <c r="K474" s="570"/>
      <c r="L474" s="570"/>
      <c r="M474" s="570"/>
      <c r="N474" s="570"/>
      <c r="O474" s="570"/>
      <c r="P474" s="570"/>
      <c r="Q474" s="570"/>
      <c r="R474" s="570"/>
      <c r="S474" s="570"/>
      <c r="T474" s="570"/>
      <c r="U474" s="570"/>
      <c r="V474" s="570"/>
      <c r="W474" s="570"/>
      <c r="X474" s="570"/>
      <c r="Y474" s="570"/>
      <c r="Z474" s="570"/>
    </row>
    <row r="475" spans="1:26" ht="15.75" customHeight="1">
      <c r="A475" s="570"/>
      <c r="B475" s="570"/>
      <c r="C475" s="570"/>
      <c r="D475" s="570"/>
      <c r="E475" s="570"/>
      <c r="F475" s="570"/>
      <c r="G475" s="570"/>
      <c r="H475" s="570"/>
      <c r="I475" s="570"/>
      <c r="J475" s="570"/>
      <c r="K475" s="570"/>
      <c r="L475" s="570"/>
      <c r="M475" s="570"/>
      <c r="N475" s="570"/>
      <c r="O475" s="570"/>
      <c r="P475" s="570"/>
      <c r="Q475" s="570"/>
      <c r="R475" s="570"/>
      <c r="S475" s="570"/>
      <c r="T475" s="570"/>
      <c r="U475" s="570"/>
      <c r="V475" s="570"/>
      <c r="W475" s="570"/>
      <c r="X475" s="570"/>
      <c r="Y475" s="570"/>
      <c r="Z475" s="570"/>
    </row>
    <row r="476" spans="1:26" ht="15.75" customHeight="1">
      <c r="A476" s="570"/>
      <c r="B476" s="570"/>
      <c r="C476" s="570"/>
      <c r="D476" s="570"/>
      <c r="E476" s="570"/>
      <c r="F476" s="570"/>
      <c r="G476" s="570"/>
      <c r="H476" s="570"/>
      <c r="I476" s="570"/>
      <c r="J476" s="570"/>
      <c r="K476" s="570"/>
      <c r="L476" s="570"/>
      <c r="M476" s="570"/>
      <c r="N476" s="570"/>
      <c r="O476" s="570"/>
      <c r="P476" s="570"/>
      <c r="Q476" s="570"/>
      <c r="R476" s="570"/>
      <c r="S476" s="570"/>
      <c r="T476" s="570"/>
      <c r="U476" s="570"/>
      <c r="V476" s="570"/>
      <c r="W476" s="570"/>
      <c r="X476" s="570"/>
      <c r="Y476" s="570"/>
      <c r="Z476" s="570"/>
    </row>
    <row r="477" spans="1:26" ht="15.75" customHeight="1">
      <c r="A477" s="570"/>
      <c r="B477" s="570"/>
      <c r="C477" s="570"/>
      <c r="D477" s="570"/>
      <c r="E477" s="570"/>
      <c r="F477" s="570"/>
      <c r="G477" s="570"/>
      <c r="H477" s="570"/>
      <c r="I477" s="570"/>
      <c r="J477" s="570"/>
      <c r="K477" s="570"/>
      <c r="L477" s="570"/>
      <c r="M477" s="570"/>
      <c r="N477" s="570"/>
      <c r="O477" s="570"/>
      <c r="P477" s="570"/>
      <c r="Q477" s="570"/>
      <c r="R477" s="570"/>
      <c r="S477" s="570"/>
      <c r="T477" s="570"/>
      <c r="U477" s="570"/>
      <c r="V477" s="570"/>
      <c r="W477" s="570"/>
      <c r="X477" s="570"/>
      <c r="Y477" s="570"/>
      <c r="Z477" s="570"/>
    </row>
    <row r="478" spans="1:26" ht="15.75" customHeight="1">
      <c r="A478" s="570"/>
      <c r="B478" s="570"/>
      <c r="C478" s="570"/>
      <c r="D478" s="570"/>
      <c r="E478" s="570"/>
      <c r="F478" s="570"/>
      <c r="G478" s="570"/>
      <c r="H478" s="570"/>
      <c r="I478" s="570"/>
      <c r="J478" s="570"/>
      <c r="K478" s="570"/>
      <c r="L478" s="570"/>
      <c r="M478" s="570"/>
      <c r="N478" s="570"/>
      <c r="O478" s="570"/>
      <c r="P478" s="570"/>
      <c r="Q478" s="570"/>
      <c r="R478" s="570"/>
      <c r="S478" s="570"/>
      <c r="T478" s="570"/>
      <c r="U478" s="570"/>
      <c r="V478" s="570"/>
      <c r="W478" s="570"/>
      <c r="X478" s="570"/>
      <c r="Y478" s="570"/>
      <c r="Z478" s="570"/>
    </row>
    <row r="479" spans="1:26" ht="15.75" customHeight="1">
      <c r="A479" s="570"/>
      <c r="B479" s="570"/>
      <c r="C479" s="570"/>
      <c r="D479" s="570"/>
      <c r="E479" s="570"/>
      <c r="F479" s="570"/>
      <c r="G479" s="570"/>
      <c r="H479" s="570"/>
      <c r="I479" s="570"/>
      <c r="J479" s="570"/>
      <c r="K479" s="570"/>
      <c r="L479" s="570"/>
      <c r="M479" s="570"/>
      <c r="N479" s="570"/>
      <c r="O479" s="570"/>
      <c r="P479" s="570"/>
      <c r="Q479" s="570"/>
      <c r="R479" s="570"/>
      <c r="S479" s="570"/>
      <c r="T479" s="570"/>
      <c r="U479" s="570"/>
      <c r="V479" s="570"/>
      <c r="W479" s="570"/>
      <c r="X479" s="570"/>
      <c r="Y479" s="570"/>
      <c r="Z479" s="570"/>
    </row>
    <row r="480" spans="1:26" ht="15.75" customHeight="1">
      <c r="A480" s="570"/>
      <c r="B480" s="570"/>
      <c r="C480" s="570"/>
      <c r="D480" s="570"/>
      <c r="E480" s="570"/>
      <c r="F480" s="570"/>
      <c r="G480" s="570"/>
      <c r="H480" s="570"/>
      <c r="I480" s="570"/>
      <c r="J480" s="570"/>
      <c r="K480" s="570"/>
      <c r="L480" s="570"/>
      <c r="M480" s="570"/>
      <c r="N480" s="570"/>
      <c r="O480" s="570"/>
      <c r="P480" s="570"/>
      <c r="Q480" s="570"/>
      <c r="R480" s="570"/>
      <c r="S480" s="570"/>
      <c r="T480" s="570"/>
      <c r="U480" s="570"/>
      <c r="V480" s="570"/>
      <c r="W480" s="570"/>
      <c r="X480" s="570"/>
      <c r="Y480" s="570"/>
      <c r="Z480" s="570"/>
    </row>
    <row r="481" spans="1:26" ht="15.75" customHeight="1">
      <c r="A481" s="570"/>
      <c r="B481" s="570"/>
      <c r="C481" s="570"/>
      <c r="D481" s="570"/>
      <c r="E481" s="570"/>
      <c r="F481" s="570"/>
      <c r="G481" s="570"/>
      <c r="H481" s="570"/>
      <c r="I481" s="570"/>
      <c r="J481" s="570"/>
      <c r="K481" s="570"/>
      <c r="L481" s="570"/>
      <c r="M481" s="570"/>
      <c r="N481" s="570"/>
      <c r="O481" s="570"/>
      <c r="P481" s="570"/>
      <c r="Q481" s="570"/>
      <c r="R481" s="570"/>
      <c r="S481" s="570"/>
      <c r="T481" s="570"/>
      <c r="U481" s="570"/>
      <c r="V481" s="570"/>
      <c r="W481" s="570"/>
      <c r="X481" s="570"/>
      <c r="Y481" s="570"/>
      <c r="Z481" s="570"/>
    </row>
    <row r="482" spans="1:26" ht="15.75" customHeight="1">
      <c r="A482" s="570"/>
      <c r="B482" s="570"/>
      <c r="C482" s="570"/>
      <c r="D482" s="570"/>
      <c r="E482" s="570"/>
      <c r="F482" s="570"/>
      <c r="G482" s="570"/>
      <c r="H482" s="570"/>
      <c r="I482" s="570"/>
      <c r="J482" s="570"/>
      <c r="K482" s="570"/>
      <c r="L482" s="570"/>
      <c r="M482" s="570"/>
      <c r="N482" s="570"/>
      <c r="O482" s="570"/>
      <c r="P482" s="570"/>
      <c r="Q482" s="570"/>
      <c r="R482" s="570"/>
      <c r="S482" s="570"/>
      <c r="T482" s="570"/>
      <c r="U482" s="570"/>
      <c r="V482" s="570"/>
      <c r="W482" s="570"/>
      <c r="X482" s="570"/>
      <c r="Y482" s="570"/>
      <c r="Z482" s="570"/>
    </row>
    <row r="483" spans="1:26" ht="15.75" customHeight="1">
      <c r="A483" s="570"/>
      <c r="B483" s="570"/>
      <c r="C483" s="570"/>
      <c r="D483" s="570"/>
      <c r="E483" s="570"/>
      <c r="F483" s="570"/>
      <c r="G483" s="570"/>
      <c r="H483" s="570"/>
      <c r="I483" s="570"/>
      <c r="J483" s="570"/>
      <c r="K483" s="570"/>
      <c r="L483" s="570"/>
      <c r="M483" s="570"/>
      <c r="N483" s="570"/>
      <c r="O483" s="570"/>
      <c r="P483" s="570"/>
      <c r="Q483" s="570"/>
      <c r="R483" s="570"/>
      <c r="S483" s="570"/>
      <c r="T483" s="570"/>
      <c r="U483" s="570"/>
      <c r="V483" s="570"/>
      <c r="W483" s="570"/>
      <c r="X483" s="570"/>
      <c r="Y483" s="570"/>
      <c r="Z483" s="570"/>
    </row>
    <row r="484" spans="1:26" ht="15.75" customHeight="1">
      <c r="A484" s="570"/>
      <c r="B484" s="570"/>
      <c r="C484" s="570"/>
      <c r="D484" s="570"/>
      <c r="E484" s="570"/>
      <c r="F484" s="570"/>
      <c r="G484" s="570"/>
      <c r="H484" s="570"/>
      <c r="I484" s="570"/>
      <c r="J484" s="570"/>
      <c r="K484" s="570"/>
      <c r="L484" s="570"/>
      <c r="M484" s="570"/>
      <c r="N484" s="570"/>
      <c r="O484" s="570"/>
      <c r="P484" s="570"/>
      <c r="Q484" s="570"/>
      <c r="R484" s="570"/>
      <c r="S484" s="570"/>
      <c r="T484" s="570"/>
      <c r="U484" s="570"/>
      <c r="V484" s="570"/>
      <c r="W484" s="570"/>
      <c r="X484" s="570"/>
      <c r="Y484" s="570"/>
      <c r="Z484" s="570"/>
    </row>
    <row r="485" spans="1:26" ht="15.75" customHeight="1">
      <c r="A485" s="570"/>
      <c r="B485" s="570"/>
      <c r="C485" s="570"/>
      <c r="D485" s="570"/>
      <c r="E485" s="570"/>
      <c r="F485" s="570"/>
      <c r="G485" s="570"/>
      <c r="H485" s="570"/>
      <c r="I485" s="570"/>
      <c r="J485" s="570"/>
      <c r="K485" s="570"/>
      <c r="L485" s="570"/>
      <c r="M485" s="570"/>
      <c r="N485" s="570"/>
      <c r="O485" s="570"/>
      <c r="P485" s="570"/>
      <c r="Q485" s="570"/>
      <c r="R485" s="570"/>
      <c r="S485" s="570"/>
      <c r="T485" s="570"/>
      <c r="U485" s="570"/>
      <c r="V485" s="570"/>
      <c r="W485" s="570"/>
      <c r="X485" s="570"/>
      <c r="Y485" s="570"/>
      <c r="Z485" s="570"/>
    </row>
    <row r="486" spans="1:26" ht="15.75" customHeight="1">
      <c r="A486" s="570"/>
      <c r="B486" s="570"/>
      <c r="C486" s="570"/>
      <c r="D486" s="570"/>
      <c r="E486" s="570"/>
      <c r="F486" s="570"/>
      <c r="G486" s="570"/>
      <c r="H486" s="570"/>
      <c r="I486" s="570"/>
      <c r="J486" s="570"/>
      <c r="K486" s="570"/>
      <c r="L486" s="570"/>
      <c r="M486" s="570"/>
      <c r="N486" s="570"/>
      <c r="O486" s="570"/>
      <c r="P486" s="570"/>
      <c r="Q486" s="570"/>
      <c r="R486" s="570"/>
      <c r="S486" s="570"/>
      <c r="T486" s="570"/>
      <c r="U486" s="570"/>
      <c r="V486" s="570"/>
      <c r="W486" s="570"/>
      <c r="X486" s="570"/>
      <c r="Y486" s="570"/>
      <c r="Z486" s="570"/>
    </row>
    <row r="487" spans="1:26" ht="15.75" customHeight="1">
      <c r="A487" s="570"/>
      <c r="B487" s="570"/>
      <c r="C487" s="570"/>
      <c r="D487" s="570"/>
      <c r="E487" s="570"/>
      <c r="F487" s="570"/>
      <c r="G487" s="570"/>
      <c r="H487" s="570"/>
      <c r="I487" s="570"/>
      <c r="J487" s="570"/>
      <c r="K487" s="570"/>
      <c r="L487" s="570"/>
      <c r="M487" s="570"/>
      <c r="N487" s="570"/>
      <c r="O487" s="570"/>
      <c r="P487" s="570"/>
      <c r="Q487" s="570"/>
      <c r="R487" s="570"/>
      <c r="S487" s="570"/>
      <c r="T487" s="570"/>
      <c r="U487" s="570"/>
      <c r="V487" s="570"/>
      <c r="W487" s="570"/>
      <c r="X487" s="570"/>
      <c r="Y487" s="570"/>
      <c r="Z487" s="570"/>
    </row>
    <row r="488" spans="1:26" ht="15.75" customHeight="1">
      <c r="A488" s="570"/>
      <c r="B488" s="570"/>
      <c r="C488" s="570"/>
      <c r="D488" s="570"/>
      <c r="E488" s="570"/>
      <c r="F488" s="570"/>
      <c r="G488" s="570"/>
      <c r="H488" s="570"/>
      <c r="I488" s="570"/>
      <c r="J488" s="570"/>
      <c r="K488" s="570"/>
      <c r="L488" s="570"/>
      <c r="M488" s="570"/>
      <c r="N488" s="570"/>
      <c r="O488" s="570"/>
      <c r="P488" s="570"/>
      <c r="Q488" s="570"/>
      <c r="R488" s="570"/>
      <c r="S488" s="570"/>
      <c r="T488" s="570"/>
      <c r="U488" s="570"/>
      <c r="V488" s="570"/>
      <c r="W488" s="570"/>
      <c r="X488" s="570"/>
      <c r="Y488" s="570"/>
      <c r="Z488" s="570"/>
    </row>
    <row r="489" spans="1:26" ht="15.75" customHeight="1">
      <c r="A489" s="570"/>
      <c r="B489" s="570"/>
      <c r="C489" s="570"/>
      <c r="D489" s="570"/>
      <c r="E489" s="570"/>
      <c r="F489" s="570"/>
      <c r="G489" s="570"/>
      <c r="H489" s="570"/>
      <c r="I489" s="570"/>
      <c r="J489" s="570"/>
      <c r="K489" s="570"/>
      <c r="L489" s="570"/>
      <c r="M489" s="570"/>
      <c r="N489" s="570"/>
      <c r="O489" s="570"/>
      <c r="P489" s="570"/>
      <c r="Q489" s="570"/>
      <c r="R489" s="570"/>
      <c r="S489" s="570"/>
      <c r="T489" s="570"/>
      <c r="U489" s="570"/>
      <c r="V489" s="570"/>
      <c r="W489" s="570"/>
      <c r="X489" s="570"/>
      <c r="Y489" s="570"/>
      <c r="Z489" s="570"/>
    </row>
    <row r="490" spans="1:26" ht="15.75" customHeight="1">
      <c r="A490" s="570"/>
      <c r="B490" s="570"/>
      <c r="C490" s="570"/>
      <c r="D490" s="570"/>
      <c r="E490" s="570"/>
      <c r="F490" s="570"/>
      <c r="G490" s="570"/>
      <c r="H490" s="570"/>
      <c r="I490" s="570"/>
      <c r="J490" s="570"/>
      <c r="K490" s="570"/>
      <c r="L490" s="570"/>
      <c r="M490" s="570"/>
      <c r="N490" s="570"/>
      <c r="O490" s="570"/>
      <c r="P490" s="570"/>
      <c r="Q490" s="570"/>
      <c r="R490" s="570"/>
      <c r="S490" s="570"/>
      <c r="T490" s="570"/>
      <c r="U490" s="570"/>
      <c r="V490" s="570"/>
      <c r="W490" s="570"/>
      <c r="X490" s="570"/>
      <c r="Y490" s="570"/>
      <c r="Z490" s="570"/>
    </row>
    <row r="491" spans="1:26" ht="15.75" customHeight="1">
      <c r="A491" s="570"/>
      <c r="B491" s="570"/>
      <c r="C491" s="570"/>
      <c r="D491" s="570"/>
      <c r="E491" s="570"/>
      <c r="F491" s="570"/>
      <c r="G491" s="570"/>
      <c r="H491" s="570"/>
      <c r="I491" s="570"/>
      <c r="J491" s="570"/>
      <c r="K491" s="570"/>
      <c r="L491" s="570"/>
      <c r="M491" s="570"/>
      <c r="N491" s="570"/>
      <c r="O491" s="570"/>
      <c r="P491" s="570"/>
      <c r="Q491" s="570"/>
      <c r="R491" s="570"/>
      <c r="S491" s="570"/>
      <c r="T491" s="570"/>
      <c r="U491" s="570"/>
      <c r="V491" s="570"/>
      <c r="W491" s="570"/>
      <c r="X491" s="570"/>
      <c r="Y491" s="570"/>
      <c r="Z491" s="570"/>
    </row>
    <row r="492" spans="1:26" ht="15.75" customHeight="1">
      <c r="A492" s="570"/>
      <c r="B492" s="570"/>
      <c r="C492" s="570"/>
      <c r="D492" s="570"/>
      <c r="E492" s="570"/>
      <c r="F492" s="570"/>
      <c r="G492" s="570"/>
      <c r="H492" s="570"/>
      <c r="I492" s="570"/>
      <c r="J492" s="570"/>
      <c r="K492" s="570"/>
      <c r="L492" s="570"/>
      <c r="M492" s="570"/>
      <c r="N492" s="570"/>
      <c r="O492" s="570"/>
      <c r="P492" s="570"/>
      <c r="Q492" s="570"/>
      <c r="R492" s="570"/>
      <c r="S492" s="570"/>
      <c r="T492" s="570"/>
      <c r="U492" s="570"/>
      <c r="V492" s="570"/>
      <c r="W492" s="570"/>
      <c r="X492" s="570"/>
      <c r="Y492" s="570"/>
      <c r="Z492" s="570"/>
    </row>
    <row r="493" spans="1:26" ht="15.75" customHeight="1">
      <c r="A493" s="570"/>
      <c r="B493" s="570"/>
      <c r="C493" s="570"/>
      <c r="D493" s="570"/>
      <c r="E493" s="570"/>
      <c r="F493" s="570"/>
      <c r="G493" s="570"/>
      <c r="H493" s="570"/>
      <c r="I493" s="570"/>
      <c r="J493" s="570"/>
      <c r="K493" s="570"/>
      <c r="L493" s="570"/>
      <c r="M493" s="570"/>
      <c r="N493" s="570"/>
      <c r="O493" s="570"/>
      <c r="P493" s="570"/>
      <c r="Q493" s="570"/>
      <c r="R493" s="570"/>
      <c r="S493" s="570"/>
      <c r="T493" s="570"/>
      <c r="U493" s="570"/>
      <c r="V493" s="570"/>
      <c r="W493" s="570"/>
      <c r="X493" s="570"/>
      <c r="Y493" s="570"/>
      <c r="Z493" s="570"/>
    </row>
    <row r="494" spans="1:26" ht="15.75" customHeight="1">
      <c r="A494" s="570"/>
      <c r="B494" s="570"/>
      <c r="C494" s="570"/>
      <c r="D494" s="570"/>
      <c r="E494" s="570"/>
      <c r="F494" s="570"/>
      <c r="G494" s="570"/>
      <c r="H494" s="570"/>
      <c r="I494" s="570"/>
      <c r="J494" s="570"/>
      <c r="K494" s="570"/>
      <c r="L494" s="570"/>
      <c r="M494" s="570"/>
      <c r="N494" s="570"/>
      <c r="O494" s="570"/>
      <c r="P494" s="570"/>
      <c r="Q494" s="570"/>
      <c r="R494" s="570"/>
      <c r="S494" s="570"/>
      <c r="T494" s="570"/>
      <c r="U494" s="570"/>
      <c r="V494" s="570"/>
      <c r="W494" s="570"/>
      <c r="X494" s="570"/>
      <c r="Y494" s="570"/>
      <c r="Z494" s="570"/>
    </row>
    <row r="495" spans="1:26" ht="15.75" customHeight="1">
      <c r="A495" s="570"/>
      <c r="B495" s="570"/>
      <c r="C495" s="570"/>
      <c r="D495" s="570"/>
      <c r="E495" s="570"/>
      <c r="F495" s="570"/>
      <c r="G495" s="570"/>
      <c r="H495" s="570"/>
      <c r="I495" s="570"/>
      <c r="J495" s="570"/>
      <c r="K495" s="570"/>
      <c r="L495" s="570"/>
      <c r="M495" s="570"/>
      <c r="N495" s="570"/>
      <c r="O495" s="570"/>
      <c r="P495" s="570"/>
      <c r="Q495" s="570"/>
      <c r="R495" s="570"/>
      <c r="S495" s="570"/>
      <c r="T495" s="570"/>
      <c r="U495" s="570"/>
      <c r="V495" s="570"/>
      <c r="W495" s="570"/>
      <c r="X495" s="570"/>
      <c r="Y495" s="570"/>
      <c r="Z495" s="570"/>
    </row>
    <row r="496" spans="1:26" ht="15.75" customHeight="1">
      <c r="A496" s="570"/>
      <c r="B496" s="570"/>
      <c r="C496" s="570"/>
      <c r="D496" s="570"/>
      <c r="E496" s="570"/>
      <c r="F496" s="570"/>
      <c r="G496" s="570"/>
      <c r="H496" s="570"/>
      <c r="I496" s="570"/>
      <c r="J496" s="570"/>
      <c r="K496" s="570"/>
      <c r="L496" s="570"/>
      <c r="M496" s="570"/>
      <c r="N496" s="570"/>
      <c r="O496" s="570"/>
      <c r="P496" s="570"/>
      <c r="Q496" s="570"/>
      <c r="R496" s="570"/>
      <c r="S496" s="570"/>
      <c r="T496" s="570"/>
      <c r="U496" s="570"/>
      <c r="V496" s="570"/>
      <c r="W496" s="570"/>
      <c r="X496" s="570"/>
      <c r="Y496" s="570"/>
      <c r="Z496" s="570"/>
    </row>
    <row r="497" spans="1:26" ht="15.75" customHeight="1">
      <c r="A497" s="570"/>
      <c r="B497" s="570"/>
      <c r="C497" s="570"/>
      <c r="D497" s="570"/>
      <c r="E497" s="570"/>
      <c r="F497" s="570"/>
      <c r="G497" s="570"/>
      <c r="H497" s="570"/>
      <c r="I497" s="570"/>
      <c r="J497" s="570"/>
      <c r="K497" s="570"/>
      <c r="L497" s="570"/>
      <c r="M497" s="570"/>
      <c r="N497" s="570"/>
      <c r="O497" s="570"/>
      <c r="P497" s="570"/>
      <c r="Q497" s="570"/>
      <c r="R497" s="570"/>
      <c r="S497" s="570"/>
      <c r="T497" s="570"/>
      <c r="U497" s="570"/>
      <c r="V497" s="570"/>
      <c r="W497" s="570"/>
      <c r="X497" s="570"/>
      <c r="Y497" s="570"/>
      <c r="Z497" s="570"/>
    </row>
    <row r="498" spans="1:26" ht="15.75" customHeight="1">
      <c r="A498" s="570"/>
      <c r="B498" s="570"/>
      <c r="C498" s="570"/>
      <c r="D498" s="570"/>
      <c r="E498" s="570"/>
      <c r="F498" s="570"/>
      <c r="G498" s="570"/>
      <c r="H498" s="570"/>
      <c r="I498" s="570"/>
      <c r="J498" s="570"/>
      <c r="K498" s="570"/>
      <c r="L498" s="570"/>
      <c r="M498" s="570"/>
      <c r="N498" s="570"/>
      <c r="O498" s="570"/>
      <c r="P498" s="570"/>
      <c r="Q498" s="570"/>
      <c r="R498" s="570"/>
      <c r="S498" s="570"/>
      <c r="T498" s="570"/>
      <c r="U498" s="570"/>
      <c r="V498" s="570"/>
      <c r="W498" s="570"/>
      <c r="X498" s="570"/>
      <c r="Y498" s="570"/>
      <c r="Z498" s="570"/>
    </row>
    <row r="499" spans="1:26" ht="15.75" customHeight="1">
      <c r="A499" s="570"/>
      <c r="B499" s="570"/>
      <c r="C499" s="570"/>
      <c r="D499" s="570"/>
      <c r="E499" s="570"/>
      <c r="F499" s="570"/>
      <c r="G499" s="570"/>
      <c r="H499" s="570"/>
      <c r="I499" s="570"/>
      <c r="J499" s="570"/>
      <c r="K499" s="570"/>
      <c r="L499" s="570"/>
      <c r="M499" s="570"/>
      <c r="N499" s="570"/>
      <c r="O499" s="570"/>
      <c r="P499" s="570"/>
      <c r="Q499" s="570"/>
      <c r="R499" s="570"/>
      <c r="S499" s="570"/>
      <c r="T499" s="570"/>
      <c r="U499" s="570"/>
      <c r="V499" s="570"/>
      <c r="W499" s="570"/>
      <c r="X499" s="570"/>
      <c r="Y499" s="570"/>
      <c r="Z499" s="570"/>
    </row>
    <row r="500" spans="1:26" ht="15.75" customHeight="1">
      <c r="A500" s="570"/>
      <c r="B500" s="570"/>
      <c r="C500" s="570"/>
      <c r="D500" s="570"/>
      <c r="E500" s="570"/>
      <c r="F500" s="570"/>
      <c r="G500" s="570"/>
      <c r="H500" s="570"/>
      <c r="I500" s="570"/>
      <c r="J500" s="570"/>
      <c r="K500" s="570"/>
      <c r="L500" s="570"/>
      <c r="M500" s="570"/>
      <c r="N500" s="570"/>
      <c r="O500" s="570"/>
      <c r="P500" s="570"/>
      <c r="Q500" s="570"/>
      <c r="R500" s="570"/>
      <c r="S500" s="570"/>
      <c r="T500" s="570"/>
      <c r="U500" s="570"/>
      <c r="V500" s="570"/>
      <c r="W500" s="570"/>
      <c r="X500" s="570"/>
      <c r="Y500" s="570"/>
      <c r="Z500" s="570"/>
    </row>
    <row r="501" spans="1:26" ht="15.75" customHeight="1">
      <c r="A501" s="570"/>
      <c r="B501" s="570"/>
      <c r="C501" s="570"/>
      <c r="D501" s="570"/>
      <c r="E501" s="570"/>
      <c r="F501" s="570"/>
      <c r="G501" s="570"/>
      <c r="H501" s="570"/>
      <c r="I501" s="570"/>
      <c r="J501" s="570"/>
      <c r="K501" s="570"/>
      <c r="L501" s="570"/>
      <c r="M501" s="570"/>
      <c r="N501" s="570"/>
      <c r="O501" s="570"/>
      <c r="P501" s="570"/>
      <c r="Q501" s="570"/>
      <c r="R501" s="570"/>
      <c r="S501" s="570"/>
      <c r="T501" s="570"/>
      <c r="U501" s="570"/>
      <c r="V501" s="570"/>
      <c r="W501" s="570"/>
      <c r="X501" s="570"/>
      <c r="Y501" s="570"/>
      <c r="Z501" s="570"/>
    </row>
    <row r="502" spans="1:26" ht="15.75" customHeight="1">
      <c r="A502" s="570"/>
      <c r="B502" s="570"/>
      <c r="C502" s="570"/>
      <c r="D502" s="570"/>
      <c r="E502" s="570"/>
      <c r="F502" s="570"/>
      <c r="G502" s="570"/>
      <c r="H502" s="570"/>
      <c r="I502" s="570"/>
      <c r="J502" s="570"/>
      <c r="K502" s="570"/>
      <c r="L502" s="570"/>
      <c r="M502" s="570"/>
      <c r="N502" s="570"/>
      <c r="O502" s="570"/>
      <c r="P502" s="570"/>
      <c r="Q502" s="570"/>
      <c r="R502" s="570"/>
      <c r="S502" s="570"/>
      <c r="T502" s="570"/>
      <c r="U502" s="570"/>
      <c r="V502" s="570"/>
      <c r="W502" s="570"/>
      <c r="X502" s="570"/>
      <c r="Y502" s="570"/>
      <c r="Z502" s="570"/>
    </row>
    <row r="503" spans="1:26" ht="15.75" customHeight="1">
      <c r="A503" s="570"/>
      <c r="B503" s="570"/>
      <c r="C503" s="570"/>
      <c r="D503" s="570"/>
      <c r="E503" s="570"/>
      <c r="F503" s="570"/>
      <c r="G503" s="570"/>
      <c r="H503" s="570"/>
      <c r="I503" s="570"/>
      <c r="J503" s="570"/>
      <c r="K503" s="570"/>
      <c r="L503" s="570"/>
      <c r="M503" s="570"/>
      <c r="N503" s="570"/>
      <c r="O503" s="570"/>
      <c r="P503" s="570"/>
      <c r="Q503" s="570"/>
      <c r="R503" s="570"/>
      <c r="S503" s="570"/>
      <c r="T503" s="570"/>
      <c r="U503" s="570"/>
      <c r="V503" s="570"/>
      <c r="W503" s="570"/>
      <c r="X503" s="570"/>
      <c r="Y503" s="570"/>
      <c r="Z503" s="570"/>
    </row>
    <row r="504" spans="1:26" ht="15.75" customHeight="1">
      <c r="A504" s="570"/>
      <c r="B504" s="570"/>
      <c r="C504" s="570"/>
      <c r="D504" s="570"/>
      <c r="E504" s="570"/>
      <c r="F504" s="570"/>
      <c r="G504" s="570"/>
      <c r="H504" s="570"/>
      <c r="I504" s="570"/>
      <c r="J504" s="570"/>
      <c r="K504" s="570"/>
      <c r="L504" s="570"/>
      <c r="M504" s="570"/>
      <c r="N504" s="570"/>
      <c r="O504" s="570"/>
      <c r="P504" s="570"/>
      <c r="Q504" s="570"/>
      <c r="R504" s="570"/>
      <c r="S504" s="570"/>
      <c r="T504" s="570"/>
      <c r="U504" s="570"/>
      <c r="V504" s="570"/>
      <c r="W504" s="570"/>
      <c r="X504" s="570"/>
      <c r="Y504" s="570"/>
      <c r="Z504" s="570"/>
    </row>
    <row r="505" spans="1:26" ht="15.75" customHeight="1">
      <c r="A505" s="570"/>
      <c r="B505" s="570"/>
      <c r="C505" s="570"/>
      <c r="D505" s="570"/>
      <c r="E505" s="570"/>
      <c r="F505" s="570"/>
      <c r="G505" s="570"/>
      <c r="H505" s="570"/>
      <c r="I505" s="570"/>
      <c r="J505" s="570"/>
      <c r="K505" s="570"/>
      <c r="L505" s="570"/>
      <c r="M505" s="570"/>
      <c r="N505" s="570"/>
      <c r="O505" s="570"/>
      <c r="P505" s="570"/>
      <c r="Q505" s="570"/>
      <c r="R505" s="570"/>
      <c r="S505" s="570"/>
      <c r="T505" s="570"/>
      <c r="U505" s="570"/>
      <c r="V505" s="570"/>
      <c r="W505" s="570"/>
      <c r="X505" s="570"/>
      <c r="Y505" s="570"/>
      <c r="Z505" s="570"/>
    </row>
    <row r="506" spans="1:26" ht="15.75" customHeight="1">
      <c r="A506" s="570"/>
      <c r="B506" s="570"/>
      <c r="C506" s="570"/>
      <c r="D506" s="570"/>
      <c r="E506" s="570"/>
      <c r="F506" s="570"/>
      <c r="G506" s="570"/>
      <c r="H506" s="570"/>
      <c r="I506" s="570"/>
      <c r="J506" s="570"/>
      <c r="K506" s="570"/>
      <c r="L506" s="570"/>
      <c r="M506" s="570"/>
      <c r="N506" s="570"/>
      <c r="O506" s="570"/>
      <c r="P506" s="570"/>
      <c r="Q506" s="570"/>
      <c r="R506" s="570"/>
      <c r="S506" s="570"/>
      <c r="T506" s="570"/>
      <c r="U506" s="570"/>
      <c r="V506" s="570"/>
      <c r="W506" s="570"/>
      <c r="X506" s="570"/>
      <c r="Y506" s="570"/>
      <c r="Z506" s="570"/>
    </row>
    <row r="507" spans="1:26" ht="15.75" customHeight="1">
      <c r="A507" s="570"/>
      <c r="B507" s="570"/>
      <c r="C507" s="570"/>
      <c r="D507" s="570"/>
      <c r="E507" s="570"/>
      <c r="F507" s="570"/>
      <c r="G507" s="570"/>
      <c r="H507" s="570"/>
      <c r="I507" s="570"/>
      <c r="J507" s="570"/>
      <c r="K507" s="570"/>
      <c r="L507" s="570"/>
      <c r="M507" s="570"/>
      <c r="N507" s="570"/>
      <c r="O507" s="570"/>
      <c r="P507" s="570"/>
      <c r="Q507" s="570"/>
      <c r="R507" s="570"/>
      <c r="S507" s="570"/>
      <c r="T507" s="570"/>
      <c r="U507" s="570"/>
      <c r="V507" s="570"/>
      <c r="W507" s="570"/>
      <c r="X507" s="570"/>
      <c r="Y507" s="570"/>
      <c r="Z507" s="570"/>
    </row>
    <row r="508" spans="1:26" ht="15.75" customHeight="1">
      <c r="A508" s="570"/>
      <c r="B508" s="570"/>
      <c r="C508" s="570"/>
      <c r="D508" s="570"/>
      <c r="E508" s="570"/>
      <c r="F508" s="570"/>
      <c r="G508" s="570"/>
      <c r="H508" s="570"/>
      <c r="I508" s="570"/>
      <c r="J508" s="570"/>
      <c r="K508" s="570"/>
      <c r="L508" s="570"/>
      <c r="M508" s="570"/>
      <c r="N508" s="570"/>
      <c r="O508" s="570"/>
      <c r="P508" s="570"/>
      <c r="Q508" s="570"/>
      <c r="R508" s="570"/>
      <c r="S508" s="570"/>
      <c r="T508" s="570"/>
      <c r="U508" s="570"/>
      <c r="V508" s="570"/>
      <c r="W508" s="570"/>
      <c r="X508" s="570"/>
      <c r="Y508" s="570"/>
      <c r="Z508" s="570"/>
    </row>
    <row r="509" spans="1:26" ht="15.75" customHeight="1">
      <c r="A509" s="570"/>
      <c r="B509" s="570"/>
      <c r="C509" s="570"/>
      <c r="D509" s="570"/>
      <c r="E509" s="570"/>
      <c r="F509" s="570"/>
      <c r="G509" s="570"/>
      <c r="H509" s="570"/>
      <c r="I509" s="570"/>
      <c r="J509" s="570"/>
      <c r="K509" s="570"/>
      <c r="L509" s="570"/>
      <c r="M509" s="570"/>
      <c r="N509" s="570"/>
      <c r="O509" s="570"/>
      <c r="P509" s="570"/>
      <c r="Q509" s="570"/>
      <c r="R509" s="570"/>
      <c r="S509" s="570"/>
      <c r="T509" s="570"/>
      <c r="U509" s="570"/>
      <c r="V509" s="570"/>
      <c r="W509" s="570"/>
      <c r="X509" s="570"/>
      <c r="Y509" s="570"/>
      <c r="Z509" s="570"/>
    </row>
    <row r="510" spans="1:26" ht="15.75" customHeight="1">
      <c r="A510" s="570"/>
      <c r="B510" s="570"/>
      <c r="C510" s="570"/>
      <c r="D510" s="570"/>
      <c r="E510" s="570"/>
      <c r="F510" s="570"/>
      <c r="G510" s="570"/>
      <c r="H510" s="570"/>
      <c r="I510" s="570"/>
      <c r="J510" s="570"/>
      <c r="K510" s="570"/>
      <c r="L510" s="570"/>
      <c r="M510" s="570"/>
      <c r="N510" s="570"/>
      <c r="O510" s="570"/>
      <c r="P510" s="570"/>
      <c r="Q510" s="570"/>
      <c r="R510" s="570"/>
      <c r="S510" s="570"/>
      <c r="T510" s="570"/>
      <c r="U510" s="570"/>
      <c r="V510" s="570"/>
      <c r="W510" s="570"/>
      <c r="X510" s="570"/>
      <c r="Y510" s="570"/>
      <c r="Z510" s="570"/>
    </row>
    <row r="511" spans="1:26" ht="15.75" customHeight="1">
      <c r="A511" s="570"/>
      <c r="B511" s="570"/>
      <c r="C511" s="570"/>
      <c r="D511" s="570"/>
      <c r="E511" s="570"/>
      <c r="F511" s="570"/>
      <c r="G511" s="570"/>
      <c r="H511" s="570"/>
      <c r="I511" s="570"/>
      <c r="J511" s="570"/>
      <c r="K511" s="570"/>
      <c r="L511" s="570"/>
      <c r="M511" s="570"/>
      <c r="N511" s="570"/>
      <c r="O511" s="570"/>
      <c r="P511" s="570"/>
      <c r="Q511" s="570"/>
      <c r="R511" s="570"/>
      <c r="S511" s="570"/>
      <c r="T511" s="570"/>
      <c r="U511" s="570"/>
      <c r="V511" s="570"/>
      <c r="W511" s="570"/>
      <c r="X511" s="570"/>
      <c r="Y511" s="570"/>
      <c r="Z511" s="570"/>
    </row>
    <row r="512" spans="1:26" ht="15.75" customHeight="1">
      <c r="A512" s="570"/>
      <c r="B512" s="570"/>
      <c r="C512" s="570"/>
      <c r="D512" s="570"/>
      <c r="E512" s="570"/>
      <c r="F512" s="570"/>
      <c r="G512" s="570"/>
      <c r="H512" s="570"/>
      <c r="I512" s="570"/>
      <c r="J512" s="570"/>
      <c r="K512" s="570"/>
      <c r="L512" s="570"/>
      <c r="M512" s="570"/>
      <c r="N512" s="570"/>
      <c r="O512" s="570"/>
      <c r="P512" s="570"/>
      <c r="Q512" s="570"/>
      <c r="R512" s="570"/>
      <c r="S512" s="570"/>
      <c r="T512" s="570"/>
      <c r="U512" s="570"/>
      <c r="V512" s="570"/>
      <c r="W512" s="570"/>
      <c r="X512" s="570"/>
      <c r="Y512" s="570"/>
      <c r="Z512" s="570"/>
    </row>
    <row r="513" spans="1:26" ht="15.75" customHeight="1">
      <c r="A513" s="570"/>
      <c r="B513" s="570"/>
      <c r="C513" s="570"/>
      <c r="D513" s="570"/>
      <c r="E513" s="570"/>
      <c r="F513" s="570"/>
      <c r="G513" s="570"/>
      <c r="H513" s="570"/>
      <c r="I513" s="570"/>
      <c r="J513" s="570"/>
      <c r="K513" s="570"/>
      <c r="L513" s="570"/>
      <c r="M513" s="570"/>
      <c r="N513" s="570"/>
      <c r="O513" s="570"/>
      <c r="P513" s="570"/>
      <c r="Q513" s="570"/>
      <c r="R513" s="570"/>
      <c r="S513" s="570"/>
      <c r="T513" s="570"/>
      <c r="U513" s="570"/>
      <c r="V513" s="570"/>
      <c r="W513" s="570"/>
      <c r="X513" s="570"/>
      <c r="Y513" s="570"/>
      <c r="Z513" s="570"/>
    </row>
    <row r="514" spans="1:26" ht="15.75" customHeight="1">
      <c r="A514" s="570"/>
      <c r="B514" s="570"/>
      <c r="C514" s="570"/>
      <c r="D514" s="570"/>
      <c r="E514" s="570"/>
      <c r="F514" s="570"/>
      <c r="G514" s="570"/>
      <c r="H514" s="570"/>
      <c r="I514" s="570"/>
      <c r="J514" s="570"/>
      <c r="K514" s="570"/>
      <c r="L514" s="570"/>
      <c r="M514" s="570"/>
      <c r="N514" s="570"/>
      <c r="O514" s="570"/>
      <c r="P514" s="570"/>
      <c r="Q514" s="570"/>
      <c r="R514" s="570"/>
      <c r="S514" s="570"/>
      <c r="T514" s="570"/>
      <c r="U514" s="570"/>
      <c r="V514" s="570"/>
      <c r="W514" s="570"/>
      <c r="X514" s="570"/>
      <c r="Y514" s="570"/>
      <c r="Z514" s="570"/>
    </row>
    <row r="515" spans="1:26" ht="15.75" customHeight="1">
      <c r="A515" s="570"/>
      <c r="B515" s="570"/>
      <c r="C515" s="570"/>
      <c r="D515" s="570"/>
      <c r="E515" s="570"/>
      <c r="F515" s="570"/>
      <c r="G515" s="570"/>
      <c r="H515" s="570"/>
      <c r="I515" s="570"/>
      <c r="J515" s="570"/>
      <c r="K515" s="570"/>
      <c r="L515" s="570"/>
      <c r="M515" s="570"/>
      <c r="N515" s="570"/>
      <c r="O515" s="570"/>
      <c r="P515" s="570"/>
      <c r="Q515" s="570"/>
      <c r="R515" s="570"/>
      <c r="S515" s="570"/>
      <c r="T515" s="570"/>
      <c r="U515" s="570"/>
      <c r="V515" s="570"/>
      <c r="W515" s="570"/>
      <c r="X515" s="570"/>
      <c r="Y515" s="570"/>
      <c r="Z515" s="570"/>
    </row>
    <row r="516" spans="1:26" ht="15.75" customHeight="1">
      <c r="A516" s="570"/>
      <c r="B516" s="570"/>
      <c r="C516" s="570"/>
      <c r="D516" s="570"/>
      <c r="E516" s="570"/>
      <c r="F516" s="570"/>
      <c r="G516" s="570"/>
      <c r="H516" s="570"/>
      <c r="I516" s="570"/>
      <c r="J516" s="570"/>
      <c r="K516" s="570"/>
      <c r="L516" s="570"/>
      <c r="M516" s="570"/>
      <c r="N516" s="570"/>
      <c r="O516" s="570"/>
      <c r="P516" s="570"/>
      <c r="Q516" s="570"/>
      <c r="R516" s="570"/>
      <c r="S516" s="570"/>
      <c r="T516" s="570"/>
      <c r="U516" s="570"/>
      <c r="V516" s="570"/>
      <c r="W516" s="570"/>
      <c r="X516" s="570"/>
      <c r="Y516" s="570"/>
      <c r="Z516" s="570"/>
    </row>
    <row r="517" spans="1:26" ht="15.75" customHeight="1">
      <c r="A517" s="570"/>
      <c r="B517" s="570"/>
      <c r="C517" s="570"/>
      <c r="D517" s="570"/>
      <c r="E517" s="570"/>
      <c r="F517" s="570"/>
      <c r="G517" s="570"/>
      <c r="H517" s="570"/>
      <c r="I517" s="570"/>
      <c r="J517" s="570"/>
      <c r="K517" s="570"/>
      <c r="L517" s="570"/>
      <c r="M517" s="570"/>
      <c r="N517" s="570"/>
      <c r="O517" s="570"/>
      <c r="P517" s="570"/>
      <c r="Q517" s="570"/>
      <c r="R517" s="570"/>
      <c r="S517" s="570"/>
      <c r="T517" s="570"/>
      <c r="U517" s="570"/>
      <c r="V517" s="570"/>
      <c r="W517" s="570"/>
      <c r="X517" s="570"/>
      <c r="Y517" s="570"/>
      <c r="Z517" s="570"/>
    </row>
    <row r="518" spans="1:26" ht="15.75" customHeight="1">
      <c r="A518" s="570"/>
      <c r="B518" s="570"/>
      <c r="C518" s="570"/>
      <c r="D518" s="570"/>
      <c r="E518" s="570"/>
      <c r="F518" s="570"/>
      <c r="G518" s="570"/>
      <c r="H518" s="570"/>
      <c r="I518" s="570"/>
      <c r="J518" s="570"/>
      <c r="K518" s="570"/>
      <c r="L518" s="570"/>
      <c r="M518" s="570"/>
      <c r="N518" s="570"/>
      <c r="O518" s="570"/>
      <c r="P518" s="570"/>
      <c r="Q518" s="570"/>
      <c r="R518" s="570"/>
      <c r="S518" s="570"/>
      <c r="T518" s="570"/>
      <c r="U518" s="570"/>
      <c r="V518" s="570"/>
      <c r="W518" s="570"/>
      <c r="X518" s="570"/>
      <c r="Y518" s="570"/>
      <c r="Z518" s="570"/>
    </row>
    <row r="519" spans="1:26" ht="15.75" customHeight="1">
      <c r="A519" s="570"/>
      <c r="B519" s="570"/>
      <c r="C519" s="570"/>
      <c r="D519" s="570"/>
      <c r="E519" s="570"/>
      <c r="F519" s="570"/>
      <c r="G519" s="570"/>
      <c r="H519" s="570"/>
      <c r="I519" s="570"/>
      <c r="J519" s="570"/>
      <c r="K519" s="570"/>
      <c r="L519" s="570"/>
      <c r="M519" s="570"/>
      <c r="N519" s="570"/>
      <c r="O519" s="570"/>
      <c r="P519" s="570"/>
      <c r="Q519" s="570"/>
      <c r="R519" s="570"/>
      <c r="S519" s="570"/>
      <c r="T519" s="570"/>
      <c r="U519" s="570"/>
      <c r="V519" s="570"/>
      <c r="W519" s="570"/>
      <c r="X519" s="570"/>
      <c r="Y519" s="570"/>
      <c r="Z519" s="570"/>
    </row>
    <row r="520" spans="1:26" ht="15.75" customHeight="1">
      <c r="A520" s="570"/>
      <c r="B520" s="570"/>
      <c r="C520" s="570"/>
      <c r="D520" s="570"/>
      <c r="E520" s="570"/>
      <c r="F520" s="570"/>
      <c r="G520" s="570"/>
      <c r="H520" s="570"/>
      <c r="I520" s="570"/>
      <c r="J520" s="570"/>
      <c r="K520" s="570"/>
      <c r="L520" s="570"/>
      <c r="M520" s="570"/>
      <c r="N520" s="570"/>
      <c r="O520" s="570"/>
      <c r="P520" s="570"/>
      <c r="Q520" s="570"/>
      <c r="R520" s="570"/>
      <c r="S520" s="570"/>
      <c r="T520" s="570"/>
      <c r="U520" s="570"/>
      <c r="V520" s="570"/>
      <c r="W520" s="570"/>
      <c r="X520" s="570"/>
      <c r="Y520" s="570"/>
      <c r="Z520" s="570"/>
    </row>
    <row r="521" spans="1:26" ht="15.75" customHeight="1">
      <c r="A521" s="570"/>
      <c r="B521" s="570"/>
      <c r="C521" s="570"/>
      <c r="D521" s="570"/>
      <c r="E521" s="570"/>
      <c r="F521" s="570"/>
      <c r="G521" s="570"/>
      <c r="H521" s="570"/>
      <c r="I521" s="570"/>
      <c r="J521" s="570"/>
      <c r="K521" s="570"/>
      <c r="L521" s="570"/>
      <c r="M521" s="570"/>
      <c r="N521" s="570"/>
      <c r="O521" s="570"/>
      <c r="P521" s="570"/>
      <c r="Q521" s="570"/>
      <c r="R521" s="570"/>
      <c r="S521" s="570"/>
      <c r="T521" s="570"/>
      <c r="U521" s="570"/>
      <c r="V521" s="570"/>
      <c r="W521" s="570"/>
      <c r="X521" s="570"/>
      <c r="Y521" s="570"/>
      <c r="Z521" s="570"/>
    </row>
    <row r="522" spans="1:26" ht="15.75" customHeight="1">
      <c r="A522" s="570"/>
      <c r="B522" s="570"/>
      <c r="C522" s="570"/>
      <c r="D522" s="570"/>
      <c r="E522" s="570"/>
      <c r="F522" s="570"/>
      <c r="G522" s="570"/>
      <c r="H522" s="570"/>
      <c r="I522" s="570"/>
      <c r="J522" s="570"/>
      <c r="K522" s="570"/>
      <c r="L522" s="570"/>
      <c r="M522" s="570"/>
      <c r="N522" s="570"/>
      <c r="O522" s="570"/>
      <c r="P522" s="570"/>
      <c r="Q522" s="570"/>
      <c r="R522" s="570"/>
      <c r="S522" s="570"/>
      <c r="T522" s="570"/>
      <c r="U522" s="570"/>
      <c r="V522" s="570"/>
      <c r="W522" s="570"/>
      <c r="X522" s="570"/>
      <c r="Y522" s="570"/>
      <c r="Z522" s="570"/>
    </row>
    <row r="523" spans="1:26" ht="15.75" customHeight="1">
      <c r="A523" s="570"/>
      <c r="B523" s="570"/>
      <c r="C523" s="570"/>
      <c r="D523" s="570"/>
      <c r="E523" s="570"/>
      <c r="F523" s="570"/>
      <c r="G523" s="570"/>
      <c r="H523" s="570"/>
      <c r="I523" s="570"/>
      <c r="J523" s="570"/>
      <c r="K523" s="570"/>
      <c r="L523" s="570"/>
      <c r="M523" s="570"/>
      <c r="N523" s="570"/>
      <c r="O523" s="570"/>
      <c r="P523" s="570"/>
      <c r="Q523" s="570"/>
      <c r="R523" s="570"/>
      <c r="S523" s="570"/>
      <c r="T523" s="570"/>
      <c r="U523" s="570"/>
      <c r="V523" s="570"/>
      <c r="W523" s="570"/>
      <c r="X523" s="570"/>
      <c r="Y523" s="570"/>
      <c r="Z523" s="570"/>
    </row>
    <row r="524" spans="1:26" ht="15.75" customHeight="1">
      <c r="A524" s="570"/>
      <c r="B524" s="570"/>
      <c r="C524" s="570"/>
      <c r="D524" s="570"/>
      <c r="E524" s="570"/>
      <c r="F524" s="570"/>
      <c r="G524" s="570"/>
      <c r="H524" s="570"/>
      <c r="I524" s="570"/>
      <c r="J524" s="570"/>
      <c r="K524" s="570"/>
      <c r="L524" s="570"/>
      <c r="M524" s="570"/>
      <c r="N524" s="570"/>
      <c r="O524" s="570"/>
      <c r="P524" s="570"/>
      <c r="Q524" s="570"/>
      <c r="R524" s="570"/>
      <c r="S524" s="570"/>
      <c r="T524" s="570"/>
      <c r="U524" s="570"/>
      <c r="V524" s="570"/>
      <c r="W524" s="570"/>
      <c r="X524" s="570"/>
      <c r="Y524" s="570"/>
      <c r="Z524" s="570"/>
    </row>
    <row r="525" spans="1:26" ht="15.75" customHeight="1">
      <c r="A525" s="570"/>
      <c r="B525" s="570"/>
      <c r="C525" s="570"/>
      <c r="D525" s="570"/>
      <c r="E525" s="570"/>
      <c r="F525" s="570"/>
      <c r="G525" s="570"/>
      <c r="H525" s="570"/>
      <c r="I525" s="570"/>
      <c r="J525" s="570"/>
      <c r="K525" s="570"/>
      <c r="L525" s="570"/>
      <c r="M525" s="570"/>
      <c r="N525" s="570"/>
      <c r="O525" s="570"/>
      <c r="P525" s="570"/>
      <c r="Q525" s="570"/>
      <c r="R525" s="570"/>
      <c r="S525" s="570"/>
      <c r="T525" s="570"/>
      <c r="U525" s="570"/>
      <c r="V525" s="570"/>
      <c r="W525" s="570"/>
      <c r="X525" s="570"/>
      <c r="Y525" s="570"/>
      <c r="Z525" s="570"/>
    </row>
    <row r="526" spans="1:26" ht="15.75" customHeight="1">
      <c r="A526" s="570"/>
      <c r="B526" s="570"/>
      <c r="C526" s="570"/>
      <c r="D526" s="570"/>
      <c r="E526" s="570"/>
      <c r="F526" s="570"/>
      <c r="G526" s="570"/>
      <c r="H526" s="570"/>
      <c r="I526" s="570"/>
      <c r="J526" s="570"/>
      <c r="K526" s="570"/>
      <c r="L526" s="570"/>
      <c r="M526" s="570"/>
      <c r="N526" s="570"/>
      <c r="O526" s="570"/>
      <c r="P526" s="570"/>
      <c r="Q526" s="570"/>
      <c r="R526" s="570"/>
      <c r="S526" s="570"/>
      <c r="T526" s="570"/>
      <c r="U526" s="570"/>
      <c r="V526" s="570"/>
      <c r="W526" s="570"/>
      <c r="X526" s="570"/>
      <c r="Y526" s="570"/>
      <c r="Z526" s="570"/>
    </row>
    <row r="527" spans="1:26" ht="15.75" customHeight="1">
      <c r="A527" s="570"/>
      <c r="B527" s="570"/>
      <c r="C527" s="570"/>
      <c r="D527" s="570"/>
      <c r="E527" s="570"/>
      <c r="F527" s="570"/>
      <c r="G527" s="570"/>
      <c r="H527" s="570"/>
      <c r="I527" s="570"/>
      <c r="J527" s="570"/>
      <c r="K527" s="570"/>
      <c r="L527" s="570"/>
      <c r="M527" s="570"/>
      <c r="N527" s="570"/>
      <c r="O527" s="570"/>
      <c r="P527" s="570"/>
      <c r="Q527" s="570"/>
      <c r="R527" s="570"/>
      <c r="S527" s="570"/>
      <c r="T527" s="570"/>
      <c r="U527" s="570"/>
      <c r="V527" s="570"/>
      <c r="W527" s="570"/>
      <c r="X527" s="570"/>
      <c r="Y527" s="570"/>
      <c r="Z527" s="570"/>
    </row>
    <row r="528" spans="1:26" ht="15.75" customHeight="1">
      <c r="A528" s="570"/>
      <c r="B528" s="570"/>
      <c r="C528" s="570"/>
      <c r="D528" s="570"/>
      <c r="E528" s="570"/>
      <c r="F528" s="570"/>
      <c r="G528" s="570"/>
      <c r="H528" s="570"/>
      <c r="I528" s="570"/>
      <c r="J528" s="570"/>
      <c r="K528" s="570"/>
      <c r="L528" s="570"/>
      <c r="M528" s="570"/>
      <c r="N528" s="570"/>
      <c r="O528" s="570"/>
      <c r="P528" s="570"/>
      <c r="Q528" s="570"/>
      <c r="R528" s="570"/>
      <c r="S528" s="570"/>
      <c r="T528" s="570"/>
      <c r="U528" s="570"/>
      <c r="V528" s="570"/>
      <c r="W528" s="570"/>
      <c r="X528" s="570"/>
      <c r="Y528" s="570"/>
      <c r="Z528" s="570"/>
    </row>
    <row r="529" spans="1:26" ht="15.75" customHeight="1">
      <c r="A529" s="570"/>
      <c r="B529" s="570"/>
      <c r="C529" s="570"/>
      <c r="D529" s="570"/>
      <c r="E529" s="570"/>
      <c r="F529" s="570"/>
      <c r="G529" s="570"/>
      <c r="H529" s="570"/>
      <c r="I529" s="570"/>
      <c r="J529" s="570"/>
      <c r="K529" s="570"/>
      <c r="L529" s="570"/>
      <c r="M529" s="570"/>
      <c r="N529" s="570"/>
      <c r="O529" s="570"/>
      <c r="P529" s="570"/>
      <c r="Q529" s="570"/>
      <c r="R529" s="570"/>
      <c r="S529" s="570"/>
      <c r="T529" s="570"/>
      <c r="U529" s="570"/>
      <c r="V529" s="570"/>
      <c r="W529" s="570"/>
      <c r="X529" s="570"/>
      <c r="Y529" s="570"/>
      <c r="Z529" s="570"/>
    </row>
    <row r="530" spans="1:26" ht="15.75" customHeight="1">
      <c r="A530" s="570"/>
      <c r="B530" s="570"/>
      <c r="C530" s="570"/>
      <c r="D530" s="570"/>
      <c r="E530" s="570"/>
      <c r="F530" s="570"/>
      <c r="G530" s="570"/>
      <c r="H530" s="570"/>
      <c r="I530" s="570"/>
      <c r="J530" s="570"/>
      <c r="K530" s="570"/>
      <c r="L530" s="570"/>
      <c r="M530" s="570"/>
      <c r="N530" s="570"/>
      <c r="O530" s="570"/>
      <c r="P530" s="570"/>
      <c r="Q530" s="570"/>
      <c r="R530" s="570"/>
      <c r="S530" s="570"/>
      <c r="T530" s="570"/>
      <c r="U530" s="570"/>
      <c r="V530" s="570"/>
      <c r="W530" s="570"/>
      <c r="X530" s="570"/>
      <c r="Y530" s="570"/>
      <c r="Z530" s="570"/>
    </row>
    <row r="531" spans="1:26" ht="15.75" customHeight="1">
      <c r="A531" s="570"/>
      <c r="B531" s="570"/>
      <c r="C531" s="570"/>
      <c r="D531" s="570"/>
      <c r="E531" s="570"/>
      <c r="F531" s="570"/>
      <c r="G531" s="570"/>
      <c r="H531" s="570"/>
      <c r="I531" s="570"/>
      <c r="J531" s="570"/>
      <c r="K531" s="570"/>
      <c r="L531" s="570"/>
      <c r="M531" s="570"/>
      <c r="N531" s="570"/>
      <c r="O531" s="570"/>
      <c r="P531" s="570"/>
      <c r="Q531" s="570"/>
      <c r="R531" s="570"/>
      <c r="S531" s="570"/>
      <c r="T531" s="570"/>
      <c r="U531" s="570"/>
      <c r="V531" s="570"/>
      <c r="W531" s="570"/>
      <c r="X531" s="570"/>
      <c r="Y531" s="570"/>
      <c r="Z531" s="570"/>
    </row>
    <row r="532" spans="1:26" ht="15.75" customHeight="1">
      <c r="A532" s="570"/>
      <c r="B532" s="570"/>
      <c r="C532" s="570"/>
      <c r="D532" s="570"/>
      <c r="E532" s="570"/>
      <c r="F532" s="570"/>
      <c r="G532" s="570"/>
      <c r="H532" s="570"/>
      <c r="I532" s="570"/>
      <c r="J532" s="570"/>
      <c r="K532" s="570"/>
      <c r="L532" s="570"/>
      <c r="M532" s="570"/>
      <c r="N532" s="570"/>
      <c r="O532" s="570"/>
      <c r="P532" s="570"/>
      <c r="Q532" s="570"/>
      <c r="R532" s="570"/>
      <c r="S532" s="570"/>
      <c r="T532" s="570"/>
      <c r="U532" s="570"/>
      <c r="V532" s="570"/>
      <c r="W532" s="570"/>
      <c r="X532" s="570"/>
      <c r="Y532" s="570"/>
      <c r="Z532" s="570"/>
    </row>
    <row r="533" spans="1:26" ht="15.75" customHeight="1">
      <c r="A533" s="570"/>
      <c r="B533" s="570"/>
      <c r="C533" s="570"/>
      <c r="D533" s="570"/>
      <c r="E533" s="570"/>
      <c r="F533" s="570"/>
      <c r="G533" s="570"/>
      <c r="H533" s="570"/>
      <c r="I533" s="570"/>
      <c r="J533" s="570"/>
      <c r="K533" s="570"/>
      <c r="L533" s="570"/>
      <c r="M533" s="570"/>
      <c r="N533" s="570"/>
      <c r="O533" s="570"/>
      <c r="P533" s="570"/>
      <c r="Q533" s="570"/>
      <c r="R533" s="570"/>
      <c r="S533" s="570"/>
      <c r="T533" s="570"/>
      <c r="U533" s="570"/>
      <c r="V533" s="570"/>
      <c r="W533" s="570"/>
      <c r="X533" s="570"/>
      <c r="Y533" s="570"/>
      <c r="Z533" s="570"/>
    </row>
    <row r="534" spans="1:26" ht="15.75" customHeight="1">
      <c r="A534" s="570"/>
      <c r="B534" s="570"/>
      <c r="C534" s="570"/>
      <c r="D534" s="570"/>
      <c r="E534" s="570"/>
      <c r="F534" s="570"/>
      <c r="G534" s="570"/>
      <c r="H534" s="570"/>
      <c r="I534" s="570"/>
      <c r="J534" s="570"/>
      <c r="K534" s="570"/>
      <c r="L534" s="570"/>
      <c r="M534" s="570"/>
      <c r="N534" s="570"/>
      <c r="O534" s="570"/>
      <c r="P534" s="570"/>
      <c r="Q534" s="570"/>
      <c r="R534" s="570"/>
      <c r="S534" s="570"/>
      <c r="T534" s="570"/>
      <c r="U534" s="570"/>
      <c r="V534" s="570"/>
      <c r="W534" s="570"/>
      <c r="X534" s="570"/>
      <c r="Y534" s="570"/>
      <c r="Z534" s="570"/>
    </row>
    <row r="535" spans="1:26" ht="15.75" customHeight="1">
      <c r="A535" s="570"/>
      <c r="B535" s="570"/>
      <c r="C535" s="570"/>
      <c r="D535" s="570"/>
      <c r="E535" s="570"/>
      <c r="F535" s="570"/>
      <c r="G535" s="570"/>
      <c r="H535" s="570"/>
      <c r="I535" s="570"/>
      <c r="J535" s="570"/>
      <c r="K535" s="570"/>
      <c r="L535" s="570"/>
      <c r="M535" s="570"/>
      <c r="N535" s="570"/>
      <c r="O535" s="570"/>
      <c r="P535" s="570"/>
      <c r="Q535" s="570"/>
      <c r="R535" s="570"/>
      <c r="S535" s="570"/>
      <c r="T535" s="570"/>
      <c r="U535" s="570"/>
      <c r="V535" s="570"/>
      <c r="W535" s="570"/>
      <c r="X535" s="570"/>
      <c r="Y535" s="570"/>
      <c r="Z535" s="570"/>
    </row>
    <row r="536" spans="1:26" ht="15.75" customHeight="1">
      <c r="A536" s="570"/>
      <c r="B536" s="570"/>
      <c r="C536" s="570"/>
      <c r="D536" s="570"/>
      <c r="E536" s="570"/>
      <c r="F536" s="570"/>
      <c r="G536" s="570"/>
      <c r="H536" s="570"/>
      <c r="I536" s="570"/>
      <c r="J536" s="570"/>
      <c r="K536" s="570"/>
      <c r="L536" s="570"/>
      <c r="M536" s="570"/>
      <c r="N536" s="570"/>
      <c r="O536" s="570"/>
      <c r="P536" s="570"/>
      <c r="Q536" s="570"/>
      <c r="R536" s="570"/>
      <c r="S536" s="570"/>
      <c r="T536" s="570"/>
      <c r="U536" s="570"/>
      <c r="V536" s="570"/>
      <c r="W536" s="570"/>
      <c r="X536" s="570"/>
      <c r="Y536" s="570"/>
      <c r="Z536" s="570"/>
    </row>
    <row r="537" spans="1:26" ht="15.75" customHeight="1">
      <c r="A537" s="570"/>
      <c r="B537" s="570"/>
      <c r="C537" s="570"/>
      <c r="D537" s="570"/>
      <c r="E537" s="570"/>
      <c r="F537" s="570"/>
      <c r="G537" s="570"/>
      <c r="H537" s="570"/>
      <c r="I537" s="570"/>
      <c r="J537" s="570"/>
      <c r="K537" s="570"/>
      <c r="L537" s="570"/>
      <c r="M537" s="570"/>
      <c r="N537" s="570"/>
      <c r="O537" s="570"/>
      <c r="P537" s="570"/>
      <c r="Q537" s="570"/>
      <c r="R537" s="570"/>
      <c r="S537" s="570"/>
      <c r="T537" s="570"/>
      <c r="U537" s="570"/>
      <c r="V537" s="570"/>
      <c r="W537" s="570"/>
      <c r="X537" s="570"/>
      <c r="Y537" s="570"/>
      <c r="Z537" s="570"/>
    </row>
    <row r="538" spans="1:26" ht="15.75" customHeight="1">
      <c r="A538" s="570"/>
      <c r="B538" s="570"/>
      <c r="C538" s="570"/>
      <c r="D538" s="570"/>
      <c r="E538" s="570"/>
      <c r="F538" s="570"/>
      <c r="G538" s="570"/>
      <c r="H538" s="570"/>
      <c r="I538" s="570"/>
      <c r="J538" s="570"/>
      <c r="K538" s="570"/>
      <c r="L538" s="570"/>
      <c r="M538" s="570"/>
      <c r="N538" s="570"/>
      <c r="O538" s="570"/>
      <c r="P538" s="570"/>
      <c r="Q538" s="570"/>
      <c r="R538" s="570"/>
      <c r="S538" s="570"/>
      <c r="T538" s="570"/>
      <c r="U538" s="570"/>
      <c r="V538" s="570"/>
      <c r="W538" s="570"/>
      <c r="X538" s="570"/>
      <c r="Y538" s="570"/>
      <c r="Z538" s="570"/>
    </row>
    <row r="539" spans="1:26" ht="15.75" customHeight="1">
      <c r="A539" s="570"/>
      <c r="B539" s="570"/>
      <c r="C539" s="570"/>
      <c r="D539" s="570"/>
      <c r="E539" s="570"/>
      <c r="F539" s="570"/>
      <c r="G539" s="570"/>
      <c r="H539" s="570"/>
      <c r="I539" s="570"/>
      <c r="J539" s="570"/>
      <c r="K539" s="570"/>
      <c r="L539" s="570"/>
      <c r="M539" s="570"/>
      <c r="N539" s="570"/>
      <c r="O539" s="570"/>
      <c r="P539" s="570"/>
      <c r="Q539" s="570"/>
      <c r="R539" s="570"/>
      <c r="S539" s="570"/>
      <c r="T539" s="570"/>
      <c r="U539" s="570"/>
      <c r="V539" s="570"/>
      <c r="W539" s="570"/>
      <c r="X539" s="570"/>
      <c r="Y539" s="570"/>
      <c r="Z539" s="570"/>
    </row>
    <row r="540" spans="1:26" ht="15.75" customHeight="1">
      <c r="A540" s="570"/>
      <c r="B540" s="570"/>
      <c r="C540" s="570"/>
      <c r="D540" s="570"/>
      <c r="E540" s="570"/>
      <c r="F540" s="570"/>
      <c r="G540" s="570"/>
      <c r="H540" s="570"/>
      <c r="I540" s="570"/>
      <c r="J540" s="570"/>
      <c r="K540" s="570"/>
      <c r="L540" s="570"/>
      <c r="M540" s="570"/>
      <c r="N540" s="570"/>
      <c r="O540" s="570"/>
      <c r="P540" s="570"/>
      <c r="Q540" s="570"/>
      <c r="R540" s="570"/>
      <c r="S540" s="570"/>
      <c r="T540" s="570"/>
      <c r="U540" s="570"/>
      <c r="V540" s="570"/>
      <c r="W540" s="570"/>
      <c r="X540" s="570"/>
      <c r="Y540" s="570"/>
      <c r="Z540" s="570"/>
    </row>
    <row r="541" spans="1:26" ht="15.75" customHeight="1">
      <c r="A541" s="570"/>
      <c r="B541" s="570"/>
      <c r="C541" s="570"/>
      <c r="D541" s="570"/>
      <c r="E541" s="570"/>
      <c r="F541" s="570"/>
      <c r="G541" s="570"/>
      <c r="H541" s="570"/>
      <c r="I541" s="570"/>
      <c r="J541" s="570"/>
      <c r="K541" s="570"/>
      <c r="L541" s="570"/>
      <c r="M541" s="570"/>
      <c r="N541" s="570"/>
      <c r="O541" s="570"/>
      <c r="P541" s="570"/>
      <c r="Q541" s="570"/>
      <c r="R541" s="570"/>
      <c r="S541" s="570"/>
      <c r="T541" s="570"/>
      <c r="U541" s="570"/>
      <c r="V541" s="570"/>
      <c r="W541" s="570"/>
      <c r="X541" s="570"/>
      <c r="Y541" s="570"/>
      <c r="Z541" s="570"/>
    </row>
    <row r="542" spans="1:26" ht="15.75" customHeight="1">
      <c r="A542" s="570"/>
      <c r="B542" s="570"/>
      <c r="C542" s="570"/>
      <c r="D542" s="570"/>
      <c r="E542" s="570"/>
      <c r="F542" s="570"/>
      <c r="G542" s="570"/>
      <c r="H542" s="570"/>
      <c r="I542" s="570"/>
      <c r="J542" s="570"/>
      <c r="K542" s="570"/>
      <c r="L542" s="570"/>
      <c r="M542" s="570"/>
      <c r="N542" s="570"/>
      <c r="O542" s="570"/>
      <c r="P542" s="570"/>
      <c r="Q542" s="570"/>
      <c r="R542" s="570"/>
      <c r="S542" s="570"/>
      <c r="T542" s="570"/>
      <c r="U542" s="570"/>
      <c r="V542" s="570"/>
      <c r="W542" s="570"/>
      <c r="X542" s="570"/>
      <c r="Y542" s="570"/>
      <c r="Z542" s="570"/>
    </row>
    <row r="543" spans="1:26" ht="15.75" customHeight="1">
      <c r="A543" s="570"/>
      <c r="B543" s="570"/>
      <c r="C543" s="570"/>
      <c r="D543" s="570"/>
      <c r="E543" s="570"/>
      <c r="F543" s="570"/>
      <c r="G543" s="570"/>
      <c r="H543" s="570"/>
      <c r="I543" s="570"/>
      <c r="J543" s="570"/>
      <c r="K543" s="570"/>
      <c r="L543" s="570"/>
      <c r="M543" s="570"/>
      <c r="N543" s="570"/>
      <c r="O543" s="570"/>
      <c r="P543" s="570"/>
      <c r="Q543" s="570"/>
      <c r="R543" s="570"/>
      <c r="S543" s="570"/>
      <c r="T543" s="570"/>
      <c r="U543" s="570"/>
      <c r="V543" s="570"/>
      <c r="W543" s="570"/>
      <c r="X543" s="570"/>
      <c r="Y543" s="570"/>
      <c r="Z543" s="570"/>
    </row>
    <row r="544" spans="1:26" ht="15.75" customHeight="1">
      <c r="A544" s="570"/>
      <c r="B544" s="570"/>
      <c r="C544" s="570"/>
      <c r="D544" s="570"/>
      <c r="E544" s="570"/>
      <c r="F544" s="570"/>
      <c r="G544" s="570"/>
      <c r="H544" s="570"/>
      <c r="I544" s="570"/>
      <c r="J544" s="570"/>
      <c r="K544" s="570"/>
      <c r="L544" s="570"/>
      <c r="M544" s="570"/>
      <c r="N544" s="570"/>
      <c r="O544" s="570"/>
      <c r="P544" s="570"/>
      <c r="Q544" s="570"/>
      <c r="R544" s="570"/>
      <c r="S544" s="570"/>
      <c r="T544" s="570"/>
      <c r="U544" s="570"/>
      <c r="V544" s="570"/>
      <c r="W544" s="570"/>
      <c r="X544" s="570"/>
      <c r="Y544" s="570"/>
      <c r="Z544" s="570"/>
    </row>
    <row r="545" spans="1:26" ht="15.75" customHeight="1">
      <c r="A545" s="570"/>
      <c r="B545" s="570"/>
      <c r="C545" s="570"/>
      <c r="D545" s="570"/>
      <c r="E545" s="570"/>
      <c r="F545" s="570"/>
      <c r="G545" s="570"/>
      <c r="H545" s="570"/>
      <c r="I545" s="570"/>
      <c r="J545" s="570"/>
      <c r="K545" s="570"/>
      <c r="L545" s="570"/>
      <c r="M545" s="570"/>
      <c r="N545" s="570"/>
      <c r="O545" s="570"/>
      <c r="P545" s="570"/>
      <c r="Q545" s="570"/>
      <c r="R545" s="570"/>
      <c r="S545" s="570"/>
      <c r="T545" s="570"/>
      <c r="U545" s="570"/>
      <c r="V545" s="570"/>
      <c r="W545" s="570"/>
      <c r="X545" s="570"/>
      <c r="Y545" s="570"/>
      <c r="Z545" s="570"/>
    </row>
    <row r="546" spans="1:26" ht="15.75" customHeight="1">
      <c r="A546" s="570"/>
      <c r="B546" s="570"/>
      <c r="C546" s="570"/>
      <c r="D546" s="570"/>
      <c r="E546" s="570"/>
      <c r="F546" s="570"/>
      <c r="G546" s="570"/>
      <c r="H546" s="570"/>
      <c r="I546" s="570"/>
      <c r="J546" s="570"/>
      <c r="K546" s="570"/>
      <c r="L546" s="570"/>
      <c r="M546" s="570"/>
      <c r="N546" s="570"/>
      <c r="O546" s="570"/>
      <c r="P546" s="570"/>
      <c r="Q546" s="570"/>
      <c r="R546" s="570"/>
      <c r="S546" s="570"/>
      <c r="T546" s="570"/>
      <c r="U546" s="570"/>
      <c r="V546" s="570"/>
      <c r="W546" s="570"/>
      <c r="X546" s="570"/>
      <c r="Y546" s="570"/>
      <c r="Z546" s="570"/>
    </row>
    <row r="547" spans="1:26" ht="15.75" customHeight="1">
      <c r="A547" s="570"/>
      <c r="B547" s="570"/>
      <c r="C547" s="570"/>
      <c r="D547" s="570"/>
      <c r="E547" s="570"/>
      <c r="F547" s="570"/>
      <c r="G547" s="570"/>
      <c r="H547" s="570"/>
      <c r="I547" s="570"/>
      <c r="J547" s="570"/>
      <c r="K547" s="570"/>
      <c r="L547" s="570"/>
      <c r="M547" s="570"/>
      <c r="N547" s="570"/>
      <c r="O547" s="570"/>
      <c r="P547" s="570"/>
      <c r="Q547" s="570"/>
      <c r="R547" s="570"/>
      <c r="S547" s="570"/>
      <c r="T547" s="570"/>
      <c r="U547" s="570"/>
      <c r="V547" s="570"/>
      <c r="W547" s="570"/>
      <c r="X547" s="570"/>
      <c r="Y547" s="570"/>
      <c r="Z547" s="570"/>
    </row>
    <row r="548" spans="1:26" ht="15.75" customHeight="1">
      <c r="A548" s="570"/>
      <c r="B548" s="570"/>
      <c r="C548" s="570"/>
      <c r="D548" s="570"/>
      <c r="E548" s="570"/>
      <c r="F548" s="570"/>
      <c r="G548" s="570"/>
      <c r="H548" s="570"/>
      <c r="I548" s="570"/>
      <c r="J548" s="570"/>
      <c r="K548" s="570"/>
      <c r="L548" s="570"/>
      <c r="M548" s="570"/>
      <c r="N548" s="570"/>
      <c r="O548" s="570"/>
      <c r="P548" s="570"/>
      <c r="Q548" s="570"/>
      <c r="R548" s="570"/>
      <c r="S548" s="570"/>
      <c r="T548" s="570"/>
      <c r="U548" s="570"/>
      <c r="V548" s="570"/>
      <c r="W548" s="570"/>
      <c r="X548" s="570"/>
      <c r="Y548" s="570"/>
      <c r="Z548" s="570"/>
    </row>
    <row r="549" spans="1:26" ht="15.75" customHeight="1">
      <c r="A549" s="570"/>
      <c r="B549" s="570"/>
      <c r="C549" s="570"/>
      <c r="D549" s="570"/>
      <c r="E549" s="570"/>
      <c r="F549" s="570"/>
      <c r="G549" s="570"/>
      <c r="H549" s="570"/>
      <c r="I549" s="570"/>
      <c r="J549" s="570"/>
      <c r="K549" s="570"/>
      <c r="L549" s="570"/>
      <c r="M549" s="570"/>
      <c r="N549" s="570"/>
      <c r="O549" s="570"/>
      <c r="P549" s="570"/>
      <c r="Q549" s="570"/>
      <c r="R549" s="570"/>
      <c r="S549" s="570"/>
      <c r="T549" s="570"/>
      <c r="U549" s="570"/>
      <c r="V549" s="570"/>
      <c r="W549" s="570"/>
      <c r="X549" s="570"/>
      <c r="Y549" s="570"/>
      <c r="Z549" s="570"/>
    </row>
    <row r="550" spans="1:26" ht="15.75" customHeight="1">
      <c r="A550" s="570"/>
      <c r="B550" s="570"/>
      <c r="C550" s="570"/>
      <c r="D550" s="570"/>
      <c r="E550" s="570"/>
      <c r="F550" s="570"/>
      <c r="G550" s="570"/>
      <c r="H550" s="570"/>
      <c r="I550" s="570"/>
      <c r="J550" s="570"/>
      <c r="K550" s="570"/>
      <c r="L550" s="570"/>
      <c r="M550" s="570"/>
      <c r="N550" s="570"/>
      <c r="O550" s="570"/>
      <c r="P550" s="570"/>
      <c r="Q550" s="570"/>
      <c r="R550" s="570"/>
      <c r="S550" s="570"/>
      <c r="T550" s="570"/>
      <c r="U550" s="570"/>
      <c r="V550" s="570"/>
      <c r="W550" s="570"/>
      <c r="X550" s="570"/>
      <c r="Y550" s="570"/>
      <c r="Z550" s="570"/>
    </row>
    <row r="551" spans="1:26" ht="15.75" customHeight="1">
      <c r="A551" s="570"/>
      <c r="B551" s="570"/>
      <c r="C551" s="570"/>
      <c r="D551" s="570"/>
      <c r="E551" s="570"/>
      <c r="F551" s="570"/>
      <c r="G551" s="570"/>
      <c r="H551" s="570"/>
      <c r="I551" s="570"/>
      <c r="J551" s="570"/>
      <c r="K551" s="570"/>
      <c r="L551" s="570"/>
      <c r="M551" s="570"/>
      <c r="N551" s="570"/>
      <c r="O551" s="570"/>
      <c r="P551" s="570"/>
      <c r="Q551" s="570"/>
      <c r="R551" s="570"/>
      <c r="S551" s="570"/>
      <c r="T551" s="570"/>
      <c r="U551" s="570"/>
      <c r="V551" s="570"/>
      <c r="W551" s="570"/>
      <c r="X551" s="570"/>
      <c r="Y551" s="570"/>
      <c r="Z551" s="570"/>
    </row>
    <row r="552" spans="1:26" ht="15.75" customHeight="1">
      <c r="A552" s="570"/>
      <c r="B552" s="570"/>
      <c r="C552" s="570"/>
      <c r="D552" s="570"/>
      <c r="E552" s="570"/>
      <c r="F552" s="570"/>
      <c r="G552" s="570"/>
      <c r="H552" s="570"/>
      <c r="I552" s="570"/>
      <c r="J552" s="570"/>
      <c r="K552" s="570"/>
      <c r="L552" s="570"/>
      <c r="M552" s="570"/>
      <c r="N552" s="570"/>
      <c r="O552" s="570"/>
      <c r="P552" s="570"/>
      <c r="Q552" s="570"/>
      <c r="R552" s="570"/>
      <c r="S552" s="570"/>
      <c r="T552" s="570"/>
      <c r="U552" s="570"/>
      <c r="V552" s="570"/>
      <c r="W552" s="570"/>
      <c r="X552" s="570"/>
      <c r="Y552" s="570"/>
      <c r="Z552" s="570"/>
    </row>
    <row r="553" spans="1:26" ht="15.75" customHeight="1">
      <c r="A553" s="570"/>
      <c r="B553" s="570"/>
      <c r="C553" s="570"/>
      <c r="D553" s="570"/>
      <c r="E553" s="570"/>
      <c r="F553" s="570"/>
      <c r="G553" s="570"/>
      <c r="H553" s="570"/>
      <c r="I553" s="570"/>
      <c r="J553" s="570"/>
      <c r="K553" s="570"/>
      <c r="L553" s="570"/>
      <c r="M553" s="570"/>
      <c r="N553" s="570"/>
      <c r="O553" s="570"/>
      <c r="P553" s="570"/>
      <c r="Q553" s="570"/>
      <c r="R553" s="570"/>
      <c r="S553" s="570"/>
      <c r="T553" s="570"/>
      <c r="U553" s="570"/>
      <c r="V553" s="570"/>
      <c r="W553" s="570"/>
      <c r="X553" s="570"/>
      <c r="Y553" s="570"/>
      <c r="Z553" s="570"/>
    </row>
    <row r="554" spans="1:26" ht="15.75" customHeight="1">
      <c r="A554" s="570"/>
      <c r="B554" s="570"/>
      <c r="C554" s="570"/>
      <c r="D554" s="570"/>
      <c r="E554" s="570"/>
      <c r="F554" s="570"/>
      <c r="G554" s="570"/>
      <c r="H554" s="570"/>
      <c r="I554" s="570"/>
      <c r="J554" s="570"/>
      <c r="K554" s="570"/>
      <c r="L554" s="570"/>
      <c r="M554" s="570"/>
      <c r="N554" s="570"/>
      <c r="O554" s="570"/>
      <c r="P554" s="570"/>
      <c r="Q554" s="570"/>
      <c r="R554" s="570"/>
      <c r="S554" s="570"/>
      <c r="T554" s="570"/>
      <c r="U554" s="570"/>
      <c r="V554" s="570"/>
      <c r="W554" s="570"/>
      <c r="X554" s="570"/>
      <c r="Y554" s="570"/>
      <c r="Z554" s="570"/>
    </row>
    <row r="555" spans="1:26" ht="15.75" customHeight="1">
      <c r="A555" s="570"/>
      <c r="B555" s="570"/>
      <c r="C555" s="570"/>
      <c r="D555" s="570"/>
      <c r="E555" s="570"/>
      <c r="F555" s="570"/>
      <c r="G555" s="570"/>
      <c r="H555" s="570"/>
      <c r="I555" s="570"/>
      <c r="J555" s="570"/>
      <c r="K555" s="570"/>
      <c r="L555" s="570"/>
      <c r="M555" s="570"/>
      <c r="N555" s="570"/>
      <c r="O555" s="570"/>
      <c r="P555" s="570"/>
      <c r="Q555" s="570"/>
      <c r="R555" s="570"/>
      <c r="S555" s="570"/>
      <c r="T555" s="570"/>
      <c r="U555" s="570"/>
      <c r="V555" s="570"/>
      <c r="W555" s="570"/>
      <c r="X555" s="570"/>
      <c r="Y555" s="570"/>
      <c r="Z555" s="570"/>
    </row>
    <row r="556" spans="1:26" ht="15.75" customHeight="1">
      <c r="A556" s="570"/>
      <c r="B556" s="570"/>
      <c r="C556" s="570"/>
      <c r="D556" s="570"/>
      <c r="E556" s="570"/>
      <c r="F556" s="570"/>
      <c r="G556" s="570"/>
      <c r="H556" s="570"/>
      <c r="I556" s="570"/>
      <c r="J556" s="570"/>
      <c r="K556" s="570"/>
      <c r="L556" s="570"/>
      <c r="M556" s="570"/>
      <c r="N556" s="570"/>
      <c r="O556" s="570"/>
      <c r="P556" s="570"/>
      <c r="Q556" s="570"/>
      <c r="R556" s="570"/>
      <c r="S556" s="570"/>
      <c r="T556" s="570"/>
      <c r="U556" s="570"/>
      <c r="V556" s="570"/>
      <c r="W556" s="570"/>
      <c r="X556" s="570"/>
      <c r="Y556" s="570"/>
      <c r="Z556" s="570"/>
    </row>
    <row r="557" spans="1:26" ht="15.75" customHeight="1">
      <c r="A557" s="570"/>
      <c r="B557" s="570"/>
      <c r="C557" s="570"/>
      <c r="D557" s="570"/>
      <c r="E557" s="570"/>
      <c r="F557" s="570"/>
      <c r="G557" s="570"/>
      <c r="H557" s="570"/>
      <c r="I557" s="570"/>
      <c r="J557" s="570"/>
      <c r="K557" s="570"/>
      <c r="L557" s="570"/>
      <c r="M557" s="570"/>
      <c r="N557" s="570"/>
      <c r="O557" s="570"/>
      <c r="P557" s="570"/>
      <c r="Q557" s="570"/>
      <c r="R557" s="570"/>
      <c r="S557" s="570"/>
      <c r="T557" s="570"/>
      <c r="U557" s="570"/>
      <c r="V557" s="570"/>
      <c r="W557" s="570"/>
      <c r="X557" s="570"/>
      <c r="Y557" s="570"/>
      <c r="Z557" s="570"/>
    </row>
    <row r="558" spans="1:26" ht="15.75" customHeight="1">
      <c r="A558" s="570"/>
      <c r="B558" s="570"/>
      <c r="C558" s="570"/>
      <c r="D558" s="570"/>
      <c r="E558" s="570"/>
      <c r="F558" s="570"/>
      <c r="G558" s="570"/>
      <c r="H558" s="570"/>
      <c r="I558" s="570"/>
      <c r="J558" s="570"/>
      <c r="K558" s="570"/>
      <c r="L558" s="570"/>
      <c r="M558" s="570"/>
      <c r="N558" s="570"/>
      <c r="O558" s="570"/>
      <c r="P558" s="570"/>
      <c r="Q558" s="570"/>
      <c r="R558" s="570"/>
      <c r="S558" s="570"/>
      <c r="T558" s="570"/>
      <c r="U558" s="570"/>
      <c r="V558" s="570"/>
      <c r="W558" s="570"/>
      <c r="X558" s="570"/>
      <c r="Y558" s="570"/>
      <c r="Z558" s="570"/>
    </row>
    <row r="559" spans="1:26" ht="15.75" customHeight="1">
      <c r="A559" s="570"/>
      <c r="B559" s="570"/>
      <c r="C559" s="570"/>
      <c r="D559" s="570"/>
      <c r="E559" s="570"/>
      <c r="F559" s="570"/>
      <c r="G559" s="570"/>
      <c r="H559" s="570"/>
      <c r="I559" s="570"/>
      <c r="J559" s="570"/>
      <c r="K559" s="570"/>
      <c r="L559" s="570"/>
      <c r="M559" s="570"/>
      <c r="N559" s="570"/>
      <c r="O559" s="570"/>
      <c r="P559" s="570"/>
      <c r="Q559" s="570"/>
      <c r="R559" s="570"/>
      <c r="S559" s="570"/>
      <c r="T559" s="570"/>
      <c r="U559" s="570"/>
      <c r="V559" s="570"/>
      <c r="W559" s="570"/>
      <c r="X559" s="570"/>
      <c r="Y559" s="570"/>
      <c r="Z559" s="570"/>
    </row>
    <row r="560" spans="1:26" ht="15.75" customHeight="1">
      <c r="A560" s="570"/>
      <c r="B560" s="570"/>
      <c r="C560" s="570"/>
      <c r="D560" s="570"/>
      <c r="E560" s="570"/>
      <c r="F560" s="570"/>
      <c r="G560" s="570"/>
      <c r="H560" s="570"/>
      <c r="I560" s="570"/>
      <c r="J560" s="570"/>
      <c r="K560" s="570"/>
      <c r="L560" s="570"/>
      <c r="M560" s="570"/>
      <c r="N560" s="570"/>
      <c r="O560" s="570"/>
      <c r="P560" s="570"/>
      <c r="Q560" s="570"/>
      <c r="R560" s="570"/>
      <c r="S560" s="570"/>
      <c r="T560" s="570"/>
      <c r="U560" s="570"/>
      <c r="V560" s="570"/>
      <c r="W560" s="570"/>
      <c r="X560" s="570"/>
      <c r="Y560" s="570"/>
      <c r="Z560" s="570"/>
    </row>
    <row r="561" spans="1:26" ht="15.75" customHeight="1">
      <c r="A561" s="570"/>
      <c r="B561" s="570"/>
      <c r="C561" s="570"/>
      <c r="D561" s="570"/>
      <c r="E561" s="570"/>
      <c r="F561" s="570"/>
      <c r="G561" s="570"/>
      <c r="H561" s="570"/>
      <c r="I561" s="570"/>
      <c r="J561" s="570"/>
      <c r="K561" s="570"/>
      <c r="L561" s="570"/>
      <c r="M561" s="570"/>
      <c r="N561" s="570"/>
      <c r="O561" s="570"/>
      <c r="P561" s="570"/>
      <c r="Q561" s="570"/>
      <c r="R561" s="570"/>
      <c r="S561" s="570"/>
      <c r="T561" s="570"/>
      <c r="U561" s="570"/>
      <c r="V561" s="570"/>
      <c r="W561" s="570"/>
      <c r="X561" s="570"/>
      <c r="Y561" s="570"/>
      <c r="Z561" s="570"/>
    </row>
    <row r="562" spans="1:26" ht="15.75" customHeight="1">
      <c r="A562" s="570"/>
      <c r="B562" s="570"/>
      <c r="C562" s="570"/>
      <c r="D562" s="570"/>
      <c r="E562" s="570"/>
      <c r="F562" s="570"/>
      <c r="G562" s="570"/>
      <c r="H562" s="570"/>
      <c r="I562" s="570"/>
      <c r="J562" s="570"/>
      <c r="K562" s="570"/>
      <c r="L562" s="570"/>
      <c r="M562" s="570"/>
      <c r="N562" s="570"/>
      <c r="O562" s="570"/>
      <c r="P562" s="570"/>
      <c r="Q562" s="570"/>
      <c r="R562" s="570"/>
      <c r="S562" s="570"/>
      <c r="T562" s="570"/>
      <c r="U562" s="570"/>
      <c r="V562" s="570"/>
      <c r="W562" s="570"/>
      <c r="X562" s="570"/>
      <c r="Y562" s="570"/>
      <c r="Z562" s="570"/>
    </row>
    <row r="563" spans="1:26" ht="15.75" customHeight="1">
      <c r="A563" s="570"/>
      <c r="B563" s="570"/>
      <c r="C563" s="570"/>
      <c r="D563" s="570"/>
      <c r="E563" s="570"/>
      <c r="F563" s="570"/>
      <c r="G563" s="570"/>
      <c r="H563" s="570"/>
      <c r="I563" s="570"/>
      <c r="J563" s="570"/>
      <c r="K563" s="570"/>
      <c r="L563" s="570"/>
      <c r="M563" s="570"/>
      <c r="N563" s="570"/>
      <c r="O563" s="570"/>
      <c r="P563" s="570"/>
      <c r="Q563" s="570"/>
      <c r="R563" s="570"/>
      <c r="S563" s="570"/>
      <c r="T563" s="570"/>
      <c r="U563" s="570"/>
      <c r="V563" s="570"/>
      <c r="W563" s="570"/>
      <c r="X563" s="570"/>
      <c r="Y563" s="570"/>
      <c r="Z563" s="570"/>
    </row>
    <row r="564" spans="1:26" ht="15.75" customHeight="1">
      <c r="A564" s="570"/>
      <c r="B564" s="570"/>
      <c r="C564" s="570"/>
      <c r="D564" s="570"/>
      <c r="E564" s="570"/>
      <c r="F564" s="570"/>
      <c r="G564" s="570"/>
      <c r="H564" s="570"/>
      <c r="I564" s="570"/>
      <c r="J564" s="570"/>
      <c r="K564" s="570"/>
      <c r="L564" s="570"/>
      <c r="M564" s="570"/>
      <c r="N564" s="570"/>
      <c r="O564" s="570"/>
      <c r="P564" s="570"/>
      <c r="Q564" s="570"/>
      <c r="R564" s="570"/>
      <c r="S564" s="570"/>
      <c r="T564" s="570"/>
      <c r="U564" s="570"/>
      <c r="V564" s="570"/>
      <c r="W564" s="570"/>
      <c r="X564" s="570"/>
      <c r="Y564" s="570"/>
      <c r="Z564" s="570"/>
    </row>
    <row r="565" spans="1:26" ht="15.75" customHeight="1">
      <c r="A565" s="570"/>
      <c r="B565" s="570"/>
      <c r="C565" s="570"/>
      <c r="D565" s="570"/>
      <c r="E565" s="570"/>
      <c r="F565" s="570"/>
      <c r="G565" s="570"/>
      <c r="H565" s="570"/>
      <c r="I565" s="570"/>
      <c r="J565" s="570"/>
      <c r="K565" s="570"/>
      <c r="L565" s="570"/>
      <c r="M565" s="570"/>
      <c r="N565" s="570"/>
      <c r="O565" s="570"/>
      <c r="P565" s="570"/>
      <c r="Q565" s="570"/>
      <c r="R565" s="570"/>
      <c r="S565" s="570"/>
      <c r="T565" s="570"/>
      <c r="U565" s="570"/>
      <c r="V565" s="570"/>
      <c r="W565" s="570"/>
      <c r="X565" s="570"/>
      <c r="Y565" s="570"/>
      <c r="Z565" s="570"/>
    </row>
    <row r="566" spans="1:26" ht="15.75" customHeight="1">
      <c r="A566" s="570"/>
      <c r="B566" s="570"/>
      <c r="C566" s="570"/>
      <c r="D566" s="570"/>
      <c r="E566" s="570"/>
      <c r="F566" s="570"/>
      <c r="G566" s="570"/>
      <c r="H566" s="570"/>
      <c r="I566" s="570"/>
      <c r="J566" s="570"/>
      <c r="K566" s="570"/>
      <c r="L566" s="570"/>
      <c r="M566" s="570"/>
      <c r="N566" s="570"/>
      <c r="O566" s="570"/>
      <c r="P566" s="570"/>
      <c r="Q566" s="570"/>
      <c r="R566" s="570"/>
      <c r="S566" s="570"/>
      <c r="T566" s="570"/>
      <c r="U566" s="570"/>
      <c r="V566" s="570"/>
      <c r="W566" s="570"/>
      <c r="X566" s="570"/>
      <c r="Y566" s="570"/>
      <c r="Z566" s="570"/>
    </row>
    <row r="567" spans="1:26" ht="15.75" customHeight="1">
      <c r="A567" s="570"/>
      <c r="B567" s="570"/>
      <c r="C567" s="570"/>
      <c r="D567" s="570"/>
      <c r="E567" s="570"/>
      <c r="F567" s="570"/>
      <c r="G567" s="570"/>
      <c r="H567" s="570"/>
      <c r="I567" s="570"/>
      <c r="J567" s="570"/>
      <c r="K567" s="570"/>
      <c r="L567" s="570"/>
      <c r="M567" s="570"/>
      <c r="N567" s="570"/>
      <c r="O567" s="570"/>
      <c r="P567" s="570"/>
      <c r="Q567" s="570"/>
      <c r="R567" s="570"/>
      <c r="S567" s="570"/>
      <c r="T567" s="570"/>
      <c r="U567" s="570"/>
      <c r="V567" s="570"/>
      <c r="W567" s="570"/>
      <c r="X567" s="570"/>
      <c r="Y567" s="570"/>
      <c r="Z567" s="570"/>
    </row>
    <row r="568" spans="1:26" ht="15.75" customHeight="1">
      <c r="A568" s="570"/>
      <c r="B568" s="570"/>
      <c r="C568" s="570"/>
      <c r="D568" s="570"/>
      <c r="E568" s="570"/>
      <c r="F568" s="570"/>
      <c r="G568" s="570"/>
      <c r="H568" s="570"/>
      <c r="I568" s="570"/>
      <c r="J568" s="570"/>
      <c r="K568" s="570"/>
      <c r="L568" s="570"/>
      <c r="M568" s="570"/>
      <c r="N568" s="570"/>
      <c r="O568" s="570"/>
      <c r="P568" s="570"/>
      <c r="Q568" s="570"/>
      <c r="R568" s="570"/>
      <c r="S568" s="570"/>
      <c r="T568" s="570"/>
      <c r="U568" s="570"/>
      <c r="V568" s="570"/>
      <c r="W568" s="570"/>
      <c r="X568" s="570"/>
      <c r="Y568" s="570"/>
      <c r="Z568" s="570"/>
    </row>
    <row r="569" spans="1:26" ht="15.75" customHeight="1">
      <c r="A569" s="570"/>
      <c r="B569" s="570"/>
      <c r="C569" s="570"/>
      <c r="D569" s="570"/>
      <c r="E569" s="570"/>
      <c r="F569" s="570"/>
      <c r="G569" s="570"/>
      <c r="H569" s="570"/>
      <c r="I569" s="570"/>
      <c r="J569" s="570"/>
      <c r="K569" s="570"/>
      <c r="L569" s="570"/>
      <c r="M569" s="570"/>
      <c r="N569" s="570"/>
      <c r="O569" s="570"/>
      <c r="P569" s="570"/>
      <c r="Q569" s="570"/>
      <c r="R569" s="570"/>
      <c r="S569" s="570"/>
      <c r="T569" s="570"/>
      <c r="U569" s="570"/>
      <c r="V569" s="570"/>
      <c r="W569" s="570"/>
      <c r="X569" s="570"/>
      <c r="Y569" s="570"/>
      <c r="Z569" s="570"/>
    </row>
    <row r="570" spans="1:26" ht="15.75" customHeight="1">
      <c r="A570" s="570"/>
      <c r="B570" s="570"/>
      <c r="C570" s="570"/>
      <c r="D570" s="570"/>
      <c r="E570" s="570"/>
      <c r="F570" s="570"/>
      <c r="G570" s="570"/>
      <c r="H570" s="570"/>
      <c r="I570" s="570"/>
      <c r="J570" s="570"/>
      <c r="K570" s="570"/>
      <c r="L570" s="570"/>
      <c r="M570" s="570"/>
      <c r="N570" s="570"/>
      <c r="O570" s="570"/>
      <c r="P570" s="570"/>
      <c r="Q570" s="570"/>
      <c r="R570" s="570"/>
      <c r="S570" s="570"/>
      <c r="T570" s="570"/>
      <c r="U570" s="570"/>
      <c r="V570" s="570"/>
      <c r="W570" s="570"/>
      <c r="X570" s="570"/>
      <c r="Y570" s="570"/>
      <c r="Z570" s="570"/>
    </row>
    <row r="571" spans="1:26" ht="15.75" customHeight="1">
      <c r="A571" s="570"/>
      <c r="B571" s="570"/>
      <c r="C571" s="570"/>
      <c r="D571" s="570"/>
      <c r="E571" s="570"/>
      <c r="F571" s="570"/>
      <c r="G571" s="570"/>
      <c r="H571" s="570"/>
      <c r="I571" s="570"/>
      <c r="J571" s="570"/>
      <c r="K571" s="570"/>
      <c r="L571" s="570"/>
      <c r="M571" s="570"/>
      <c r="N571" s="570"/>
      <c r="O571" s="570"/>
      <c r="P571" s="570"/>
      <c r="Q571" s="570"/>
      <c r="R571" s="570"/>
      <c r="S571" s="570"/>
      <c r="T571" s="570"/>
      <c r="U571" s="570"/>
      <c r="V571" s="570"/>
      <c r="W571" s="570"/>
      <c r="X571" s="570"/>
      <c r="Y571" s="570"/>
      <c r="Z571" s="570"/>
    </row>
    <row r="572" spans="1:26" ht="15.75" customHeight="1">
      <c r="A572" s="570"/>
      <c r="B572" s="570"/>
      <c r="C572" s="570"/>
      <c r="D572" s="570"/>
      <c r="E572" s="570"/>
      <c r="F572" s="570"/>
      <c r="G572" s="570"/>
      <c r="H572" s="570"/>
      <c r="I572" s="570"/>
      <c r="J572" s="570"/>
      <c r="K572" s="570"/>
      <c r="L572" s="570"/>
      <c r="M572" s="570"/>
      <c r="N572" s="570"/>
      <c r="O572" s="570"/>
      <c r="P572" s="570"/>
      <c r="Q572" s="570"/>
      <c r="R572" s="570"/>
      <c r="S572" s="570"/>
      <c r="T572" s="570"/>
      <c r="U572" s="570"/>
      <c r="V572" s="570"/>
      <c r="W572" s="570"/>
      <c r="X572" s="570"/>
      <c r="Y572" s="570"/>
      <c r="Z572" s="570"/>
    </row>
    <row r="573" spans="1:26" ht="15.75" customHeight="1">
      <c r="A573" s="570"/>
      <c r="B573" s="570"/>
      <c r="C573" s="570"/>
      <c r="D573" s="570"/>
      <c r="E573" s="570"/>
      <c r="F573" s="570"/>
      <c r="G573" s="570"/>
      <c r="H573" s="570"/>
      <c r="I573" s="570"/>
      <c r="J573" s="570"/>
      <c r="K573" s="570"/>
      <c r="L573" s="570"/>
      <c r="M573" s="570"/>
      <c r="N573" s="570"/>
      <c r="O573" s="570"/>
      <c r="P573" s="570"/>
      <c r="Q573" s="570"/>
      <c r="R573" s="570"/>
      <c r="S573" s="570"/>
      <c r="T573" s="570"/>
      <c r="U573" s="570"/>
      <c r="V573" s="570"/>
      <c r="W573" s="570"/>
      <c r="X573" s="570"/>
      <c r="Y573" s="570"/>
      <c r="Z573" s="570"/>
    </row>
    <row r="574" spans="1:26" ht="15.75" customHeight="1">
      <c r="A574" s="570"/>
      <c r="B574" s="570"/>
      <c r="C574" s="570"/>
      <c r="D574" s="570"/>
      <c r="E574" s="570"/>
      <c r="F574" s="570"/>
      <c r="G574" s="570"/>
      <c r="H574" s="570"/>
      <c r="I574" s="570"/>
      <c r="J574" s="570"/>
      <c r="K574" s="570"/>
      <c r="L574" s="570"/>
      <c r="M574" s="570"/>
      <c r="N574" s="570"/>
      <c r="O574" s="570"/>
      <c r="P574" s="570"/>
      <c r="Q574" s="570"/>
      <c r="R574" s="570"/>
      <c r="S574" s="570"/>
      <c r="T574" s="570"/>
      <c r="U574" s="570"/>
      <c r="V574" s="570"/>
      <c r="W574" s="570"/>
      <c r="X574" s="570"/>
      <c r="Y574" s="570"/>
      <c r="Z574" s="570"/>
    </row>
    <row r="575" spans="1:26" ht="15.75" customHeight="1">
      <c r="A575" s="570"/>
      <c r="B575" s="570"/>
      <c r="C575" s="570"/>
      <c r="D575" s="570"/>
      <c r="E575" s="570"/>
      <c r="F575" s="570"/>
      <c r="G575" s="570"/>
      <c r="H575" s="570"/>
      <c r="I575" s="570"/>
      <c r="J575" s="570"/>
      <c r="K575" s="570"/>
      <c r="L575" s="570"/>
      <c r="M575" s="570"/>
      <c r="N575" s="570"/>
      <c r="O575" s="570"/>
      <c r="P575" s="570"/>
      <c r="Q575" s="570"/>
      <c r="R575" s="570"/>
      <c r="S575" s="570"/>
      <c r="T575" s="570"/>
      <c r="U575" s="570"/>
      <c r="V575" s="570"/>
      <c r="W575" s="570"/>
      <c r="X575" s="570"/>
      <c r="Y575" s="570"/>
      <c r="Z575" s="570"/>
    </row>
    <row r="576" spans="1:26" ht="15.75" customHeight="1">
      <c r="A576" s="570"/>
      <c r="B576" s="570"/>
      <c r="C576" s="570"/>
      <c r="D576" s="570"/>
      <c r="E576" s="570"/>
      <c r="F576" s="570"/>
      <c r="G576" s="570"/>
      <c r="H576" s="570"/>
      <c r="I576" s="570"/>
      <c r="J576" s="570"/>
      <c r="K576" s="570"/>
      <c r="L576" s="570"/>
      <c r="M576" s="570"/>
      <c r="N576" s="570"/>
      <c r="O576" s="570"/>
      <c r="P576" s="570"/>
      <c r="Q576" s="570"/>
      <c r="R576" s="570"/>
      <c r="S576" s="570"/>
      <c r="T576" s="570"/>
      <c r="U576" s="570"/>
      <c r="V576" s="570"/>
      <c r="W576" s="570"/>
      <c r="X576" s="570"/>
      <c r="Y576" s="570"/>
      <c r="Z576" s="570"/>
    </row>
    <row r="577" spans="1:26" ht="15.75" customHeight="1">
      <c r="A577" s="570"/>
      <c r="B577" s="570"/>
      <c r="C577" s="570"/>
      <c r="D577" s="570"/>
      <c r="E577" s="570"/>
      <c r="F577" s="570"/>
      <c r="G577" s="570"/>
      <c r="H577" s="570"/>
      <c r="I577" s="570"/>
      <c r="J577" s="570"/>
      <c r="K577" s="570"/>
      <c r="L577" s="570"/>
      <c r="M577" s="570"/>
      <c r="N577" s="570"/>
      <c r="O577" s="570"/>
      <c r="P577" s="570"/>
      <c r="Q577" s="570"/>
      <c r="R577" s="570"/>
      <c r="S577" s="570"/>
      <c r="T577" s="570"/>
      <c r="U577" s="570"/>
      <c r="V577" s="570"/>
      <c r="W577" s="570"/>
      <c r="X577" s="570"/>
      <c r="Y577" s="570"/>
      <c r="Z577" s="570"/>
    </row>
    <row r="578" spans="1:26" ht="15.75" customHeight="1">
      <c r="A578" s="570"/>
      <c r="B578" s="570"/>
      <c r="C578" s="570"/>
      <c r="D578" s="570"/>
      <c r="E578" s="570"/>
      <c r="F578" s="570"/>
      <c r="G578" s="570"/>
      <c r="H578" s="570"/>
      <c r="I578" s="570"/>
      <c r="J578" s="570"/>
      <c r="K578" s="570"/>
      <c r="L578" s="570"/>
      <c r="M578" s="570"/>
      <c r="N578" s="570"/>
      <c r="O578" s="570"/>
      <c r="P578" s="570"/>
      <c r="Q578" s="570"/>
      <c r="R578" s="570"/>
      <c r="S578" s="570"/>
      <c r="T578" s="570"/>
      <c r="U578" s="570"/>
      <c r="V578" s="570"/>
      <c r="W578" s="570"/>
      <c r="X578" s="570"/>
      <c r="Y578" s="570"/>
      <c r="Z578" s="570"/>
    </row>
    <row r="579" spans="1:26" ht="15.75" customHeight="1">
      <c r="A579" s="570"/>
      <c r="B579" s="570"/>
      <c r="C579" s="570"/>
      <c r="D579" s="570"/>
      <c r="E579" s="570"/>
      <c r="F579" s="570"/>
      <c r="G579" s="570"/>
      <c r="H579" s="570"/>
      <c r="I579" s="570"/>
      <c r="J579" s="570"/>
      <c r="K579" s="570"/>
      <c r="L579" s="570"/>
      <c r="M579" s="570"/>
      <c r="N579" s="570"/>
      <c r="O579" s="570"/>
      <c r="P579" s="570"/>
      <c r="Q579" s="570"/>
      <c r="R579" s="570"/>
      <c r="S579" s="570"/>
      <c r="T579" s="570"/>
      <c r="U579" s="570"/>
      <c r="V579" s="570"/>
      <c r="W579" s="570"/>
      <c r="X579" s="570"/>
      <c r="Y579" s="570"/>
      <c r="Z579" s="570"/>
    </row>
    <row r="580" spans="1:26" ht="15.75" customHeight="1">
      <c r="A580" s="570"/>
      <c r="B580" s="570"/>
      <c r="C580" s="570"/>
      <c r="D580" s="570"/>
      <c r="E580" s="570"/>
      <c r="F580" s="570"/>
      <c r="G580" s="570"/>
      <c r="H580" s="570"/>
      <c r="I580" s="570"/>
      <c r="J580" s="570"/>
      <c r="K580" s="570"/>
      <c r="L580" s="570"/>
      <c r="M580" s="570"/>
      <c r="N580" s="570"/>
      <c r="O580" s="570"/>
      <c r="P580" s="570"/>
      <c r="Q580" s="570"/>
      <c r="R580" s="570"/>
      <c r="S580" s="570"/>
      <c r="T580" s="570"/>
      <c r="U580" s="570"/>
      <c r="V580" s="570"/>
      <c r="W580" s="570"/>
      <c r="X580" s="570"/>
      <c r="Y580" s="570"/>
      <c r="Z580" s="570"/>
    </row>
    <row r="581" spans="1:26" ht="15.75" customHeight="1">
      <c r="A581" s="570"/>
      <c r="B581" s="570"/>
      <c r="C581" s="570"/>
      <c r="D581" s="570"/>
      <c r="E581" s="570"/>
      <c r="F581" s="570"/>
      <c r="G581" s="570"/>
      <c r="H581" s="570"/>
      <c r="I581" s="570"/>
      <c r="J581" s="570"/>
      <c r="K581" s="570"/>
      <c r="L581" s="570"/>
      <c r="M581" s="570"/>
      <c r="N581" s="570"/>
      <c r="O581" s="570"/>
      <c r="P581" s="570"/>
      <c r="Q581" s="570"/>
      <c r="R581" s="570"/>
      <c r="S581" s="570"/>
      <c r="T581" s="570"/>
      <c r="U581" s="570"/>
      <c r="V581" s="570"/>
      <c r="W581" s="570"/>
      <c r="X581" s="570"/>
      <c r="Y581" s="570"/>
      <c r="Z581" s="570"/>
    </row>
    <row r="582" spans="1:26" ht="15.75" customHeight="1">
      <c r="A582" s="570"/>
      <c r="B582" s="570"/>
      <c r="C582" s="570"/>
      <c r="D582" s="570"/>
      <c r="E582" s="570"/>
      <c r="F582" s="570"/>
      <c r="G582" s="570"/>
      <c r="H582" s="570"/>
      <c r="I582" s="570"/>
      <c r="J582" s="570"/>
      <c r="K582" s="570"/>
      <c r="L582" s="570"/>
      <c r="M582" s="570"/>
      <c r="N582" s="570"/>
      <c r="O582" s="570"/>
      <c r="P582" s="570"/>
      <c r="Q582" s="570"/>
      <c r="R582" s="570"/>
      <c r="S582" s="570"/>
      <c r="T582" s="570"/>
      <c r="U582" s="570"/>
      <c r="V582" s="570"/>
      <c r="W582" s="570"/>
      <c r="X582" s="570"/>
      <c r="Y582" s="570"/>
      <c r="Z582" s="570"/>
    </row>
    <row r="583" spans="1:26" ht="15.75" customHeight="1">
      <c r="A583" s="570"/>
      <c r="B583" s="570"/>
      <c r="C583" s="570"/>
      <c r="D583" s="570"/>
      <c r="E583" s="570"/>
      <c r="F583" s="570"/>
      <c r="G583" s="570"/>
      <c r="H583" s="570"/>
      <c r="I583" s="570"/>
      <c r="J583" s="570"/>
      <c r="K583" s="570"/>
      <c r="L583" s="570"/>
      <c r="M583" s="570"/>
      <c r="N583" s="570"/>
      <c r="O583" s="570"/>
      <c r="P583" s="570"/>
      <c r="Q583" s="570"/>
      <c r="R583" s="570"/>
      <c r="S583" s="570"/>
      <c r="T583" s="570"/>
      <c r="U583" s="570"/>
      <c r="V583" s="570"/>
      <c r="W583" s="570"/>
      <c r="X583" s="570"/>
      <c r="Y583" s="570"/>
      <c r="Z583" s="570"/>
    </row>
    <row r="584" spans="1:26" ht="15.75" customHeight="1">
      <c r="A584" s="570"/>
      <c r="B584" s="570"/>
      <c r="C584" s="570"/>
      <c r="D584" s="570"/>
      <c r="E584" s="570"/>
      <c r="F584" s="570"/>
      <c r="G584" s="570"/>
      <c r="H584" s="570"/>
      <c r="I584" s="570"/>
      <c r="J584" s="570"/>
      <c r="K584" s="570"/>
      <c r="L584" s="570"/>
      <c r="M584" s="570"/>
      <c r="N584" s="570"/>
      <c r="O584" s="570"/>
      <c r="P584" s="570"/>
      <c r="Q584" s="570"/>
      <c r="R584" s="570"/>
      <c r="S584" s="570"/>
      <c r="T584" s="570"/>
      <c r="U584" s="570"/>
      <c r="V584" s="570"/>
      <c r="W584" s="570"/>
      <c r="X584" s="570"/>
      <c r="Y584" s="570"/>
      <c r="Z584" s="570"/>
    </row>
    <row r="585" spans="1:26" ht="15.75" customHeight="1">
      <c r="A585" s="570"/>
      <c r="B585" s="570"/>
      <c r="C585" s="570"/>
      <c r="D585" s="570"/>
      <c r="E585" s="570"/>
      <c r="F585" s="570"/>
      <c r="G585" s="570"/>
      <c r="H585" s="570"/>
      <c r="I585" s="570"/>
      <c r="J585" s="570"/>
      <c r="K585" s="570"/>
      <c r="L585" s="570"/>
      <c r="M585" s="570"/>
      <c r="N585" s="570"/>
      <c r="O585" s="570"/>
      <c r="P585" s="570"/>
      <c r="Q585" s="570"/>
      <c r="R585" s="570"/>
      <c r="S585" s="570"/>
      <c r="T585" s="570"/>
      <c r="U585" s="570"/>
      <c r="V585" s="570"/>
      <c r="W585" s="570"/>
      <c r="X585" s="570"/>
      <c r="Y585" s="570"/>
      <c r="Z585" s="570"/>
    </row>
    <row r="586" spans="1:26" ht="15.75" customHeight="1">
      <c r="A586" s="570"/>
      <c r="B586" s="570"/>
      <c r="C586" s="570"/>
      <c r="D586" s="570"/>
      <c r="E586" s="570"/>
      <c r="F586" s="570"/>
      <c r="G586" s="570"/>
      <c r="H586" s="570"/>
      <c r="I586" s="570"/>
      <c r="J586" s="570"/>
      <c r="K586" s="570"/>
      <c r="L586" s="570"/>
      <c r="M586" s="570"/>
      <c r="N586" s="570"/>
      <c r="O586" s="570"/>
      <c r="P586" s="570"/>
      <c r="Q586" s="570"/>
      <c r="R586" s="570"/>
      <c r="S586" s="570"/>
      <c r="T586" s="570"/>
      <c r="U586" s="570"/>
      <c r="V586" s="570"/>
      <c r="W586" s="570"/>
      <c r="X586" s="570"/>
      <c r="Y586" s="570"/>
      <c r="Z586" s="570"/>
    </row>
    <row r="587" spans="1:26" ht="15.75" customHeight="1">
      <c r="A587" s="570"/>
      <c r="B587" s="570"/>
      <c r="C587" s="570"/>
      <c r="D587" s="570"/>
      <c r="E587" s="570"/>
      <c r="F587" s="570"/>
      <c r="G587" s="570"/>
      <c r="H587" s="570"/>
      <c r="I587" s="570"/>
      <c r="J587" s="570"/>
      <c r="K587" s="570"/>
      <c r="L587" s="570"/>
      <c r="M587" s="570"/>
      <c r="N587" s="570"/>
      <c r="O587" s="570"/>
      <c r="P587" s="570"/>
      <c r="Q587" s="570"/>
      <c r="R587" s="570"/>
      <c r="S587" s="570"/>
      <c r="T587" s="570"/>
      <c r="U587" s="570"/>
      <c r="V587" s="570"/>
      <c r="W587" s="570"/>
      <c r="X587" s="570"/>
      <c r="Y587" s="570"/>
      <c r="Z587" s="570"/>
    </row>
    <row r="588" spans="1:26" ht="15.75" customHeight="1">
      <c r="A588" s="570"/>
      <c r="B588" s="570"/>
      <c r="C588" s="570"/>
      <c r="D588" s="570"/>
      <c r="E588" s="570"/>
      <c r="F588" s="570"/>
      <c r="G588" s="570"/>
      <c r="H588" s="570"/>
      <c r="I588" s="570"/>
      <c r="J588" s="570"/>
      <c r="K588" s="570"/>
      <c r="L588" s="570"/>
      <c r="M588" s="570"/>
      <c r="N588" s="570"/>
      <c r="O588" s="570"/>
      <c r="P588" s="570"/>
      <c r="Q588" s="570"/>
      <c r="R588" s="570"/>
      <c r="S588" s="570"/>
      <c r="T588" s="570"/>
      <c r="U588" s="570"/>
      <c r="V588" s="570"/>
      <c r="W588" s="570"/>
      <c r="X588" s="570"/>
      <c r="Y588" s="570"/>
      <c r="Z588" s="570"/>
    </row>
    <row r="589" spans="1:26" ht="15.75" customHeight="1">
      <c r="A589" s="570"/>
      <c r="B589" s="570"/>
      <c r="C589" s="570"/>
      <c r="D589" s="570"/>
      <c r="E589" s="570"/>
      <c r="F589" s="570"/>
      <c r="G589" s="570"/>
      <c r="H589" s="570"/>
      <c r="I589" s="570"/>
      <c r="J589" s="570"/>
      <c r="K589" s="570"/>
      <c r="L589" s="570"/>
      <c r="M589" s="570"/>
      <c r="N589" s="570"/>
      <c r="O589" s="570"/>
      <c r="P589" s="570"/>
      <c r="Q589" s="570"/>
      <c r="R589" s="570"/>
      <c r="S589" s="570"/>
      <c r="T589" s="570"/>
      <c r="U589" s="570"/>
      <c r="V589" s="570"/>
      <c r="W589" s="570"/>
      <c r="X589" s="570"/>
      <c r="Y589" s="570"/>
      <c r="Z589" s="570"/>
    </row>
    <row r="590" spans="1:26" ht="15.75" customHeight="1">
      <c r="A590" s="570"/>
      <c r="B590" s="570"/>
      <c r="C590" s="570"/>
      <c r="D590" s="570"/>
      <c r="E590" s="570"/>
      <c r="F590" s="570"/>
      <c r="G590" s="570"/>
      <c r="H590" s="570"/>
      <c r="I590" s="570"/>
      <c r="J590" s="570"/>
      <c r="K590" s="570"/>
      <c r="L590" s="570"/>
      <c r="M590" s="570"/>
      <c r="N590" s="570"/>
      <c r="O590" s="570"/>
      <c r="P590" s="570"/>
      <c r="Q590" s="570"/>
      <c r="R590" s="570"/>
      <c r="S590" s="570"/>
      <c r="T590" s="570"/>
      <c r="U590" s="570"/>
      <c r="V590" s="570"/>
      <c r="W590" s="570"/>
      <c r="X590" s="570"/>
      <c r="Y590" s="570"/>
      <c r="Z590" s="570"/>
    </row>
    <row r="591" spans="1:26" ht="15.75" customHeight="1">
      <c r="A591" s="570"/>
      <c r="B591" s="570"/>
      <c r="C591" s="570"/>
      <c r="D591" s="570"/>
      <c r="E591" s="570"/>
      <c r="F591" s="570"/>
      <c r="G591" s="570"/>
      <c r="H591" s="570"/>
      <c r="I591" s="570"/>
      <c r="J591" s="570"/>
      <c r="K591" s="570"/>
      <c r="L591" s="570"/>
      <c r="M591" s="570"/>
      <c r="N591" s="570"/>
      <c r="O591" s="570"/>
      <c r="P591" s="570"/>
      <c r="Q591" s="570"/>
      <c r="R591" s="570"/>
      <c r="S591" s="570"/>
      <c r="T591" s="570"/>
      <c r="U591" s="570"/>
      <c r="V591" s="570"/>
      <c r="W591" s="570"/>
      <c r="X591" s="570"/>
      <c r="Y591" s="570"/>
      <c r="Z591" s="570"/>
    </row>
    <row r="592" spans="1:26" ht="15.75" customHeight="1">
      <c r="A592" s="570"/>
      <c r="B592" s="570"/>
      <c r="C592" s="570"/>
      <c r="D592" s="570"/>
      <c r="E592" s="570"/>
      <c r="F592" s="570"/>
      <c r="G592" s="570"/>
      <c r="H592" s="570"/>
      <c r="I592" s="570"/>
      <c r="J592" s="570"/>
      <c r="K592" s="570"/>
      <c r="L592" s="570"/>
      <c r="M592" s="570"/>
      <c r="N592" s="570"/>
      <c r="O592" s="570"/>
      <c r="P592" s="570"/>
      <c r="Q592" s="570"/>
      <c r="R592" s="570"/>
      <c r="S592" s="570"/>
      <c r="T592" s="570"/>
      <c r="U592" s="570"/>
      <c r="V592" s="570"/>
      <c r="W592" s="570"/>
      <c r="X592" s="570"/>
      <c r="Y592" s="570"/>
      <c r="Z592" s="570"/>
    </row>
    <row r="593" spans="1:26" ht="15.75" customHeight="1">
      <c r="A593" s="570"/>
      <c r="B593" s="570"/>
      <c r="C593" s="570"/>
      <c r="D593" s="570"/>
      <c r="E593" s="570"/>
      <c r="F593" s="570"/>
      <c r="G593" s="570"/>
      <c r="H593" s="570"/>
      <c r="I593" s="570"/>
      <c r="J593" s="570"/>
      <c r="K593" s="570"/>
      <c r="L593" s="570"/>
      <c r="M593" s="570"/>
      <c r="N593" s="570"/>
      <c r="O593" s="570"/>
      <c r="P593" s="570"/>
      <c r="Q593" s="570"/>
      <c r="R593" s="570"/>
      <c r="S593" s="570"/>
      <c r="T593" s="570"/>
      <c r="U593" s="570"/>
      <c r="V593" s="570"/>
      <c r="W593" s="570"/>
      <c r="X593" s="570"/>
      <c r="Y593" s="570"/>
      <c r="Z593" s="570"/>
    </row>
    <row r="594" spans="1:26" ht="15.75" customHeight="1">
      <c r="A594" s="570"/>
      <c r="B594" s="570"/>
      <c r="C594" s="570"/>
      <c r="D594" s="570"/>
      <c r="E594" s="570"/>
      <c r="F594" s="570"/>
      <c r="G594" s="570"/>
      <c r="H594" s="570"/>
      <c r="I594" s="570"/>
      <c r="J594" s="570"/>
      <c r="K594" s="570"/>
      <c r="L594" s="570"/>
      <c r="M594" s="570"/>
      <c r="N594" s="570"/>
      <c r="O594" s="570"/>
      <c r="P594" s="570"/>
      <c r="Q594" s="570"/>
      <c r="R594" s="570"/>
      <c r="S594" s="570"/>
      <c r="T594" s="570"/>
      <c r="U594" s="570"/>
      <c r="V594" s="570"/>
      <c r="W594" s="570"/>
      <c r="X594" s="570"/>
      <c r="Y594" s="570"/>
      <c r="Z594" s="570"/>
    </row>
    <row r="595" spans="1:26" ht="15.75" customHeight="1">
      <c r="A595" s="570"/>
      <c r="B595" s="570"/>
      <c r="C595" s="570"/>
      <c r="D595" s="570"/>
      <c r="E595" s="570"/>
      <c r="F595" s="570"/>
      <c r="G595" s="570"/>
      <c r="H595" s="570"/>
      <c r="I595" s="570"/>
      <c r="J595" s="570"/>
      <c r="K595" s="570"/>
      <c r="L595" s="570"/>
      <c r="M595" s="570"/>
      <c r="N595" s="570"/>
      <c r="O595" s="570"/>
      <c r="P595" s="570"/>
      <c r="Q595" s="570"/>
      <c r="R595" s="570"/>
      <c r="S595" s="570"/>
      <c r="T595" s="570"/>
      <c r="U595" s="570"/>
      <c r="V595" s="570"/>
      <c r="W595" s="570"/>
      <c r="X595" s="570"/>
      <c r="Y595" s="570"/>
      <c r="Z595" s="570"/>
    </row>
    <row r="596" spans="1:26" ht="15.75" customHeight="1">
      <c r="A596" s="570"/>
      <c r="B596" s="570"/>
      <c r="C596" s="570"/>
      <c r="D596" s="570"/>
      <c r="E596" s="570"/>
      <c r="F596" s="570"/>
      <c r="G596" s="570"/>
      <c r="H596" s="570"/>
      <c r="I596" s="570"/>
      <c r="J596" s="570"/>
      <c r="K596" s="570"/>
      <c r="L596" s="570"/>
      <c r="M596" s="570"/>
      <c r="N596" s="570"/>
      <c r="O596" s="570"/>
      <c r="P596" s="570"/>
      <c r="Q596" s="570"/>
      <c r="R596" s="570"/>
      <c r="S596" s="570"/>
      <c r="T596" s="570"/>
      <c r="U596" s="570"/>
      <c r="V596" s="570"/>
      <c r="W596" s="570"/>
      <c r="X596" s="570"/>
      <c r="Y596" s="570"/>
      <c r="Z596" s="570"/>
    </row>
    <row r="597" spans="1:26" ht="15.75" customHeight="1">
      <c r="A597" s="570"/>
      <c r="B597" s="570"/>
      <c r="C597" s="570"/>
      <c r="D597" s="570"/>
      <c r="E597" s="570"/>
      <c r="F597" s="570"/>
      <c r="G597" s="570"/>
      <c r="H597" s="570"/>
      <c r="I597" s="570"/>
      <c r="J597" s="570"/>
      <c r="K597" s="570"/>
      <c r="L597" s="570"/>
      <c r="M597" s="570"/>
      <c r="N597" s="570"/>
      <c r="O597" s="570"/>
      <c r="P597" s="570"/>
      <c r="Q597" s="570"/>
      <c r="R597" s="570"/>
      <c r="S597" s="570"/>
      <c r="T597" s="570"/>
      <c r="U597" s="570"/>
      <c r="V597" s="570"/>
      <c r="W597" s="570"/>
      <c r="X597" s="570"/>
      <c r="Y597" s="570"/>
      <c r="Z597" s="570"/>
    </row>
    <row r="598" spans="1:26" ht="15.75" customHeight="1">
      <c r="A598" s="570"/>
      <c r="B598" s="570"/>
      <c r="C598" s="570"/>
      <c r="D598" s="570"/>
      <c r="E598" s="570"/>
      <c r="F598" s="570"/>
      <c r="G598" s="570"/>
      <c r="H598" s="570"/>
      <c r="I598" s="570"/>
      <c r="J598" s="570"/>
      <c r="K598" s="570"/>
      <c r="L598" s="570"/>
      <c r="M598" s="570"/>
      <c r="N598" s="570"/>
      <c r="O598" s="570"/>
      <c r="P598" s="570"/>
      <c r="Q598" s="570"/>
      <c r="R598" s="570"/>
      <c r="S598" s="570"/>
      <c r="T598" s="570"/>
      <c r="U598" s="570"/>
      <c r="V598" s="570"/>
      <c r="W598" s="570"/>
      <c r="X598" s="570"/>
      <c r="Y598" s="570"/>
      <c r="Z598" s="570"/>
    </row>
    <row r="599" spans="1:26" ht="15.75" customHeight="1">
      <c r="A599" s="570"/>
      <c r="B599" s="570"/>
      <c r="C599" s="570"/>
      <c r="D599" s="570"/>
      <c r="E599" s="570"/>
      <c r="F599" s="570"/>
      <c r="G599" s="570"/>
      <c r="H599" s="570"/>
      <c r="I599" s="570"/>
      <c r="J599" s="570"/>
      <c r="K599" s="570"/>
      <c r="L599" s="570"/>
      <c r="M599" s="570"/>
      <c r="N599" s="570"/>
      <c r="O599" s="570"/>
      <c r="P599" s="570"/>
      <c r="Q599" s="570"/>
      <c r="R599" s="570"/>
      <c r="S599" s="570"/>
      <c r="T599" s="570"/>
      <c r="U599" s="570"/>
      <c r="V599" s="570"/>
      <c r="W599" s="570"/>
      <c r="X599" s="570"/>
      <c r="Y599" s="570"/>
      <c r="Z599" s="570"/>
    </row>
    <row r="600" spans="1:26" ht="15.75" customHeight="1">
      <c r="A600" s="570"/>
      <c r="B600" s="570"/>
      <c r="C600" s="570"/>
      <c r="D600" s="570"/>
      <c r="E600" s="570"/>
      <c r="F600" s="570"/>
      <c r="G600" s="570"/>
      <c r="H600" s="570"/>
      <c r="I600" s="570"/>
      <c r="J600" s="570"/>
      <c r="K600" s="570"/>
      <c r="L600" s="570"/>
      <c r="M600" s="570"/>
      <c r="N600" s="570"/>
      <c r="O600" s="570"/>
      <c r="P600" s="570"/>
      <c r="Q600" s="570"/>
      <c r="R600" s="570"/>
      <c r="S600" s="570"/>
      <c r="T600" s="570"/>
      <c r="U600" s="570"/>
      <c r="V600" s="570"/>
      <c r="W600" s="570"/>
      <c r="X600" s="570"/>
      <c r="Y600" s="570"/>
      <c r="Z600" s="570"/>
    </row>
    <row r="601" spans="1:26" ht="15.75" customHeight="1">
      <c r="A601" s="570"/>
      <c r="B601" s="570"/>
      <c r="C601" s="570"/>
      <c r="D601" s="570"/>
      <c r="E601" s="570"/>
      <c r="F601" s="570"/>
      <c r="G601" s="570"/>
      <c r="H601" s="570"/>
      <c r="I601" s="570"/>
      <c r="J601" s="570"/>
      <c r="K601" s="570"/>
      <c r="L601" s="570"/>
      <c r="M601" s="570"/>
      <c r="N601" s="570"/>
      <c r="O601" s="570"/>
      <c r="P601" s="570"/>
      <c r="Q601" s="570"/>
      <c r="R601" s="570"/>
      <c r="S601" s="570"/>
      <c r="T601" s="570"/>
      <c r="U601" s="570"/>
      <c r="V601" s="570"/>
      <c r="W601" s="570"/>
      <c r="X601" s="570"/>
      <c r="Y601" s="570"/>
      <c r="Z601" s="570"/>
    </row>
    <row r="602" spans="1:26" ht="15.75" customHeight="1">
      <c r="A602" s="570"/>
      <c r="B602" s="570"/>
      <c r="C602" s="570"/>
      <c r="D602" s="570"/>
      <c r="E602" s="570"/>
      <c r="F602" s="570"/>
      <c r="G602" s="570"/>
      <c r="H602" s="570"/>
      <c r="I602" s="570"/>
      <c r="J602" s="570"/>
      <c r="K602" s="570"/>
      <c r="L602" s="570"/>
      <c r="M602" s="570"/>
      <c r="N602" s="570"/>
      <c r="O602" s="570"/>
      <c r="P602" s="570"/>
      <c r="Q602" s="570"/>
      <c r="R602" s="570"/>
      <c r="S602" s="570"/>
      <c r="T602" s="570"/>
      <c r="U602" s="570"/>
      <c r="V602" s="570"/>
      <c r="W602" s="570"/>
      <c r="X602" s="570"/>
      <c r="Y602" s="570"/>
      <c r="Z602" s="570"/>
    </row>
    <row r="603" spans="1:26" ht="15.75" customHeight="1">
      <c r="A603" s="570"/>
      <c r="B603" s="570"/>
      <c r="C603" s="570"/>
      <c r="D603" s="570"/>
      <c r="E603" s="570"/>
      <c r="F603" s="570"/>
      <c r="G603" s="570"/>
      <c r="H603" s="570"/>
      <c r="I603" s="570"/>
      <c r="J603" s="570"/>
      <c r="K603" s="570"/>
      <c r="L603" s="570"/>
      <c r="M603" s="570"/>
      <c r="N603" s="570"/>
      <c r="O603" s="570"/>
      <c r="P603" s="570"/>
      <c r="Q603" s="570"/>
      <c r="R603" s="570"/>
      <c r="S603" s="570"/>
      <c r="T603" s="570"/>
      <c r="U603" s="570"/>
      <c r="V603" s="570"/>
      <c r="W603" s="570"/>
      <c r="X603" s="570"/>
      <c r="Y603" s="570"/>
      <c r="Z603" s="570"/>
    </row>
    <row r="604" spans="1:26" ht="15.75" customHeight="1">
      <c r="A604" s="570"/>
      <c r="B604" s="570"/>
      <c r="C604" s="570"/>
      <c r="D604" s="570"/>
      <c r="E604" s="570"/>
      <c r="F604" s="570"/>
      <c r="G604" s="570"/>
      <c r="H604" s="570"/>
      <c r="I604" s="570"/>
      <c r="J604" s="570"/>
      <c r="K604" s="570"/>
      <c r="L604" s="570"/>
      <c r="M604" s="570"/>
      <c r="N604" s="570"/>
      <c r="O604" s="570"/>
      <c r="P604" s="570"/>
      <c r="Q604" s="570"/>
      <c r="R604" s="570"/>
      <c r="S604" s="570"/>
      <c r="T604" s="570"/>
      <c r="U604" s="570"/>
      <c r="V604" s="570"/>
      <c r="W604" s="570"/>
      <c r="X604" s="570"/>
      <c r="Y604" s="570"/>
      <c r="Z604" s="570"/>
    </row>
    <row r="605" spans="1:26" ht="15.75" customHeight="1">
      <c r="A605" s="570"/>
      <c r="B605" s="570"/>
      <c r="C605" s="570"/>
      <c r="D605" s="570"/>
      <c r="E605" s="570"/>
      <c r="F605" s="570"/>
      <c r="G605" s="570"/>
      <c r="H605" s="570"/>
      <c r="I605" s="570"/>
      <c r="J605" s="570"/>
      <c r="K605" s="570"/>
      <c r="L605" s="570"/>
      <c r="M605" s="570"/>
      <c r="N605" s="570"/>
      <c r="O605" s="570"/>
      <c r="P605" s="570"/>
      <c r="Q605" s="570"/>
      <c r="R605" s="570"/>
      <c r="S605" s="570"/>
      <c r="T605" s="570"/>
      <c r="U605" s="570"/>
      <c r="V605" s="570"/>
      <c r="W605" s="570"/>
      <c r="X605" s="570"/>
      <c r="Y605" s="570"/>
      <c r="Z605" s="570"/>
    </row>
    <row r="606" spans="1:26" ht="15.75" customHeight="1">
      <c r="A606" s="570"/>
      <c r="B606" s="570"/>
      <c r="C606" s="570"/>
      <c r="D606" s="570"/>
      <c r="E606" s="570"/>
      <c r="F606" s="570"/>
      <c r="G606" s="570"/>
      <c r="H606" s="570"/>
      <c r="I606" s="570"/>
      <c r="J606" s="570"/>
      <c r="K606" s="570"/>
      <c r="L606" s="570"/>
      <c r="M606" s="570"/>
      <c r="N606" s="570"/>
      <c r="O606" s="570"/>
      <c r="P606" s="570"/>
      <c r="Q606" s="570"/>
      <c r="R606" s="570"/>
      <c r="S606" s="570"/>
      <c r="T606" s="570"/>
      <c r="U606" s="570"/>
      <c r="V606" s="570"/>
      <c r="W606" s="570"/>
      <c r="X606" s="570"/>
      <c r="Y606" s="570"/>
      <c r="Z606" s="570"/>
    </row>
    <row r="607" spans="1:26" ht="15.75" customHeight="1">
      <c r="A607" s="570"/>
      <c r="B607" s="570"/>
      <c r="C607" s="570"/>
      <c r="D607" s="570"/>
      <c r="E607" s="570"/>
      <c r="F607" s="570"/>
      <c r="G607" s="570"/>
      <c r="H607" s="570"/>
      <c r="I607" s="570"/>
      <c r="J607" s="570"/>
      <c r="K607" s="570"/>
      <c r="L607" s="570"/>
      <c r="M607" s="570"/>
      <c r="N607" s="570"/>
      <c r="O607" s="570"/>
      <c r="P607" s="570"/>
      <c r="Q607" s="570"/>
      <c r="R607" s="570"/>
      <c r="S607" s="570"/>
      <c r="T607" s="570"/>
      <c r="U607" s="570"/>
      <c r="V607" s="570"/>
      <c r="W607" s="570"/>
      <c r="X607" s="570"/>
      <c r="Y607" s="570"/>
      <c r="Z607" s="570"/>
    </row>
    <row r="608" spans="1:26" ht="15.75" customHeight="1">
      <c r="A608" s="570"/>
      <c r="B608" s="570"/>
      <c r="C608" s="570"/>
      <c r="D608" s="570"/>
      <c r="E608" s="570"/>
      <c r="F608" s="570"/>
      <c r="G608" s="570"/>
      <c r="H608" s="570"/>
      <c r="I608" s="570"/>
      <c r="J608" s="570"/>
      <c r="K608" s="570"/>
      <c r="L608" s="570"/>
      <c r="M608" s="570"/>
      <c r="N608" s="570"/>
      <c r="O608" s="570"/>
      <c r="P608" s="570"/>
      <c r="Q608" s="570"/>
      <c r="R608" s="570"/>
      <c r="S608" s="570"/>
      <c r="T608" s="570"/>
      <c r="U608" s="570"/>
      <c r="V608" s="570"/>
      <c r="W608" s="570"/>
      <c r="X608" s="570"/>
      <c r="Y608" s="570"/>
      <c r="Z608" s="570"/>
    </row>
    <row r="609" spans="1:26" ht="15.75" customHeight="1">
      <c r="A609" s="570"/>
      <c r="B609" s="570"/>
      <c r="C609" s="570"/>
      <c r="D609" s="570"/>
      <c r="E609" s="570"/>
      <c r="F609" s="570"/>
      <c r="G609" s="570"/>
      <c r="H609" s="570"/>
      <c r="I609" s="570"/>
      <c r="J609" s="570"/>
      <c r="K609" s="570"/>
      <c r="L609" s="570"/>
      <c r="M609" s="570"/>
      <c r="N609" s="570"/>
      <c r="O609" s="570"/>
      <c r="P609" s="570"/>
      <c r="Q609" s="570"/>
      <c r="R609" s="570"/>
      <c r="S609" s="570"/>
      <c r="T609" s="570"/>
      <c r="U609" s="570"/>
      <c r="V609" s="570"/>
      <c r="W609" s="570"/>
      <c r="X609" s="570"/>
      <c r="Y609" s="570"/>
      <c r="Z609" s="570"/>
    </row>
    <row r="610" spans="1:26" ht="15.75" customHeight="1">
      <c r="A610" s="570"/>
      <c r="B610" s="570"/>
      <c r="C610" s="570"/>
      <c r="D610" s="570"/>
      <c r="E610" s="570"/>
      <c r="F610" s="570"/>
      <c r="G610" s="570"/>
      <c r="H610" s="570"/>
      <c r="I610" s="570"/>
      <c r="J610" s="570"/>
      <c r="K610" s="570"/>
      <c r="L610" s="570"/>
      <c r="M610" s="570"/>
      <c r="N610" s="570"/>
      <c r="O610" s="570"/>
      <c r="P610" s="570"/>
      <c r="Q610" s="570"/>
      <c r="R610" s="570"/>
      <c r="S610" s="570"/>
      <c r="T610" s="570"/>
      <c r="U610" s="570"/>
      <c r="V610" s="570"/>
      <c r="W610" s="570"/>
      <c r="X610" s="570"/>
      <c r="Y610" s="570"/>
      <c r="Z610" s="570"/>
    </row>
    <row r="611" spans="1:26" ht="15.75" customHeight="1">
      <c r="A611" s="570"/>
      <c r="B611" s="570"/>
      <c r="C611" s="570"/>
      <c r="D611" s="570"/>
      <c r="E611" s="570"/>
      <c r="F611" s="570"/>
      <c r="G611" s="570"/>
      <c r="H611" s="570"/>
      <c r="I611" s="570"/>
      <c r="J611" s="570"/>
      <c r="K611" s="570"/>
      <c r="L611" s="570"/>
      <c r="M611" s="570"/>
      <c r="N611" s="570"/>
      <c r="O611" s="570"/>
      <c r="P611" s="570"/>
      <c r="Q611" s="570"/>
      <c r="R611" s="570"/>
      <c r="S611" s="570"/>
      <c r="T611" s="570"/>
      <c r="U611" s="570"/>
      <c r="V611" s="570"/>
      <c r="W611" s="570"/>
      <c r="X611" s="570"/>
      <c r="Y611" s="570"/>
      <c r="Z611" s="570"/>
    </row>
    <row r="612" spans="1:26" ht="15.75" customHeight="1">
      <c r="A612" s="570"/>
      <c r="B612" s="570"/>
      <c r="C612" s="570"/>
      <c r="D612" s="570"/>
      <c r="E612" s="570"/>
      <c r="F612" s="570"/>
      <c r="G612" s="570"/>
      <c r="H612" s="570"/>
      <c r="I612" s="570"/>
      <c r="J612" s="570"/>
      <c r="K612" s="570"/>
      <c r="L612" s="570"/>
      <c r="M612" s="570"/>
      <c r="N612" s="570"/>
      <c r="O612" s="570"/>
      <c r="P612" s="570"/>
      <c r="Q612" s="570"/>
      <c r="R612" s="570"/>
      <c r="S612" s="570"/>
      <c r="T612" s="570"/>
      <c r="U612" s="570"/>
      <c r="V612" s="570"/>
      <c r="W612" s="570"/>
      <c r="X612" s="570"/>
      <c r="Y612" s="570"/>
      <c r="Z612" s="570"/>
    </row>
    <row r="613" spans="1:26" ht="15.75" customHeight="1">
      <c r="A613" s="570"/>
      <c r="B613" s="570"/>
      <c r="C613" s="570"/>
      <c r="D613" s="570"/>
      <c r="E613" s="570"/>
      <c r="F613" s="570"/>
      <c r="G613" s="570"/>
      <c r="H613" s="570"/>
      <c r="I613" s="570"/>
      <c r="J613" s="570"/>
      <c r="K613" s="570"/>
      <c r="L613" s="570"/>
      <c r="M613" s="570"/>
      <c r="N613" s="570"/>
      <c r="O613" s="570"/>
      <c r="P613" s="570"/>
      <c r="Q613" s="570"/>
      <c r="R613" s="570"/>
      <c r="S613" s="570"/>
      <c r="T613" s="570"/>
      <c r="U613" s="570"/>
      <c r="V613" s="570"/>
      <c r="W613" s="570"/>
      <c r="X613" s="570"/>
      <c r="Y613" s="570"/>
      <c r="Z613" s="570"/>
    </row>
    <row r="614" spans="1:26" ht="15.75" customHeight="1">
      <c r="A614" s="570"/>
      <c r="B614" s="570"/>
      <c r="C614" s="570"/>
      <c r="D614" s="570"/>
      <c r="E614" s="570"/>
      <c r="F614" s="570"/>
      <c r="G614" s="570"/>
      <c r="H614" s="570"/>
      <c r="I614" s="570"/>
      <c r="J614" s="570"/>
      <c r="K614" s="570"/>
      <c r="L614" s="570"/>
      <c r="M614" s="570"/>
      <c r="N614" s="570"/>
      <c r="O614" s="570"/>
      <c r="P614" s="570"/>
      <c r="Q614" s="570"/>
      <c r="R614" s="570"/>
      <c r="S614" s="570"/>
      <c r="T614" s="570"/>
      <c r="U614" s="570"/>
      <c r="V614" s="570"/>
      <c r="W614" s="570"/>
      <c r="X614" s="570"/>
      <c r="Y614" s="570"/>
      <c r="Z614" s="570"/>
    </row>
    <row r="615" spans="1:26" ht="15.75" customHeight="1">
      <c r="A615" s="570"/>
      <c r="B615" s="570"/>
      <c r="C615" s="570"/>
      <c r="D615" s="570"/>
      <c r="E615" s="570"/>
      <c r="F615" s="570"/>
      <c r="G615" s="570"/>
      <c r="H615" s="570"/>
      <c r="I615" s="570"/>
      <c r="J615" s="570"/>
      <c r="K615" s="570"/>
      <c r="L615" s="570"/>
      <c r="M615" s="570"/>
      <c r="N615" s="570"/>
      <c r="O615" s="570"/>
      <c r="P615" s="570"/>
      <c r="Q615" s="570"/>
      <c r="R615" s="570"/>
      <c r="S615" s="570"/>
      <c r="T615" s="570"/>
      <c r="U615" s="570"/>
      <c r="V615" s="570"/>
      <c r="W615" s="570"/>
      <c r="X615" s="570"/>
      <c r="Y615" s="570"/>
      <c r="Z615" s="570"/>
    </row>
    <row r="616" spans="1:26" ht="15.75" customHeight="1">
      <c r="A616" s="570"/>
      <c r="B616" s="570"/>
      <c r="C616" s="570"/>
      <c r="D616" s="570"/>
      <c r="E616" s="570"/>
      <c r="F616" s="570"/>
      <c r="G616" s="570"/>
      <c r="H616" s="570"/>
      <c r="I616" s="570"/>
      <c r="J616" s="570"/>
      <c r="K616" s="570"/>
      <c r="L616" s="570"/>
      <c r="M616" s="570"/>
      <c r="N616" s="570"/>
      <c r="O616" s="570"/>
      <c r="P616" s="570"/>
      <c r="Q616" s="570"/>
      <c r="R616" s="570"/>
      <c r="S616" s="570"/>
      <c r="T616" s="570"/>
      <c r="U616" s="570"/>
      <c r="V616" s="570"/>
      <c r="W616" s="570"/>
      <c r="X616" s="570"/>
      <c r="Y616" s="570"/>
      <c r="Z616" s="570"/>
    </row>
    <row r="617" spans="1:26" ht="15.75" customHeight="1">
      <c r="A617" s="570"/>
      <c r="B617" s="570"/>
      <c r="C617" s="570"/>
      <c r="D617" s="570"/>
      <c r="E617" s="570"/>
      <c r="F617" s="570"/>
      <c r="G617" s="570"/>
      <c r="H617" s="570"/>
      <c r="I617" s="570"/>
      <c r="J617" s="570"/>
      <c r="K617" s="570"/>
      <c r="L617" s="570"/>
      <c r="M617" s="570"/>
      <c r="N617" s="570"/>
      <c r="O617" s="570"/>
      <c r="P617" s="570"/>
      <c r="Q617" s="570"/>
      <c r="R617" s="570"/>
      <c r="S617" s="570"/>
      <c r="T617" s="570"/>
      <c r="U617" s="570"/>
      <c r="V617" s="570"/>
      <c r="W617" s="570"/>
      <c r="X617" s="570"/>
      <c r="Y617" s="570"/>
      <c r="Z617" s="570"/>
    </row>
    <row r="618" spans="1:26" ht="15.75" customHeight="1">
      <c r="A618" s="570"/>
      <c r="B618" s="570"/>
      <c r="C618" s="570"/>
      <c r="D618" s="570"/>
      <c r="E618" s="570"/>
      <c r="F618" s="570"/>
      <c r="G618" s="570"/>
      <c r="H618" s="570"/>
      <c r="I618" s="570"/>
      <c r="J618" s="570"/>
      <c r="K618" s="570"/>
      <c r="L618" s="570"/>
      <c r="M618" s="570"/>
      <c r="N618" s="570"/>
      <c r="O618" s="570"/>
      <c r="P618" s="570"/>
      <c r="Q618" s="570"/>
      <c r="R618" s="570"/>
      <c r="S618" s="570"/>
      <c r="T618" s="570"/>
      <c r="U618" s="570"/>
      <c r="V618" s="570"/>
      <c r="W618" s="570"/>
      <c r="X618" s="570"/>
      <c r="Y618" s="570"/>
      <c r="Z618" s="570"/>
    </row>
    <row r="619" spans="1:26" ht="15.75" customHeight="1">
      <c r="A619" s="570"/>
      <c r="B619" s="570"/>
      <c r="C619" s="570"/>
      <c r="D619" s="570"/>
      <c r="E619" s="570"/>
      <c r="F619" s="570"/>
      <c r="G619" s="570"/>
      <c r="H619" s="570"/>
      <c r="I619" s="570"/>
      <c r="J619" s="570"/>
      <c r="K619" s="570"/>
      <c r="L619" s="570"/>
      <c r="M619" s="570"/>
      <c r="N619" s="570"/>
      <c r="O619" s="570"/>
      <c r="P619" s="570"/>
      <c r="Q619" s="570"/>
      <c r="R619" s="570"/>
      <c r="S619" s="570"/>
      <c r="T619" s="570"/>
      <c r="U619" s="570"/>
      <c r="V619" s="570"/>
      <c r="W619" s="570"/>
      <c r="X619" s="570"/>
      <c r="Y619" s="570"/>
      <c r="Z619" s="570"/>
    </row>
    <row r="620" spans="1:26" ht="15.75" customHeight="1">
      <c r="A620" s="570"/>
      <c r="B620" s="570"/>
      <c r="C620" s="570"/>
      <c r="D620" s="570"/>
      <c r="E620" s="570"/>
      <c r="F620" s="570"/>
      <c r="G620" s="570"/>
      <c r="H620" s="570"/>
      <c r="I620" s="570"/>
      <c r="J620" s="570"/>
      <c r="K620" s="570"/>
      <c r="L620" s="570"/>
      <c r="M620" s="570"/>
      <c r="N620" s="570"/>
      <c r="O620" s="570"/>
      <c r="P620" s="570"/>
      <c r="Q620" s="570"/>
      <c r="R620" s="570"/>
      <c r="S620" s="570"/>
      <c r="T620" s="570"/>
      <c r="U620" s="570"/>
      <c r="V620" s="570"/>
      <c r="W620" s="570"/>
      <c r="X620" s="570"/>
      <c r="Y620" s="570"/>
      <c r="Z620" s="570"/>
    </row>
    <row r="621" spans="1:26" ht="15.75" customHeight="1">
      <c r="A621" s="570"/>
      <c r="B621" s="570"/>
      <c r="C621" s="570"/>
      <c r="D621" s="570"/>
      <c r="E621" s="570"/>
      <c r="F621" s="570"/>
      <c r="G621" s="570"/>
      <c r="H621" s="570"/>
      <c r="I621" s="570"/>
      <c r="J621" s="570"/>
      <c r="K621" s="570"/>
      <c r="L621" s="570"/>
      <c r="M621" s="570"/>
      <c r="N621" s="570"/>
      <c r="O621" s="570"/>
      <c r="P621" s="570"/>
      <c r="Q621" s="570"/>
      <c r="R621" s="570"/>
      <c r="S621" s="570"/>
      <c r="T621" s="570"/>
      <c r="U621" s="570"/>
      <c r="V621" s="570"/>
      <c r="W621" s="570"/>
      <c r="X621" s="570"/>
      <c r="Y621" s="570"/>
      <c r="Z621" s="570"/>
    </row>
    <row r="622" spans="1:26" ht="15.75" customHeight="1">
      <c r="A622" s="570"/>
      <c r="B622" s="570"/>
      <c r="C622" s="570"/>
      <c r="D622" s="570"/>
      <c r="E622" s="570"/>
      <c r="F622" s="570"/>
      <c r="G622" s="570"/>
      <c r="H622" s="570"/>
      <c r="I622" s="570"/>
      <c r="J622" s="570"/>
      <c r="K622" s="570"/>
      <c r="L622" s="570"/>
      <c r="M622" s="570"/>
      <c r="N622" s="570"/>
      <c r="O622" s="570"/>
      <c r="P622" s="570"/>
      <c r="Q622" s="570"/>
      <c r="R622" s="570"/>
      <c r="S622" s="570"/>
      <c r="T622" s="570"/>
      <c r="U622" s="570"/>
      <c r="V622" s="570"/>
      <c r="W622" s="570"/>
      <c r="X622" s="570"/>
      <c r="Y622" s="570"/>
      <c r="Z622" s="570"/>
    </row>
    <row r="623" spans="1:26" ht="15.75" customHeight="1">
      <c r="A623" s="570"/>
      <c r="B623" s="570"/>
      <c r="C623" s="570"/>
      <c r="D623" s="570"/>
      <c r="E623" s="570"/>
      <c r="F623" s="570"/>
      <c r="G623" s="570"/>
      <c r="H623" s="570"/>
      <c r="I623" s="570"/>
      <c r="J623" s="570"/>
      <c r="K623" s="570"/>
      <c r="L623" s="570"/>
      <c r="M623" s="570"/>
      <c r="N623" s="570"/>
      <c r="O623" s="570"/>
      <c r="P623" s="570"/>
      <c r="Q623" s="570"/>
      <c r="R623" s="570"/>
      <c r="S623" s="570"/>
      <c r="T623" s="570"/>
      <c r="U623" s="570"/>
      <c r="V623" s="570"/>
      <c r="W623" s="570"/>
      <c r="X623" s="570"/>
      <c r="Y623" s="570"/>
      <c r="Z623" s="570"/>
    </row>
    <row r="624" spans="1:26" ht="15.75" customHeight="1">
      <c r="A624" s="570"/>
      <c r="B624" s="570"/>
      <c r="C624" s="570"/>
      <c r="D624" s="570"/>
      <c r="E624" s="570"/>
      <c r="F624" s="570"/>
      <c r="G624" s="570"/>
      <c r="H624" s="570"/>
      <c r="I624" s="570"/>
      <c r="J624" s="570"/>
      <c r="K624" s="570"/>
      <c r="L624" s="570"/>
      <c r="M624" s="570"/>
      <c r="N624" s="570"/>
      <c r="O624" s="570"/>
      <c r="P624" s="570"/>
      <c r="Q624" s="570"/>
      <c r="R624" s="570"/>
      <c r="S624" s="570"/>
      <c r="T624" s="570"/>
      <c r="U624" s="570"/>
      <c r="V624" s="570"/>
      <c r="W624" s="570"/>
      <c r="X624" s="570"/>
      <c r="Y624" s="570"/>
      <c r="Z624" s="570"/>
    </row>
    <row r="625" spans="1:26" ht="15.75" customHeight="1">
      <c r="A625" s="570"/>
      <c r="B625" s="570"/>
      <c r="C625" s="570"/>
      <c r="D625" s="570"/>
      <c r="E625" s="570"/>
      <c r="F625" s="570"/>
      <c r="G625" s="570"/>
      <c r="H625" s="570"/>
      <c r="I625" s="570"/>
      <c r="J625" s="570"/>
      <c r="K625" s="570"/>
      <c r="L625" s="570"/>
      <c r="M625" s="570"/>
      <c r="N625" s="570"/>
      <c r="O625" s="570"/>
      <c r="P625" s="570"/>
      <c r="Q625" s="570"/>
      <c r="R625" s="570"/>
      <c r="S625" s="570"/>
      <c r="T625" s="570"/>
      <c r="U625" s="570"/>
      <c r="V625" s="570"/>
      <c r="W625" s="570"/>
      <c r="X625" s="570"/>
      <c r="Y625" s="570"/>
      <c r="Z625" s="570"/>
    </row>
    <row r="626" spans="1:26" ht="15.75" customHeight="1">
      <c r="A626" s="570"/>
      <c r="B626" s="570"/>
      <c r="C626" s="570"/>
      <c r="D626" s="570"/>
      <c r="E626" s="570"/>
      <c r="F626" s="570"/>
      <c r="G626" s="570"/>
      <c r="H626" s="570"/>
      <c r="I626" s="570"/>
      <c r="J626" s="570"/>
      <c r="K626" s="570"/>
      <c r="L626" s="570"/>
      <c r="M626" s="570"/>
      <c r="N626" s="570"/>
      <c r="O626" s="570"/>
      <c r="P626" s="570"/>
      <c r="Q626" s="570"/>
      <c r="R626" s="570"/>
      <c r="S626" s="570"/>
      <c r="T626" s="570"/>
      <c r="U626" s="570"/>
      <c r="V626" s="570"/>
      <c r="W626" s="570"/>
      <c r="X626" s="570"/>
      <c r="Y626" s="570"/>
      <c r="Z626" s="570"/>
    </row>
    <row r="627" spans="1:26" ht="15.75" customHeight="1">
      <c r="A627" s="570"/>
      <c r="B627" s="570"/>
      <c r="C627" s="570"/>
      <c r="D627" s="570"/>
      <c r="E627" s="570"/>
      <c r="F627" s="570"/>
      <c r="G627" s="570"/>
      <c r="H627" s="570"/>
      <c r="I627" s="570"/>
      <c r="J627" s="570"/>
      <c r="K627" s="570"/>
      <c r="L627" s="570"/>
      <c r="M627" s="570"/>
      <c r="N627" s="570"/>
      <c r="O627" s="570"/>
      <c r="P627" s="570"/>
      <c r="Q627" s="570"/>
      <c r="R627" s="570"/>
      <c r="S627" s="570"/>
      <c r="T627" s="570"/>
      <c r="U627" s="570"/>
      <c r="V627" s="570"/>
      <c r="W627" s="570"/>
      <c r="X627" s="570"/>
      <c r="Y627" s="570"/>
      <c r="Z627" s="570"/>
    </row>
    <row r="628" spans="1:26" ht="15.75" customHeight="1">
      <c r="A628" s="570"/>
      <c r="B628" s="570"/>
      <c r="C628" s="570"/>
      <c r="D628" s="570"/>
      <c r="E628" s="570"/>
      <c r="F628" s="570"/>
      <c r="G628" s="570"/>
      <c r="H628" s="570"/>
      <c r="I628" s="570"/>
      <c r="J628" s="570"/>
      <c r="K628" s="570"/>
      <c r="L628" s="570"/>
      <c r="M628" s="570"/>
      <c r="N628" s="570"/>
      <c r="O628" s="570"/>
      <c r="P628" s="570"/>
      <c r="Q628" s="570"/>
      <c r="R628" s="570"/>
      <c r="S628" s="570"/>
      <c r="T628" s="570"/>
      <c r="U628" s="570"/>
      <c r="V628" s="570"/>
      <c r="W628" s="570"/>
      <c r="X628" s="570"/>
      <c r="Y628" s="570"/>
      <c r="Z628" s="570"/>
    </row>
    <row r="629" spans="1:26" ht="15.75" customHeight="1">
      <c r="A629" s="570"/>
      <c r="B629" s="570"/>
      <c r="C629" s="570"/>
      <c r="D629" s="570"/>
      <c r="E629" s="570"/>
      <c r="F629" s="570"/>
      <c r="G629" s="570"/>
      <c r="H629" s="570"/>
      <c r="I629" s="570"/>
      <c r="J629" s="570"/>
      <c r="K629" s="570"/>
      <c r="L629" s="570"/>
      <c r="M629" s="570"/>
      <c r="N629" s="570"/>
      <c r="O629" s="570"/>
      <c r="P629" s="570"/>
      <c r="Q629" s="570"/>
      <c r="R629" s="570"/>
      <c r="S629" s="570"/>
      <c r="T629" s="570"/>
      <c r="U629" s="570"/>
      <c r="V629" s="570"/>
      <c r="W629" s="570"/>
      <c r="X629" s="570"/>
      <c r="Y629" s="570"/>
      <c r="Z629" s="570"/>
    </row>
    <row r="630" spans="1:26" ht="15.75" customHeight="1">
      <c r="A630" s="570"/>
      <c r="B630" s="570"/>
      <c r="C630" s="570"/>
      <c r="D630" s="570"/>
      <c r="E630" s="570"/>
      <c r="F630" s="570"/>
      <c r="G630" s="570"/>
      <c r="H630" s="570"/>
      <c r="I630" s="570"/>
      <c r="J630" s="570"/>
      <c r="K630" s="570"/>
      <c r="L630" s="570"/>
      <c r="M630" s="570"/>
      <c r="N630" s="570"/>
      <c r="O630" s="570"/>
      <c r="P630" s="570"/>
      <c r="Q630" s="570"/>
      <c r="R630" s="570"/>
      <c r="S630" s="570"/>
      <c r="T630" s="570"/>
      <c r="U630" s="570"/>
      <c r="V630" s="570"/>
      <c r="W630" s="570"/>
      <c r="X630" s="570"/>
      <c r="Y630" s="570"/>
      <c r="Z630" s="570"/>
    </row>
    <row r="631" spans="1:26" ht="15.75" customHeight="1">
      <c r="A631" s="570"/>
      <c r="B631" s="570"/>
      <c r="C631" s="570"/>
      <c r="D631" s="570"/>
      <c r="E631" s="570"/>
      <c r="F631" s="570"/>
      <c r="G631" s="570"/>
      <c r="H631" s="570"/>
      <c r="I631" s="570"/>
      <c r="J631" s="570"/>
      <c r="K631" s="570"/>
      <c r="L631" s="570"/>
      <c r="M631" s="570"/>
      <c r="N631" s="570"/>
      <c r="O631" s="570"/>
      <c r="P631" s="570"/>
      <c r="Q631" s="570"/>
      <c r="R631" s="570"/>
      <c r="S631" s="570"/>
      <c r="T631" s="570"/>
      <c r="U631" s="570"/>
      <c r="V631" s="570"/>
      <c r="W631" s="570"/>
      <c r="X631" s="570"/>
      <c r="Y631" s="570"/>
      <c r="Z631" s="570"/>
    </row>
    <row r="632" spans="1:26" ht="15.75" customHeight="1">
      <c r="A632" s="570"/>
      <c r="B632" s="570"/>
      <c r="C632" s="570"/>
      <c r="D632" s="570"/>
      <c r="E632" s="570"/>
      <c r="F632" s="570"/>
      <c r="G632" s="570"/>
      <c r="H632" s="570"/>
      <c r="I632" s="570"/>
      <c r="J632" s="570"/>
      <c r="K632" s="570"/>
      <c r="L632" s="570"/>
      <c r="M632" s="570"/>
      <c r="N632" s="570"/>
      <c r="O632" s="570"/>
      <c r="P632" s="570"/>
      <c r="Q632" s="570"/>
      <c r="R632" s="570"/>
      <c r="S632" s="570"/>
      <c r="T632" s="570"/>
      <c r="U632" s="570"/>
      <c r="V632" s="570"/>
      <c r="W632" s="570"/>
      <c r="X632" s="570"/>
      <c r="Y632" s="570"/>
      <c r="Z632" s="570"/>
    </row>
    <row r="633" spans="1:26" ht="15.75" customHeight="1">
      <c r="A633" s="570"/>
      <c r="B633" s="570"/>
      <c r="C633" s="570"/>
      <c r="D633" s="570"/>
      <c r="E633" s="570"/>
      <c r="F633" s="570"/>
      <c r="G633" s="570"/>
      <c r="H633" s="570"/>
      <c r="I633" s="570"/>
      <c r="J633" s="570"/>
      <c r="K633" s="570"/>
      <c r="L633" s="570"/>
      <c r="M633" s="570"/>
      <c r="N633" s="570"/>
      <c r="O633" s="570"/>
      <c r="P633" s="570"/>
      <c r="Q633" s="570"/>
      <c r="R633" s="570"/>
      <c r="S633" s="570"/>
      <c r="T633" s="570"/>
      <c r="U633" s="570"/>
      <c r="V633" s="570"/>
      <c r="W633" s="570"/>
      <c r="X633" s="570"/>
      <c r="Y633" s="570"/>
      <c r="Z633" s="570"/>
    </row>
    <row r="634" spans="1:26" ht="15.75" customHeight="1">
      <c r="A634" s="570"/>
      <c r="B634" s="570"/>
      <c r="C634" s="570"/>
      <c r="D634" s="570"/>
      <c r="E634" s="570"/>
      <c r="F634" s="570"/>
      <c r="G634" s="570"/>
      <c r="H634" s="570"/>
      <c r="I634" s="570"/>
      <c r="J634" s="570"/>
      <c r="K634" s="570"/>
      <c r="L634" s="570"/>
      <c r="M634" s="570"/>
      <c r="N634" s="570"/>
      <c r="O634" s="570"/>
      <c r="P634" s="570"/>
      <c r="Q634" s="570"/>
      <c r="R634" s="570"/>
      <c r="S634" s="570"/>
      <c r="T634" s="570"/>
      <c r="U634" s="570"/>
      <c r="V634" s="570"/>
      <c r="W634" s="570"/>
      <c r="X634" s="570"/>
      <c r="Y634" s="570"/>
      <c r="Z634" s="570"/>
    </row>
    <row r="635" spans="1:26" ht="15.75" customHeight="1">
      <c r="A635" s="570"/>
      <c r="B635" s="570"/>
      <c r="C635" s="570"/>
      <c r="D635" s="570"/>
      <c r="E635" s="570"/>
      <c r="F635" s="570"/>
      <c r="G635" s="570"/>
      <c r="H635" s="570"/>
      <c r="I635" s="570"/>
      <c r="J635" s="570"/>
      <c r="K635" s="570"/>
      <c r="L635" s="570"/>
      <c r="M635" s="570"/>
      <c r="N635" s="570"/>
      <c r="O635" s="570"/>
      <c r="P635" s="570"/>
      <c r="Q635" s="570"/>
      <c r="R635" s="570"/>
      <c r="S635" s="570"/>
      <c r="T635" s="570"/>
      <c r="U635" s="570"/>
      <c r="V635" s="570"/>
      <c r="W635" s="570"/>
      <c r="X635" s="570"/>
      <c r="Y635" s="570"/>
      <c r="Z635" s="570"/>
    </row>
    <row r="636" spans="1:26" ht="15.75" customHeight="1">
      <c r="A636" s="570"/>
      <c r="B636" s="570"/>
      <c r="C636" s="570"/>
      <c r="D636" s="570"/>
      <c r="E636" s="570"/>
      <c r="F636" s="570"/>
      <c r="G636" s="570"/>
      <c r="H636" s="570"/>
      <c r="I636" s="570"/>
      <c r="J636" s="570"/>
      <c r="K636" s="570"/>
      <c r="L636" s="570"/>
      <c r="M636" s="570"/>
      <c r="N636" s="570"/>
      <c r="O636" s="570"/>
      <c r="P636" s="570"/>
      <c r="Q636" s="570"/>
      <c r="R636" s="570"/>
      <c r="S636" s="570"/>
      <c r="T636" s="570"/>
      <c r="U636" s="570"/>
      <c r="V636" s="570"/>
      <c r="W636" s="570"/>
      <c r="X636" s="570"/>
      <c r="Y636" s="570"/>
      <c r="Z636" s="570"/>
    </row>
    <row r="637" spans="1:26" ht="15.75" customHeight="1">
      <c r="A637" s="570"/>
      <c r="B637" s="570"/>
      <c r="C637" s="570"/>
      <c r="D637" s="570"/>
      <c r="E637" s="570"/>
      <c r="F637" s="570"/>
      <c r="G637" s="570"/>
      <c r="H637" s="570"/>
      <c r="I637" s="570"/>
      <c r="J637" s="570"/>
      <c r="K637" s="570"/>
      <c r="L637" s="570"/>
      <c r="M637" s="570"/>
      <c r="N637" s="570"/>
      <c r="O637" s="570"/>
      <c r="P637" s="570"/>
      <c r="Q637" s="570"/>
      <c r="R637" s="570"/>
      <c r="S637" s="570"/>
      <c r="T637" s="570"/>
      <c r="U637" s="570"/>
      <c r="V637" s="570"/>
      <c r="W637" s="570"/>
      <c r="X637" s="570"/>
      <c r="Y637" s="570"/>
      <c r="Z637" s="570"/>
    </row>
    <row r="638" spans="1:26" ht="15.75" customHeight="1">
      <c r="A638" s="570"/>
      <c r="B638" s="570"/>
      <c r="C638" s="570"/>
      <c r="D638" s="570"/>
      <c r="E638" s="570"/>
      <c r="F638" s="570"/>
      <c r="G638" s="570"/>
      <c r="H638" s="570"/>
      <c r="I638" s="570"/>
      <c r="J638" s="570"/>
      <c r="K638" s="570"/>
      <c r="L638" s="570"/>
      <c r="M638" s="570"/>
      <c r="N638" s="570"/>
      <c r="O638" s="570"/>
      <c r="P638" s="570"/>
      <c r="Q638" s="570"/>
      <c r="R638" s="570"/>
      <c r="S638" s="570"/>
      <c r="T638" s="570"/>
      <c r="U638" s="570"/>
      <c r="V638" s="570"/>
      <c r="W638" s="570"/>
      <c r="X638" s="570"/>
      <c r="Y638" s="570"/>
      <c r="Z638" s="570"/>
    </row>
    <row r="639" spans="1:26" ht="15.75" customHeight="1">
      <c r="A639" s="570"/>
      <c r="B639" s="570"/>
      <c r="C639" s="570"/>
      <c r="D639" s="570"/>
      <c r="E639" s="570"/>
      <c r="F639" s="570"/>
      <c r="G639" s="570"/>
      <c r="H639" s="570"/>
      <c r="I639" s="570"/>
      <c r="J639" s="570"/>
      <c r="K639" s="570"/>
      <c r="L639" s="570"/>
      <c r="M639" s="570"/>
      <c r="N639" s="570"/>
      <c r="O639" s="570"/>
      <c r="P639" s="570"/>
      <c r="Q639" s="570"/>
      <c r="R639" s="570"/>
      <c r="S639" s="570"/>
      <c r="T639" s="570"/>
      <c r="U639" s="570"/>
      <c r="V639" s="570"/>
      <c r="W639" s="570"/>
      <c r="X639" s="570"/>
      <c r="Y639" s="570"/>
      <c r="Z639" s="570"/>
    </row>
    <row r="640" spans="1:26" ht="15.75" customHeight="1">
      <c r="A640" s="570"/>
      <c r="B640" s="570"/>
      <c r="C640" s="570"/>
      <c r="D640" s="570"/>
      <c r="E640" s="570"/>
      <c r="F640" s="570"/>
      <c r="G640" s="570"/>
      <c r="H640" s="570"/>
      <c r="I640" s="570"/>
      <c r="J640" s="570"/>
      <c r="K640" s="570"/>
      <c r="L640" s="570"/>
      <c r="M640" s="570"/>
      <c r="N640" s="570"/>
      <c r="O640" s="570"/>
      <c r="P640" s="570"/>
      <c r="Q640" s="570"/>
      <c r="R640" s="570"/>
      <c r="S640" s="570"/>
      <c r="T640" s="570"/>
      <c r="U640" s="570"/>
      <c r="V640" s="570"/>
      <c r="W640" s="570"/>
      <c r="X640" s="570"/>
      <c r="Y640" s="570"/>
      <c r="Z640" s="570"/>
    </row>
    <row r="641" spans="1:26" ht="15.75" customHeight="1">
      <c r="A641" s="570"/>
      <c r="B641" s="570"/>
      <c r="C641" s="570"/>
      <c r="D641" s="570"/>
      <c r="E641" s="570"/>
      <c r="F641" s="570"/>
      <c r="G641" s="570"/>
      <c r="H641" s="570"/>
      <c r="I641" s="570"/>
      <c r="J641" s="570"/>
      <c r="K641" s="570"/>
      <c r="L641" s="570"/>
      <c r="M641" s="570"/>
      <c r="N641" s="570"/>
      <c r="O641" s="570"/>
      <c r="P641" s="570"/>
      <c r="Q641" s="570"/>
      <c r="R641" s="570"/>
      <c r="S641" s="570"/>
      <c r="T641" s="570"/>
      <c r="U641" s="570"/>
      <c r="V641" s="570"/>
      <c r="W641" s="570"/>
      <c r="X641" s="570"/>
      <c r="Y641" s="570"/>
      <c r="Z641" s="570"/>
    </row>
    <row r="642" spans="1:26" ht="15.75" customHeight="1">
      <c r="A642" s="570"/>
      <c r="B642" s="570"/>
      <c r="C642" s="570"/>
      <c r="D642" s="570"/>
      <c r="E642" s="570"/>
      <c r="F642" s="570"/>
      <c r="G642" s="570"/>
      <c r="H642" s="570"/>
      <c r="I642" s="570"/>
      <c r="J642" s="570"/>
      <c r="K642" s="570"/>
      <c r="L642" s="570"/>
      <c r="M642" s="570"/>
      <c r="N642" s="570"/>
      <c r="O642" s="570"/>
      <c r="P642" s="570"/>
      <c r="Q642" s="570"/>
      <c r="R642" s="570"/>
      <c r="S642" s="570"/>
      <c r="T642" s="570"/>
      <c r="U642" s="570"/>
      <c r="V642" s="570"/>
      <c r="W642" s="570"/>
      <c r="X642" s="570"/>
      <c r="Y642" s="570"/>
      <c r="Z642" s="570"/>
    </row>
    <row r="643" spans="1:26" ht="15.75" customHeight="1">
      <c r="A643" s="570"/>
      <c r="B643" s="570"/>
      <c r="C643" s="570"/>
      <c r="D643" s="570"/>
      <c r="E643" s="570"/>
      <c r="F643" s="570"/>
      <c r="G643" s="570"/>
      <c r="H643" s="570"/>
      <c r="I643" s="570"/>
      <c r="J643" s="570"/>
      <c r="K643" s="570"/>
      <c r="L643" s="570"/>
      <c r="M643" s="570"/>
      <c r="N643" s="570"/>
      <c r="O643" s="570"/>
      <c r="P643" s="570"/>
      <c r="Q643" s="570"/>
      <c r="R643" s="570"/>
      <c r="S643" s="570"/>
      <c r="T643" s="570"/>
      <c r="U643" s="570"/>
      <c r="V643" s="570"/>
      <c r="W643" s="570"/>
      <c r="X643" s="570"/>
      <c r="Y643" s="570"/>
      <c r="Z643" s="570"/>
    </row>
    <row r="644" spans="1:26" ht="15.75" customHeight="1">
      <c r="A644" s="570"/>
      <c r="B644" s="570"/>
      <c r="C644" s="570"/>
      <c r="D644" s="570"/>
      <c r="E644" s="570"/>
      <c r="F644" s="570"/>
      <c r="G644" s="570"/>
      <c r="H644" s="570"/>
      <c r="I644" s="570"/>
      <c r="J644" s="570"/>
      <c r="K644" s="570"/>
      <c r="L644" s="570"/>
      <c r="M644" s="570"/>
      <c r="N644" s="570"/>
      <c r="O644" s="570"/>
      <c r="P644" s="570"/>
      <c r="Q644" s="570"/>
      <c r="R644" s="570"/>
      <c r="S644" s="570"/>
      <c r="T644" s="570"/>
      <c r="U644" s="570"/>
      <c r="V644" s="570"/>
      <c r="W644" s="570"/>
      <c r="X644" s="570"/>
      <c r="Y644" s="570"/>
      <c r="Z644" s="570"/>
    </row>
    <row r="645" spans="1:26" ht="15.75" customHeight="1">
      <c r="A645" s="570"/>
      <c r="B645" s="570"/>
      <c r="C645" s="570"/>
      <c r="D645" s="570"/>
      <c r="E645" s="570"/>
      <c r="F645" s="570"/>
      <c r="G645" s="570"/>
      <c r="H645" s="570"/>
      <c r="I645" s="570"/>
      <c r="J645" s="570"/>
      <c r="K645" s="570"/>
      <c r="L645" s="570"/>
      <c r="M645" s="570"/>
      <c r="N645" s="570"/>
      <c r="O645" s="570"/>
      <c r="P645" s="570"/>
      <c r="Q645" s="570"/>
      <c r="R645" s="570"/>
      <c r="S645" s="570"/>
      <c r="T645" s="570"/>
      <c r="U645" s="570"/>
      <c r="V645" s="570"/>
      <c r="W645" s="570"/>
      <c r="X645" s="570"/>
      <c r="Y645" s="570"/>
      <c r="Z645" s="570"/>
    </row>
    <row r="646" spans="1:26" ht="15.75" customHeight="1">
      <c r="A646" s="570"/>
      <c r="B646" s="570"/>
      <c r="C646" s="570"/>
      <c r="D646" s="570"/>
      <c r="E646" s="570"/>
      <c r="F646" s="570"/>
      <c r="G646" s="570"/>
      <c r="H646" s="570"/>
      <c r="I646" s="570"/>
      <c r="J646" s="570"/>
      <c r="K646" s="570"/>
      <c r="L646" s="570"/>
      <c r="M646" s="570"/>
      <c r="N646" s="570"/>
      <c r="O646" s="570"/>
      <c r="P646" s="570"/>
      <c r="Q646" s="570"/>
      <c r="R646" s="570"/>
      <c r="S646" s="570"/>
      <c r="T646" s="570"/>
      <c r="U646" s="570"/>
      <c r="V646" s="570"/>
      <c r="W646" s="570"/>
      <c r="X646" s="570"/>
      <c r="Y646" s="570"/>
      <c r="Z646" s="570"/>
    </row>
    <row r="647" spans="1:26" ht="15.75" customHeight="1">
      <c r="A647" s="570"/>
      <c r="B647" s="570"/>
      <c r="C647" s="570"/>
      <c r="D647" s="570"/>
      <c r="E647" s="570"/>
      <c r="F647" s="570"/>
      <c r="G647" s="570"/>
      <c r="H647" s="570"/>
      <c r="I647" s="570"/>
      <c r="J647" s="570"/>
      <c r="K647" s="570"/>
      <c r="L647" s="570"/>
      <c r="M647" s="570"/>
      <c r="N647" s="570"/>
      <c r="O647" s="570"/>
      <c r="P647" s="570"/>
      <c r="Q647" s="570"/>
      <c r="R647" s="570"/>
      <c r="S647" s="570"/>
      <c r="T647" s="570"/>
      <c r="U647" s="570"/>
      <c r="V647" s="570"/>
      <c r="W647" s="570"/>
      <c r="X647" s="570"/>
      <c r="Y647" s="570"/>
      <c r="Z647" s="570"/>
    </row>
    <row r="648" spans="1:26" ht="15.75" customHeight="1">
      <c r="A648" s="570"/>
      <c r="B648" s="570"/>
      <c r="C648" s="570"/>
      <c r="D648" s="570"/>
      <c r="E648" s="570"/>
      <c r="F648" s="570"/>
      <c r="G648" s="570"/>
      <c r="H648" s="570"/>
      <c r="I648" s="570"/>
      <c r="J648" s="570"/>
      <c r="K648" s="570"/>
      <c r="L648" s="570"/>
      <c r="M648" s="570"/>
      <c r="N648" s="570"/>
      <c r="O648" s="570"/>
      <c r="P648" s="570"/>
      <c r="Q648" s="570"/>
      <c r="R648" s="570"/>
      <c r="S648" s="570"/>
      <c r="T648" s="570"/>
      <c r="U648" s="570"/>
      <c r="V648" s="570"/>
      <c r="W648" s="570"/>
      <c r="X648" s="570"/>
      <c r="Y648" s="570"/>
      <c r="Z648" s="570"/>
    </row>
    <row r="649" spans="1:26" ht="15.75" customHeight="1">
      <c r="A649" s="570"/>
      <c r="B649" s="570"/>
      <c r="C649" s="570"/>
      <c r="D649" s="570"/>
      <c r="E649" s="570"/>
      <c r="F649" s="570"/>
      <c r="G649" s="570"/>
      <c r="H649" s="570"/>
      <c r="I649" s="570"/>
      <c r="J649" s="570"/>
      <c r="K649" s="570"/>
      <c r="L649" s="570"/>
      <c r="M649" s="570"/>
      <c r="N649" s="570"/>
      <c r="O649" s="570"/>
      <c r="P649" s="570"/>
      <c r="Q649" s="570"/>
      <c r="R649" s="570"/>
      <c r="S649" s="570"/>
      <c r="T649" s="570"/>
      <c r="U649" s="570"/>
      <c r="V649" s="570"/>
      <c r="W649" s="570"/>
      <c r="X649" s="570"/>
      <c r="Y649" s="570"/>
      <c r="Z649" s="570"/>
    </row>
    <row r="650" spans="1:26" ht="15.75" customHeight="1">
      <c r="A650" s="570"/>
      <c r="B650" s="570"/>
      <c r="C650" s="570"/>
      <c r="D650" s="570"/>
      <c r="E650" s="570"/>
      <c r="F650" s="570"/>
      <c r="G650" s="570"/>
      <c r="H650" s="570"/>
      <c r="I650" s="570"/>
      <c r="J650" s="570"/>
      <c r="K650" s="570"/>
      <c r="L650" s="570"/>
      <c r="M650" s="570"/>
      <c r="N650" s="570"/>
      <c r="O650" s="570"/>
      <c r="P650" s="570"/>
      <c r="Q650" s="570"/>
      <c r="R650" s="570"/>
      <c r="S650" s="570"/>
      <c r="T650" s="570"/>
      <c r="U650" s="570"/>
      <c r="V650" s="570"/>
      <c r="W650" s="570"/>
      <c r="X650" s="570"/>
      <c r="Y650" s="570"/>
      <c r="Z650" s="570"/>
    </row>
    <row r="651" spans="1:26" ht="15.75" customHeight="1">
      <c r="A651" s="570"/>
      <c r="B651" s="570"/>
      <c r="C651" s="570"/>
      <c r="D651" s="570"/>
      <c r="E651" s="570"/>
      <c r="F651" s="570"/>
      <c r="G651" s="570"/>
      <c r="H651" s="570"/>
      <c r="I651" s="570"/>
      <c r="J651" s="570"/>
      <c r="K651" s="570"/>
      <c r="L651" s="570"/>
      <c r="M651" s="570"/>
      <c r="N651" s="570"/>
      <c r="O651" s="570"/>
      <c r="P651" s="570"/>
      <c r="Q651" s="570"/>
      <c r="R651" s="570"/>
      <c r="S651" s="570"/>
      <c r="T651" s="570"/>
      <c r="U651" s="570"/>
      <c r="V651" s="570"/>
      <c r="W651" s="570"/>
      <c r="X651" s="570"/>
      <c r="Y651" s="570"/>
      <c r="Z651" s="570"/>
    </row>
    <row r="652" spans="1:26" ht="15.75" customHeight="1">
      <c r="A652" s="570"/>
      <c r="B652" s="570"/>
      <c r="C652" s="570"/>
      <c r="D652" s="570"/>
      <c r="E652" s="570"/>
      <c r="F652" s="570"/>
      <c r="G652" s="570"/>
      <c r="H652" s="570"/>
      <c r="I652" s="570"/>
      <c r="J652" s="570"/>
      <c r="K652" s="570"/>
      <c r="L652" s="570"/>
      <c r="M652" s="570"/>
      <c r="N652" s="570"/>
      <c r="O652" s="570"/>
      <c r="P652" s="570"/>
      <c r="Q652" s="570"/>
      <c r="R652" s="570"/>
      <c r="S652" s="570"/>
      <c r="T652" s="570"/>
      <c r="U652" s="570"/>
      <c r="V652" s="570"/>
      <c r="W652" s="570"/>
      <c r="X652" s="570"/>
      <c r="Y652" s="570"/>
      <c r="Z652" s="570"/>
    </row>
    <row r="653" spans="1:26" ht="15.75" customHeight="1">
      <c r="A653" s="570"/>
      <c r="B653" s="570"/>
      <c r="C653" s="570"/>
      <c r="D653" s="570"/>
      <c r="E653" s="570"/>
      <c r="F653" s="570"/>
      <c r="G653" s="570"/>
      <c r="H653" s="570"/>
      <c r="I653" s="570"/>
      <c r="J653" s="570"/>
      <c r="K653" s="570"/>
      <c r="L653" s="570"/>
      <c r="M653" s="570"/>
      <c r="N653" s="570"/>
      <c r="O653" s="570"/>
      <c r="P653" s="570"/>
      <c r="Q653" s="570"/>
      <c r="R653" s="570"/>
      <c r="S653" s="570"/>
      <c r="T653" s="570"/>
      <c r="U653" s="570"/>
      <c r="V653" s="570"/>
      <c r="W653" s="570"/>
      <c r="X653" s="570"/>
      <c r="Y653" s="570"/>
      <c r="Z653" s="570"/>
    </row>
    <row r="654" spans="1:26" ht="15.75" customHeight="1">
      <c r="A654" s="570"/>
      <c r="B654" s="570"/>
      <c r="C654" s="570"/>
      <c r="D654" s="570"/>
      <c r="E654" s="570"/>
      <c r="F654" s="570"/>
      <c r="G654" s="570"/>
      <c r="H654" s="570"/>
      <c r="I654" s="570"/>
      <c r="J654" s="570"/>
      <c r="K654" s="570"/>
      <c r="L654" s="570"/>
      <c r="M654" s="570"/>
      <c r="N654" s="570"/>
      <c r="O654" s="570"/>
      <c r="P654" s="570"/>
      <c r="Q654" s="570"/>
      <c r="R654" s="570"/>
      <c r="S654" s="570"/>
      <c r="T654" s="570"/>
      <c r="U654" s="570"/>
      <c r="V654" s="570"/>
      <c r="W654" s="570"/>
      <c r="X654" s="570"/>
      <c r="Y654" s="570"/>
      <c r="Z654" s="570"/>
    </row>
    <row r="655" spans="1:26" ht="15.75" customHeight="1">
      <c r="A655" s="570"/>
      <c r="B655" s="570"/>
      <c r="C655" s="570"/>
      <c r="D655" s="570"/>
      <c r="E655" s="570"/>
      <c r="F655" s="570"/>
      <c r="G655" s="570"/>
      <c r="H655" s="570"/>
      <c r="I655" s="570"/>
      <c r="J655" s="570"/>
      <c r="K655" s="570"/>
      <c r="L655" s="570"/>
      <c r="M655" s="570"/>
      <c r="N655" s="570"/>
      <c r="O655" s="570"/>
      <c r="P655" s="570"/>
      <c r="Q655" s="570"/>
      <c r="R655" s="570"/>
      <c r="S655" s="570"/>
      <c r="T655" s="570"/>
      <c r="U655" s="570"/>
      <c r="V655" s="570"/>
      <c r="W655" s="570"/>
      <c r="X655" s="570"/>
      <c r="Y655" s="570"/>
      <c r="Z655" s="570"/>
    </row>
    <row r="656" spans="1:26" ht="15.75" customHeight="1">
      <c r="A656" s="570"/>
      <c r="B656" s="570"/>
      <c r="C656" s="570"/>
      <c r="D656" s="570"/>
      <c r="E656" s="570"/>
      <c r="F656" s="570"/>
      <c r="G656" s="570"/>
      <c r="H656" s="570"/>
      <c r="I656" s="570"/>
      <c r="J656" s="570"/>
      <c r="K656" s="570"/>
      <c r="L656" s="570"/>
      <c r="M656" s="570"/>
      <c r="N656" s="570"/>
      <c r="O656" s="570"/>
      <c r="P656" s="570"/>
      <c r="Q656" s="570"/>
      <c r="R656" s="570"/>
      <c r="S656" s="570"/>
      <c r="T656" s="570"/>
      <c r="U656" s="570"/>
      <c r="V656" s="570"/>
      <c r="W656" s="570"/>
      <c r="X656" s="570"/>
      <c r="Y656" s="570"/>
      <c r="Z656" s="570"/>
    </row>
    <row r="657" spans="1:26" ht="15.75" customHeight="1">
      <c r="A657" s="570"/>
      <c r="B657" s="570"/>
      <c r="C657" s="570"/>
      <c r="D657" s="570"/>
      <c r="E657" s="570"/>
      <c r="F657" s="570"/>
      <c r="G657" s="570"/>
      <c r="H657" s="570"/>
      <c r="I657" s="570"/>
      <c r="J657" s="570"/>
      <c r="K657" s="570"/>
      <c r="L657" s="570"/>
      <c r="M657" s="570"/>
      <c r="N657" s="570"/>
      <c r="O657" s="570"/>
      <c r="P657" s="570"/>
      <c r="Q657" s="570"/>
      <c r="R657" s="570"/>
      <c r="S657" s="570"/>
      <c r="T657" s="570"/>
      <c r="U657" s="570"/>
      <c r="V657" s="570"/>
      <c r="W657" s="570"/>
      <c r="X657" s="570"/>
      <c r="Y657" s="570"/>
      <c r="Z657" s="570"/>
    </row>
    <row r="658" spans="1:26" ht="15.75" customHeight="1">
      <c r="A658" s="570"/>
      <c r="B658" s="570"/>
      <c r="C658" s="570"/>
      <c r="D658" s="570"/>
      <c r="E658" s="570"/>
      <c r="F658" s="570"/>
      <c r="G658" s="570"/>
      <c r="H658" s="570"/>
      <c r="I658" s="570"/>
      <c r="J658" s="570"/>
      <c r="K658" s="570"/>
      <c r="L658" s="570"/>
      <c r="M658" s="570"/>
      <c r="N658" s="570"/>
      <c r="O658" s="570"/>
      <c r="P658" s="570"/>
      <c r="Q658" s="570"/>
      <c r="R658" s="570"/>
      <c r="S658" s="570"/>
      <c r="T658" s="570"/>
      <c r="U658" s="570"/>
      <c r="V658" s="570"/>
      <c r="W658" s="570"/>
      <c r="X658" s="570"/>
      <c r="Y658" s="570"/>
      <c r="Z658" s="570"/>
    </row>
    <row r="659" spans="1:26" ht="15.75" customHeight="1">
      <c r="A659" s="570"/>
      <c r="B659" s="570"/>
      <c r="C659" s="570"/>
      <c r="D659" s="570"/>
      <c r="E659" s="570"/>
      <c r="F659" s="570"/>
      <c r="G659" s="570"/>
      <c r="H659" s="570"/>
      <c r="I659" s="570"/>
      <c r="J659" s="570"/>
      <c r="K659" s="570"/>
      <c r="L659" s="570"/>
      <c r="M659" s="570"/>
      <c r="N659" s="570"/>
      <c r="O659" s="570"/>
      <c r="P659" s="570"/>
      <c r="Q659" s="570"/>
      <c r="R659" s="570"/>
      <c r="S659" s="570"/>
      <c r="T659" s="570"/>
      <c r="U659" s="570"/>
      <c r="V659" s="570"/>
      <c r="W659" s="570"/>
      <c r="X659" s="570"/>
      <c r="Y659" s="570"/>
      <c r="Z659" s="570"/>
    </row>
    <row r="660" spans="1:26" ht="15.75" customHeight="1">
      <c r="A660" s="570"/>
      <c r="B660" s="570"/>
      <c r="C660" s="570"/>
      <c r="D660" s="570"/>
      <c r="E660" s="570"/>
      <c r="F660" s="570"/>
      <c r="G660" s="570"/>
      <c r="H660" s="570"/>
      <c r="I660" s="570"/>
      <c r="J660" s="570"/>
      <c r="K660" s="570"/>
      <c r="L660" s="570"/>
      <c r="M660" s="570"/>
      <c r="N660" s="570"/>
      <c r="O660" s="570"/>
      <c r="P660" s="570"/>
      <c r="Q660" s="570"/>
      <c r="R660" s="570"/>
      <c r="S660" s="570"/>
      <c r="T660" s="570"/>
      <c r="U660" s="570"/>
      <c r="V660" s="570"/>
      <c r="W660" s="570"/>
      <c r="X660" s="570"/>
      <c r="Y660" s="570"/>
      <c r="Z660" s="570"/>
    </row>
    <row r="661" spans="1:26" ht="15.75" customHeight="1">
      <c r="A661" s="570"/>
      <c r="B661" s="570"/>
      <c r="C661" s="570"/>
      <c r="D661" s="570"/>
      <c r="E661" s="570"/>
      <c r="F661" s="570"/>
      <c r="G661" s="570"/>
      <c r="H661" s="570"/>
      <c r="I661" s="570"/>
      <c r="J661" s="570"/>
      <c r="K661" s="570"/>
      <c r="L661" s="570"/>
      <c r="M661" s="570"/>
      <c r="N661" s="570"/>
      <c r="O661" s="570"/>
      <c r="P661" s="570"/>
      <c r="Q661" s="570"/>
      <c r="R661" s="570"/>
      <c r="S661" s="570"/>
      <c r="T661" s="570"/>
      <c r="U661" s="570"/>
      <c r="V661" s="570"/>
      <c r="W661" s="570"/>
      <c r="X661" s="570"/>
      <c r="Y661" s="570"/>
      <c r="Z661" s="570"/>
    </row>
    <row r="662" spans="1:26" ht="15.75" customHeight="1">
      <c r="A662" s="570"/>
      <c r="B662" s="570"/>
      <c r="C662" s="570"/>
      <c r="D662" s="570"/>
      <c r="E662" s="570"/>
      <c r="F662" s="570"/>
      <c r="G662" s="570"/>
      <c r="H662" s="570"/>
      <c r="I662" s="570"/>
      <c r="J662" s="570"/>
      <c r="K662" s="570"/>
      <c r="L662" s="570"/>
      <c r="M662" s="570"/>
      <c r="N662" s="570"/>
      <c r="O662" s="570"/>
      <c r="P662" s="570"/>
      <c r="Q662" s="570"/>
      <c r="R662" s="570"/>
      <c r="S662" s="570"/>
      <c r="T662" s="570"/>
      <c r="U662" s="570"/>
      <c r="V662" s="570"/>
      <c r="W662" s="570"/>
      <c r="X662" s="570"/>
      <c r="Y662" s="570"/>
      <c r="Z662" s="570"/>
    </row>
    <row r="663" spans="1:26" ht="15.75" customHeight="1">
      <c r="A663" s="570"/>
      <c r="B663" s="570"/>
      <c r="C663" s="570"/>
      <c r="D663" s="570"/>
      <c r="E663" s="570"/>
      <c r="F663" s="570"/>
      <c r="G663" s="570"/>
      <c r="H663" s="570"/>
      <c r="I663" s="570"/>
      <c r="J663" s="570"/>
      <c r="K663" s="570"/>
      <c r="L663" s="570"/>
      <c r="M663" s="570"/>
      <c r="N663" s="570"/>
      <c r="O663" s="570"/>
      <c r="P663" s="570"/>
      <c r="Q663" s="570"/>
      <c r="R663" s="570"/>
      <c r="S663" s="570"/>
      <c r="T663" s="570"/>
      <c r="U663" s="570"/>
      <c r="V663" s="570"/>
      <c r="W663" s="570"/>
      <c r="X663" s="570"/>
      <c r="Y663" s="570"/>
      <c r="Z663" s="570"/>
    </row>
    <row r="664" spans="1:26" ht="15.75" customHeight="1">
      <c r="A664" s="570"/>
      <c r="B664" s="570"/>
      <c r="C664" s="570"/>
      <c r="D664" s="570"/>
      <c r="E664" s="570"/>
      <c r="F664" s="570"/>
      <c r="G664" s="570"/>
      <c r="H664" s="570"/>
      <c r="I664" s="570"/>
      <c r="J664" s="570"/>
      <c r="K664" s="570"/>
      <c r="L664" s="570"/>
      <c r="M664" s="570"/>
      <c r="N664" s="570"/>
      <c r="O664" s="570"/>
      <c r="P664" s="570"/>
      <c r="Q664" s="570"/>
      <c r="R664" s="570"/>
      <c r="S664" s="570"/>
      <c r="T664" s="570"/>
      <c r="U664" s="570"/>
      <c r="V664" s="570"/>
      <c r="W664" s="570"/>
      <c r="X664" s="570"/>
      <c r="Y664" s="570"/>
      <c r="Z664" s="570"/>
    </row>
    <row r="665" spans="1:26" ht="15.75" customHeight="1">
      <c r="A665" s="570"/>
      <c r="B665" s="570"/>
      <c r="C665" s="570"/>
      <c r="D665" s="570"/>
      <c r="E665" s="570"/>
      <c r="F665" s="570"/>
      <c r="G665" s="570"/>
      <c r="H665" s="570"/>
      <c r="I665" s="570"/>
      <c r="J665" s="570"/>
      <c r="K665" s="570"/>
      <c r="L665" s="570"/>
      <c r="M665" s="570"/>
      <c r="N665" s="570"/>
      <c r="O665" s="570"/>
      <c r="P665" s="570"/>
      <c r="Q665" s="570"/>
      <c r="R665" s="570"/>
      <c r="S665" s="570"/>
      <c r="T665" s="570"/>
      <c r="U665" s="570"/>
      <c r="V665" s="570"/>
      <c r="W665" s="570"/>
      <c r="X665" s="570"/>
      <c r="Y665" s="570"/>
      <c r="Z665" s="570"/>
    </row>
    <row r="666" spans="1:26" ht="15.75" customHeight="1">
      <c r="A666" s="570"/>
      <c r="B666" s="570"/>
      <c r="C666" s="570"/>
      <c r="D666" s="570"/>
      <c r="E666" s="570"/>
      <c r="F666" s="570"/>
      <c r="G666" s="570"/>
      <c r="H666" s="570"/>
      <c r="I666" s="570"/>
      <c r="J666" s="570"/>
      <c r="K666" s="570"/>
      <c r="L666" s="570"/>
      <c r="M666" s="570"/>
      <c r="N666" s="570"/>
      <c r="O666" s="570"/>
      <c r="P666" s="570"/>
      <c r="Q666" s="570"/>
      <c r="R666" s="570"/>
      <c r="S666" s="570"/>
      <c r="T666" s="570"/>
      <c r="U666" s="570"/>
      <c r="V666" s="570"/>
      <c r="W666" s="570"/>
      <c r="X666" s="570"/>
      <c r="Y666" s="570"/>
      <c r="Z666" s="570"/>
    </row>
    <row r="667" spans="1:26" ht="15.75" customHeight="1">
      <c r="A667" s="570"/>
      <c r="B667" s="570"/>
      <c r="C667" s="570"/>
      <c r="D667" s="570"/>
      <c r="E667" s="570"/>
      <c r="F667" s="570"/>
      <c r="G667" s="570"/>
      <c r="H667" s="570"/>
      <c r="I667" s="570"/>
      <c r="J667" s="570"/>
      <c r="K667" s="570"/>
      <c r="L667" s="570"/>
      <c r="M667" s="570"/>
      <c r="N667" s="570"/>
      <c r="O667" s="570"/>
      <c r="P667" s="570"/>
      <c r="Q667" s="570"/>
      <c r="R667" s="570"/>
      <c r="S667" s="570"/>
      <c r="T667" s="570"/>
      <c r="U667" s="570"/>
      <c r="V667" s="570"/>
      <c r="W667" s="570"/>
      <c r="X667" s="570"/>
      <c r="Y667" s="570"/>
      <c r="Z667" s="570"/>
    </row>
    <row r="668" spans="1:26" ht="15.75" customHeight="1">
      <c r="A668" s="570"/>
      <c r="B668" s="570"/>
      <c r="C668" s="570"/>
      <c r="D668" s="570"/>
      <c r="E668" s="570"/>
      <c r="F668" s="570"/>
      <c r="G668" s="570"/>
      <c r="H668" s="570"/>
      <c r="I668" s="570"/>
      <c r="J668" s="570"/>
      <c r="K668" s="570"/>
      <c r="L668" s="570"/>
      <c r="M668" s="570"/>
      <c r="N668" s="570"/>
      <c r="O668" s="570"/>
      <c r="P668" s="570"/>
      <c r="Q668" s="570"/>
      <c r="R668" s="570"/>
      <c r="S668" s="570"/>
      <c r="T668" s="570"/>
      <c r="U668" s="570"/>
      <c r="V668" s="570"/>
      <c r="W668" s="570"/>
      <c r="X668" s="570"/>
      <c r="Y668" s="570"/>
      <c r="Z668" s="570"/>
    </row>
    <row r="669" spans="1:26" ht="15.75" customHeight="1">
      <c r="A669" s="570"/>
      <c r="B669" s="570"/>
      <c r="C669" s="570"/>
      <c r="D669" s="570"/>
      <c r="E669" s="570"/>
      <c r="F669" s="570"/>
      <c r="G669" s="570"/>
      <c r="H669" s="570"/>
      <c r="I669" s="570"/>
      <c r="J669" s="570"/>
      <c r="K669" s="570"/>
      <c r="L669" s="570"/>
      <c r="M669" s="570"/>
      <c r="N669" s="570"/>
      <c r="O669" s="570"/>
      <c r="P669" s="570"/>
      <c r="Q669" s="570"/>
      <c r="R669" s="570"/>
      <c r="S669" s="570"/>
      <c r="T669" s="570"/>
      <c r="U669" s="570"/>
      <c r="V669" s="570"/>
      <c r="W669" s="570"/>
      <c r="X669" s="570"/>
      <c r="Y669" s="570"/>
      <c r="Z669" s="570"/>
    </row>
    <row r="670" spans="1:26" ht="15.75" customHeight="1">
      <c r="A670" s="570"/>
      <c r="B670" s="570"/>
      <c r="C670" s="570"/>
      <c r="D670" s="570"/>
      <c r="E670" s="570"/>
      <c r="F670" s="570"/>
      <c r="G670" s="570"/>
      <c r="H670" s="570"/>
      <c r="I670" s="570"/>
      <c r="J670" s="570"/>
      <c r="K670" s="570"/>
      <c r="L670" s="570"/>
      <c r="M670" s="570"/>
      <c r="N670" s="570"/>
      <c r="O670" s="570"/>
      <c r="P670" s="570"/>
      <c r="Q670" s="570"/>
      <c r="R670" s="570"/>
      <c r="S670" s="570"/>
      <c r="T670" s="570"/>
      <c r="U670" s="570"/>
      <c r="V670" s="570"/>
      <c r="W670" s="570"/>
      <c r="X670" s="570"/>
      <c r="Y670" s="570"/>
      <c r="Z670" s="570"/>
    </row>
    <row r="671" spans="1:26" ht="15.75" customHeight="1">
      <c r="A671" s="570"/>
      <c r="B671" s="570"/>
      <c r="C671" s="570"/>
      <c r="D671" s="570"/>
      <c r="E671" s="570"/>
      <c r="F671" s="570"/>
      <c r="G671" s="570"/>
      <c r="H671" s="570"/>
      <c r="I671" s="570"/>
      <c r="J671" s="570"/>
      <c r="K671" s="570"/>
      <c r="L671" s="570"/>
      <c r="M671" s="570"/>
      <c r="N671" s="570"/>
      <c r="O671" s="570"/>
      <c r="P671" s="570"/>
      <c r="Q671" s="570"/>
      <c r="R671" s="570"/>
      <c r="S671" s="570"/>
      <c r="T671" s="570"/>
      <c r="U671" s="570"/>
      <c r="V671" s="570"/>
      <c r="W671" s="570"/>
      <c r="X671" s="570"/>
      <c r="Y671" s="570"/>
      <c r="Z671" s="570"/>
    </row>
    <row r="672" spans="1:26" ht="15.75" customHeight="1">
      <c r="A672" s="570"/>
      <c r="B672" s="570"/>
      <c r="C672" s="570"/>
      <c r="D672" s="570"/>
      <c r="E672" s="570"/>
      <c r="F672" s="570"/>
      <c r="G672" s="570"/>
      <c r="H672" s="570"/>
      <c r="I672" s="570"/>
      <c r="J672" s="570"/>
      <c r="K672" s="570"/>
      <c r="L672" s="570"/>
      <c r="M672" s="570"/>
      <c r="N672" s="570"/>
      <c r="O672" s="570"/>
      <c r="P672" s="570"/>
      <c r="Q672" s="570"/>
      <c r="R672" s="570"/>
      <c r="S672" s="570"/>
      <c r="T672" s="570"/>
      <c r="U672" s="570"/>
      <c r="V672" s="570"/>
      <c r="W672" s="570"/>
      <c r="X672" s="570"/>
      <c r="Y672" s="570"/>
      <c r="Z672" s="570"/>
    </row>
    <row r="673" spans="1:26" ht="15.75" customHeight="1">
      <c r="A673" s="570"/>
      <c r="B673" s="570"/>
      <c r="C673" s="570"/>
      <c r="D673" s="570"/>
      <c r="E673" s="570"/>
      <c r="F673" s="570"/>
      <c r="G673" s="570"/>
      <c r="H673" s="570"/>
      <c r="I673" s="570"/>
      <c r="J673" s="570"/>
      <c r="K673" s="570"/>
      <c r="L673" s="570"/>
      <c r="M673" s="570"/>
      <c r="N673" s="570"/>
      <c r="O673" s="570"/>
      <c r="P673" s="570"/>
      <c r="Q673" s="570"/>
      <c r="R673" s="570"/>
      <c r="S673" s="570"/>
      <c r="T673" s="570"/>
      <c r="U673" s="570"/>
      <c r="V673" s="570"/>
      <c r="W673" s="570"/>
      <c r="X673" s="570"/>
      <c r="Y673" s="570"/>
      <c r="Z673" s="570"/>
    </row>
    <row r="674" spans="1:26" ht="15.75" customHeight="1">
      <c r="A674" s="570"/>
      <c r="B674" s="570"/>
      <c r="C674" s="570"/>
      <c r="D674" s="570"/>
      <c r="E674" s="570"/>
      <c r="F674" s="570"/>
      <c r="G674" s="570"/>
      <c r="H674" s="570"/>
      <c r="I674" s="570"/>
      <c r="J674" s="570"/>
      <c r="K674" s="570"/>
      <c r="L674" s="570"/>
      <c r="M674" s="570"/>
      <c r="N674" s="570"/>
      <c r="O674" s="570"/>
      <c r="P674" s="570"/>
      <c r="Q674" s="570"/>
      <c r="R674" s="570"/>
      <c r="S674" s="570"/>
      <c r="T674" s="570"/>
      <c r="U674" s="570"/>
      <c r="V674" s="570"/>
      <c r="W674" s="570"/>
      <c r="X674" s="570"/>
      <c r="Y674" s="570"/>
      <c r="Z674" s="570"/>
    </row>
    <row r="675" spans="1:26" ht="15.75" customHeight="1">
      <c r="A675" s="570"/>
      <c r="B675" s="570"/>
      <c r="C675" s="570"/>
      <c r="D675" s="570"/>
      <c r="E675" s="570"/>
      <c r="F675" s="570"/>
      <c r="G675" s="570"/>
      <c r="H675" s="570"/>
      <c r="I675" s="570"/>
      <c r="J675" s="570"/>
      <c r="K675" s="570"/>
      <c r="L675" s="570"/>
      <c r="M675" s="570"/>
      <c r="N675" s="570"/>
      <c r="O675" s="570"/>
      <c r="P675" s="570"/>
      <c r="Q675" s="570"/>
      <c r="R675" s="570"/>
      <c r="S675" s="570"/>
      <c r="T675" s="570"/>
      <c r="U675" s="570"/>
      <c r="V675" s="570"/>
      <c r="W675" s="570"/>
      <c r="X675" s="570"/>
      <c r="Y675" s="570"/>
      <c r="Z675" s="570"/>
    </row>
    <row r="676" spans="1:26" ht="15.75" customHeight="1">
      <c r="A676" s="570"/>
      <c r="B676" s="570"/>
      <c r="C676" s="570"/>
      <c r="D676" s="570"/>
      <c r="E676" s="570"/>
      <c r="F676" s="570"/>
      <c r="G676" s="570"/>
      <c r="H676" s="570"/>
      <c r="I676" s="570"/>
      <c r="J676" s="570"/>
      <c r="K676" s="570"/>
      <c r="L676" s="570"/>
      <c r="M676" s="570"/>
      <c r="N676" s="570"/>
      <c r="O676" s="570"/>
      <c r="P676" s="570"/>
      <c r="Q676" s="570"/>
      <c r="R676" s="570"/>
      <c r="S676" s="570"/>
      <c r="T676" s="570"/>
      <c r="U676" s="570"/>
      <c r="V676" s="570"/>
      <c r="W676" s="570"/>
      <c r="X676" s="570"/>
      <c r="Y676" s="570"/>
      <c r="Z676" s="570"/>
    </row>
    <row r="677" spans="1:26" ht="15.75" customHeight="1">
      <c r="A677" s="570"/>
      <c r="B677" s="570"/>
      <c r="C677" s="570"/>
      <c r="D677" s="570"/>
      <c r="E677" s="570"/>
      <c r="F677" s="570"/>
      <c r="G677" s="570"/>
      <c r="H677" s="570"/>
      <c r="I677" s="570"/>
      <c r="J677" s="570"/>
      <c r="K677" s="570"/>
      <c r="L677" s="570"/>
      <c r="M677" s="570"/>
      <c r="N677" s="570"/>
      <c r="O677" s="570"/>
      <c r="P677" s="570"/>
      <c r="Q677" s="570"/>
      <c r="R677" s="570"/>
      <c r="S677" s="570"/>
      <c r="T677" s="570"/>
      <c r="U677" s="570"/>
      <c r="V677" s="570"/>
      <c r="W677" s="570"/>
      <c r="X677" s="570"/>
      <c r="Y677" s="570"/>
      <c r="Z677" s="570"/>
    </row>
    <row r="678" spans="1:26" ht="15.75" customHeight="1">
      <c r="A678" s="570"/>
      <c r="B678" s="570"/>
      <c r="C678" s="570"/>
      <c r="D678" s="570"/>
      <c r="E678" s="570"/>
      <c r="F678" s="570"/>
      <c r="G678" s="570"/>
      <c r="H678" s="570"/>
      <c r="I678" s="570"/>
      <c r="J678" s="570"/>
      <c r="K678" s="570"/>
      <c r="L678" s="570"/>
      <c r="M678" s="570"/>
      <c r="N678" s="570"/>
      <c r="O678" s="570"/>
      <c r="P678" s="570"/>
      <c r="Q678" s="570"/>
      <c r="R678" s="570"/>
      <c r="S678" s="570"/>
      <c r="T678" s="570"/>
      <c r="U678" s="570"/>
      <c r="V678" s="570"/>
      <c r="W678" s="570"/>
      <c r="X678" s="570"/>
      <c r="Y678" s="570"/>
      <c r="Z678" s="570"/>
    </row>
    <row r="679" spans="1:26" ht="15.75" customHeight="1">
      <c r="A679" s="570"/>
      <c r="B679" s="570"/>
      <c r="C679" s="570"/>
      <c r="D679" s="570"/>
      <c r="E679" s="570"/>
      <c r="F679" s="570"/>
      <c r="G679" s="570"/>
      <c r="H679" s="570"/>
      <c r="I679" s="570"/>
      <c r="J679" s="570"/>
      <c r="K679" s="570"/>
      <c r="L679" s="570"/>
      <c r="M679" s="570"/>
      <c r="N679" s="570"/>
      <c r="O679" s="570"/>
      <c r="P679" s="570"/>
      <c r="Q679" s="570"/>
      <c r="R679" s="570"/>
      <c r="S679" s="570"/>
      <c r="T679" s="570"/>
      <c r="U679" s="570"/>
      <c r="V679" s="570"/>
      <c r="W679" s="570"/>
      <c r="X679" s="570"/>
      <c r="Y679" s="570"/>
      <c r="Z679" s="570"/>
    </row>
    <row r="680" spans="1:26" ht="15.75" customHeight="1">
      <c r="A680" s="570"/>
      <c r="B680" s="570"/>
      <c r="C680" s="570"/>
      <c r="D680" s="570"/>
      <c r="E680" s="570"/>
      <c r="F680" s="570"/>
      <c r="G680" s="570"/>
      <c r="H680" s="570"/>
      <c r="I680" s="570"/>
      <c r="J680" s="570"/>
      <c r="K680" s="570"/>
      <c r="L680" s="570"/>
      <c r="M680" s="570"/>
      <c r="N680" s="570"/>
      <c r="O680" s="570"/>
      <c r="P680" s="570"/>
      <c r="Q680" s="570"/>
      <c r="R680" s="570"/>
      <c r="S680" s="570"/>
      <c r="T680" s="570"/>
      <c r="U680" s="570"/>
      <c r="V680" s="570"/>
      <c r="W680" s="570"/>
      <c r="X680" s="570"/>
      <c r="Y680" s="570"/>
      <c r="Z680" s="570"/>
    </row>
    <row r="681" spans="1:26" ht="15.75" customHeight="1">
      <c r="A681" s="570"/>
      <c r="B681" s="570"/>
      <c r="C681" s="570"/>
      <c r="D681" s="570"/>
      <c r="E681" s="570"/>
      <c r="F681" s="570"/>
      <c r="G681" s="570"/>
      <c r="H681" s="570"/>
      <c r="I681" s="570"/>
      <c r="J681" s="570"/>
      <c r="K681" s="570"/>
      <c r="L681" s="570"/>
      <c r="M681" s="570"/>
      <c r="N681" s="570"/>
      <c r="O681" s="570"/>
      <c r="P681" s="570"/>
      <c r="Q681" s="570"/>
      <c r="R681" s="570"/>
      <c r="S681" s="570"/>
      <c r="T681" s="570"/>
      <c r="U681" s="570"/>
      <c r="V681" s="570"/>
      <c r="W681" s="570"/>
      <c r="X681" s="570"/>
      <c r="Y681" s="570"/>
      <c r="Z681" s="570"/>
    </row>
    <row r="682" spans="1:26" ht="15.75" customHeight="1">
      <c r="A682" s="570"/>
      <c r="B682" s="570"/>
      <c r="C682" s="570"/>
      <c r="D682" s="570"/>
      <c r="E682" s="570"/>
      <c r="F682" s="570"/>
      <c r="G682" s="570"/>
      <c r="H682" s="570"/>
      <c r="I682" s="570"/>
      <c r="J682" s="570"/>
      <c r="K682" s="570"/>
      <c r="L682" s="570"/>
      <c r="M682" s="570"/>
      <c r="N682" s="570"/>
      <c r="O682" s="570"/>
      <c r="P682" s="570"/>
      <c r="Q682" s="570"/>
      <c r="R682" s="570"/>
      <c r="S682" s="570"/>
      <c r="T682" s="570"/>
      <c r="U682" s="570"/>
      <c r="V682" s="570"/>
      <c r="W682" s="570"/>
      <c r="X682" s="570"/>
      <c r="Y682" s="570"/>
      <c r="Z682" s="570"/>
    </row>
    <row r="683" spans="1:26" ht="15.75" customHeight="1">
      <c r="A683" s="570"/>
      <c r="B683" s="570"/>
      <c r="C683" s="570"/>
      <c r="D683" s="570"/>
      <c r="E683" s="570"/>
      <c r="F683" s="570"/>
      <c r="G683" s="570"/>
      <c r="H683" s="570"/>
      <c r="I683" s="570"/>
      <c r="J683" s="570"/>
      <c r="K683" s="570"/>
      <c r="L683" s="570"/>
      <c r="M683" s="570"/>
      <c r="N683" s="570"/>
      <c r="O683" s="570"/>
      <c r="P683" s="570"/>
      <c r="Q683" s="570"/>
      <c r="R683" s="570"/>
      <c r="S683" s="570"/>
      <c r="T683" s="570"/>
      <c r="U683" s="570"/>
      <c r="V683" s="570"/>
      <c r="W683" s="570"/>
      <c r="X683" s="570"/>
      <c r="Y683" s="570"/>
      <c r="Z683" s="570"/>
    </row>
    <row r="684" spans="1:26" ht="15.75" customHeight="1">
      <c r="A684" s="570"/>
      <c r="B684" s="570"/>
      <c r="C684" s="570"/>
      <c r="D684" s="570"/>
      <c r="E684" s="570"/>
      <c r="F684" s="570"/>
      <c r="G684" s="570"/>
      <c r="H684" s="570"/>
      <c r="I684" s="570"/>
      <c r="J684" s="570"/>
      <c r="K684" s="570"/>
      <c r="L684" s="570"/>
      <c r="M684" s="570"/>
      <c r="N684" s="570"/>
      <c r="O684" s="570"/>
      <c r="P684" s="570"/>
      <c r="Q684" s="570"/>
      <c r="R684" s="570"/>
      <c r="S684" s="570"/>
      <c r="T684" s="570"/>
      <c r="U684" s="570"/>
      <c r="V684" s="570"/>
      <c r="W684" s="570"/>
      <c r="X684" s="570"/>
      <c r="Y684" s="570"/>
      <c r="Z684" s="570"/>
    </row>
    <row r="685" spans="1:26" ht="15.75" customHeight="1">
      <c r="A685" s="570"/>
      <c r="B685" s="570"/>
      <c r="C685" s="570"/>
      <c r="D685" s="570"/>
      <c r="E685" s="570"/>
      <c r="F685" s="570"/>
      <c r="G685" s="570"/>
      <c r="H685" s="570"/>
      <c r="I685" s="570"/>
      <c r="J685" s="570"/>
      <c r="K685" s="570"/>
      <c r="L685" s="570"/>
      <c r="M685" s="570"/>
      <c r="N685" s="570"/>
      <c r="O685" s="570"/>
      <c r="P685" s="570"/>
      <c r="Q685" s="570"/>
      <c r="R685" s="570"/>
      <c r="S685" s="570"/>
      <c r="T685" s="570"/>
      <c r="U685" s="570"/>
      <c r="V685" s="570"/>
      <c r="W685" s="570"/>
      <c r="X685" s="570"/>
      <c r="Y685" s="570"/>
      <c r="Z685" s="570"/>
    </row>
    <row r="686" spans="1:26" ht="15.75" customHeight="1">
      <c r="A686" s="570"/>
      <c r="B686" s="570"/>
      <c r="C686" s="570"/>
      <c r="D686" s="570"/>
      <c r="E686" s="570"/>
      <c r="F686" s="570"/>
      <c r="G686" s="570"/>
      <c r="H686" s="570"/>
      <c r="I686" s="570"/>
      <c r="J686" s="570"/>
      <c r="K686" s="570"/>
      <c r="L686" s="570"/>
      <c r="M686" s="570"/>
      <c r="N686" s="570"/>
      <c r="O686" s="570"/>
      <c r="P686" s="570"/>
      <c r="Q686" s="570"/>
      <c r="R686" s="570"/>
      <c r="S686" s="570"/>
      <c r="T686" s="570"/>
      <c r="U686" s="570"/>
      <c r="V686" s="570"/>
      <c r="W686" s="570"/>
      <c r="X686" s="570"/>
      <c r="Y686" s="570"/>
      <c r="Z686" s="570"/>
    </row>
    <row r="687" spans="1:26" ht="15.75" customHeight="1">
      <c r="A687" s="570"/>
      <c r="B687" s="570"/>
      <c r="C687" s="570"/>
      <c r="D687" s="570"/>
      <c r="E687" s="570"/>
      <c r="F687" s="570"/>
      <c r="G687" s="570"/>
      <c r="H687" s="570"/>
      <c r="I687" s="570"/>
      <c r="J687" s="570"/>
      <c r="K687" s="570"/>
      <c r="L687" s="570"/>
      <c r="M687" s="570"/>
      <c r="N687" s="570"/>
      <c r="O687" s="570"/>
      <c r="P687" s="570"/>
      <c r="Q687" s="570"/>
      <c r="R687" s="570"/>
      <c r="S687" s="570"/>
      <c r="T687" s="570"/>
      <c r="U687" s="570"/>
      <c r="V687" s="570"/>
      <c r="W687" s="570"/>
      <c r="X687" s="570"/>
      <c r="Y687" s="570"/>
      <c r="Z687" s="570"/>
    </row>
    <row r="688" spans="1:26" ht="15.75" customHeight="1">
      <c r="A688" s="570"/>
      <c r="B688" s="570"/>
      <c r="C688" s="570"/>
      <c r="D688" s="570"/>
      <c r="E688" s="570"/>
      <c r="F688" s="570"/>
      <c r="G688" s="570"/>
      <c r="H688" s="570"/>
      <c r="I688" s="570"/>
      <c r="J688" s="570"/>
      <c r="K688" s="570"/>
      <c r="L688" s="570"/>
      <c r="M688" s="570"/>
      <c r="N688" s="570"/>
      <c r="O688" s="570"/>
      <c r="P688" s="570"/>
      <c r="Q688" s="570"/>
      <c r="R688" s="570"/>
      <c r="S688" s="570"/>
      <c r="T688" s="570"/>
      <c r="U688" s="570"/>
      <c r="V688" s="570"/>
      <c r="W688" s="570"/>
      <c r="X688" s="570"/>
      <c r="Y688" s="570"/>
      <c r="Z688" s="570"/>
    </row>
    <row r="689" spans="1:26" ht="15.75" customHeight="1">
      <c r="A689" s="570"/>
      <c r="B689" s="570"/>
      <c r="C689" s="570"/>
      <c r="D689" s="570"/>
      <c r="E689" s="570"/>
      <c r="F689" s="570"/>
      <c r="G689" s="570"/>
      <c r="H689" s="570"/>
      <c r="I689" s="570"/>
      <c r="J689" s="570"/>
      <c r="K689" s="570"/>
      <c r="L689" s="570"/>
      <c r="M689" s="570"/>
      <c r="N689" s="570"/>
      <c r="O689" s="570"/>
      <c r="P689" s="570"/>
      <c r="Q689" s="570"/>
      <c r="R689" s="570"/>
      <c r="S689" s="570"/>
      <c r="T689" s="570"/>
      <c r="U689" s="570"/>
      <c r="V689" s="570"/>
      <c r="W689" s="570"/>
      <c r="X689" s="570"/>
      <c r="Y689" s="570"/>
      <c r="Z689" s="570"/>
    </row>
    <row r="690" spans="1:26" ht="15.75" customHeight="1">
      <c r="A690" s="570"/>
      <c r="B690" s="570"/>
      <c r="C690" s="570"/>
      <c r="D690" s="570"/>
      <c r="E690" s="570"/>
      <c r="F690" s="570"/>
      <c r="G690" s="570"/>
      <c r="H690" s="570"/>
      <c r="I690" s="570"/>
      <c r="J690" s="570"/>
      <c r="K690" s="570"/>
      <c r="L690" s="570"/>
      <c r="M690" s="570"/>
      <c r="N690" s="570"/>
      <c r="O690" s="570"/>
      <c r="P690" s="570"/>
      <c r="Q690" s="570"/>
      <c r="R690" s="570"/>
      <c r="S690" s="570"/>
      <c r="T690" s="570"/>
      <c r="U690" s="570"/>
      <c r="V690" s="570"/>
      <c r="W690" s="570"/>
      <c r="X690" s="570"/>
      <c r="Y690" s="570"/>
      <c r="Z690" s="570"/>
    </row>
    <row r="691" spans="1:26" ht="15.75" customHeight="1">
      <c r="A691" s="570"/>
      <c r="B691" s="570"/>
      <c r="C691" s="570"/>
      <c r="D691" s="570"/>
      <c r="E691" s="570"/>
      <c r="F691" s="570"/>
      <c r="G691" s="570"/>
      <c r="H691" s="570"/>
      <c r="I691" s="570"/>
      <c r="J691" s="570"/>
      <c r="K691" s="570"/>
      <c r="L691" s="570"/>
      <c r="M691" s="570"/>
      <c r="N691" s="570"/>
      <c r="O691" s="570"/>
      <c r="P691" s="570"/>
      <c r="Q691" s="570"/>
      <c r="R691" s="570"/>
      <c r="S691" s="570"/>
      <c r="T691" s="570"/>
      <c r="U691" s="570"/>
      <c r="V691" s="570"/>
      <c r="W691" s="570"/>
      <c r="X691" s="570"/>
      <c r="Y691" s="570"/>
      <c r="Z691" s="570"/>
    </row>
    <row r="692" spans="1:26" ht="15.75" customHeight="1">
      <c r="A692" s="570"/>
      <c r="B692" s="570"/>
      <c r="C692" s="570"/>
      <c r="D692" s="570"/>
      <c r="E692" s="570"/>
      <c r="F692" s="570"/>
      <c r="G692" s="570"/>
      <c r="H692" s="570"/>
      <c r="I692" s="570"/>
      <c r="J692" s="570"/>
      <c r="K692" s="570"/>
      <c r="L692" s="570"/>
      <c r="M692" s="570"/>
      <c r="N692" s="570"/>
      <c r="O692" s="570"/>
      <c r="P692" s="570"/>
      <c r="Q692" s="570"/>
      <c r="R692" s="570"/>
      <c r="S692" s="570"/>
      <c r="T692" s="570"/>
      <c r="U692" s="570"/>
      <c r="V692" s="570"/>
      <c r="W692" s="570"/>
      <c r="X692" s="570"/>
      <c r="Y692" s="570"/>
      <c r="Z692" s="570"/>
    </row>
    <row r="693" spans="1:26" ht="15.75" customHeight="1">
      <c r="A693" s="570"/>
      <c r="B693" s="570"/>
      <c r="C693" s="570"/>
      <c r="D693" s="570"/>
      <c r="E693" s="570"/>
      <c r="F693" s="570"/>
      <c r="G693" s="570"/>
      <c r="H693" s="570"/>
      <c r="I693" s="570"/>
      <c r="J693" s="570"/>
      <c r="K693" s="570"/>
      <c r="L693" s="570"/>
      <c r="M693" s="570"/>
      <c r="N693" s="570"/>
      <c r="O693" s="570"/>
      <c r="P693" s="570"/>
      <c r="Q693" s="570"/>
      <c r="R693" s="570"/>
      <c r="S693" s="570"/>
      <c r="T693" s="570"/>
      <c r="U693" s="570"/>
      <c r="V693" s="570"/>
      <c r="W693" s="570"/>
      <c r="X693" s="570"/>
      <c r="Y693" s="570"/>
      <c r="Z693" s="570"/>
    </row>
    <row r="694" spans="1:26" ht="15.75" customHeight="1">
      <c r="A694" s="570"/>
      <c r="B694" s="570"/>
      <c r="C694" s="570"/>
      <c r="D694" s="570"/>
      <c r="E694" s="570"/>
      <c r="F694" s="570"/>
      <c r="G694" s="570"/>
      <c r="H694" s="570"/>
      <c r="I694" s="570"/>
      <c r="J694" s="570"/>
      <c r="K694" s="570"/>
      <c r="L694" s="570"/>
      <c r="M694" s="570"/>
      <c r="N694" s="570"/>
      <c r="O694" s="570"/>
      <c r="P694" s="570"/>
      <c r="Q694" s="570"/>
      <c r="R694" s="570"/>
      <c r="S694" s="570"/>
      <c r="T694" s="570"/>
      <c r="U694" s="570"/>
      <c r="V694" s="570"/>
      <c r="W694" s="570"/>
      <c r="X694" s="570"/>
      <c r="Y694" s="570"/>
      <c r="Z694" s="570"/>
    </row>
    <row r="695" spans="1:26" ht="15.75" customHeight="1">
      <c r="A695" s="570"/>
      <c r="B695" s="570"/>
      <c r="C695" s="570"/>
      <c r="D695" s="570"/>
      <c r="E695" s="570"/>
      <c r="F695" s="570"/>
      <c r="G695" s="570"/>
      <c r="H695" s="570"/>
      <c r="I695" s="570"/>
      <c r="J695" s="570"/>
      <c r="K695" s="570"/>
      <c r="L695" s="570"/>
      <c r="M695" s="570"/>
      <c r="N695" s="570"/>
      <c r="O695" s="570"/>
      <c r="P695" s="570"/>
      <c r="Q695" s="570"/>
      <c r="R695" s="570"/>
      <c r="S695" s="570"/>
      <c r="T695" s="570"/>
      <c r="U695" s="570"/>
      <c r="V695" s="570"/>
      <c r="W695" s="570"/>
      <c r="X695" s="570"/>
      <c r="Y695" s="570"/>
      <c r="Z695" s="570"/>
    </row>
    <row r="696" spans="1:26" ht="15.75" customHeight="1">
      <c r="A696" s="570"/>
      <c r="B696" s="570"/>
      <c r="C696" s="570"/>
      <c r="D696" s="570"/>
      <c r="E696" s="570"/>
      <c r="F696" s="570"/>
      <c r="G696" s="570"/>
      <c r="H696" s="570"/>
      <c r="I696" s="570"/>
      <c r="J696" s="570"/>
      <c r="K696" s="570"/>
      <c r="L696" s="570"/>
      <c r="M696" s="570"/>
      <c r="N696" s="570"/>
      <c r="O696" s="570"/>
      <c r="P696" s="570"/>
      <c r="Q696" s="570"/>
      <c r="R696" s="570"/>
      <c r="S696" s="570"/>
      <c r="T696" s="570"/>
      <c r="U696" s="570"/>
      <c r="V696" s="570"/>
      <c r="W696" s="570"/>
      <c r="X696" s="570"/>
      <c r="Y696" s="570"/>
      <c r="Z696" s="570"/>
    </row>
    <row r="697" spans="1:26" ht="15.75" customHeight="1">
      <c r="A697" s="570"/>
      <c r="B697" s="570"/>
      <c r="C697" s="570"/>
      <c r="D697" s="570"/>
      <c r="E697" s="570"/>
      <c r="F697" s="570"/>
      <c r="G697" s="570"/>
      <c r="H697" s="570"/>
      <c r="I697" s="570"/>
      <c r="J697" s="570"/>
      <c r="K697" s="570"/>
      <c r="L697" s="570"/>
      <c r="M697" s="570"/>
      <c r="N697" s="570"/>
      <c r="O697" s="570"/>
      <c r="P697" s="570"/>
      <c r="Q697" s="570"/>
      <c r="R697" s="570"/>
      <c r="S697" s="570"/>
      <c r="T697" s="570"/>
      <c r="U697" s="570"/>
      <c r="V697" s="570"/>
      <c r="W697" s="570"/>
      <c r="X697" s="570"/>
      <c r="Y697" s="570"/>
      <c r="Z697" s="570"/>
    </row>
    <row r="698" spans="1:26" ht="15.75" customHeight="1">
      <c r="A698" s="570"/>
      <c r="B698" s="570"/>
      <c r="C698" s="570"/>
      <c r="D698" s="570"/>
      <c r="E698" s="570"/>
      <c r="F698" s="570"/>
      <c r="G698" s="570"/>
      <c r="H698" s="570"/>
      <c r="I698" s="570"/>
      <c r="J698" s="570"/>
      <c r="K698" s="570"/>
      <c r="L698" s="570"/>
      <c r="M698" s="570"/>
      <c r="N698" s="570"/>
      <c r="O698" s="570"/>
      <c r="P698" s="570"/>
      <c r="Q698" s="570"/>
      <c r="R698" s="570"/>
      <c r="S698" s="570"/>
      <c r="T698" s="570"/>
      <c r="U698" s="570"/>
      <c r="V698" s="570"/>
      <c r="W698" s="570"/>
      <c r="X698" s="570"/>
      <c r="Y698" s="570"/>
      <c r="Z698" s="570"/>
    </row>
    <row r="699" spans="1:26" ht="15.75" customHeight="1">
      <c r="A699" s="570"/>
      <c r="B699" s="570"/>
      <c r="C699" s="570"/>
      <c r="D699" s="570"/>
      <c r="E699" s="570"/>
      <c r="F699" s="570"/>
      <c r="G699" s="570"/>
      <c r="H699" s="570"/>
      <c r="I699" s="570"/>
      <c r="J699" s="570"/>
      <c r="K699" s="570"/>
      <c r="L699" s="570"/>
      <c r="M699" s="570"/>
      <c r="N699" s="570"/>
      <c r="O699" s="570"/>
      <c r="P699" s="570"/>
      <c r="Q699" s="570"/>
      <c r="R699" s="570"/>
      <c r="S699" s="570"/>
      <c r="T699" s="570"/>
      <c r="U699" s="570"/>
      <c r="V699" s="570"/>
      <c r="W699" s="570"/>
      <c r="X699" s="570"/>
      <c r="Y699" s="570"/>
      <c r="Z699" s="570"/>
    </row>
    <row r="700" spans="1:26" ht="15.75" customHeight="1">
      <c r="A700" s="570"/>
      <c r="B700" s="570"/>
      <c r="C700" s="570"/>
      <c r="D700" s="570"/>
      <c r="E700" s="570"/>
      <c r="F700" s="570"/>
      <c r="G700" s="570"/>
      <c r="H700" s="570"/>
      <c r="I700" s="570"/>
      <c r="J700" s="570"/>
      <c r="K700" s="570"/>
      <c r="L700" s="570"/>
      <c r="M700" s="570"/>
      <c r="N700" s="570"/>
      <c r="O700" s="570"/>
      <c r="P700" s="570"/>
      <c r="Q700" s="570"/>
      <c r="R700" s="570"/>
      <c r="S700" s="570"/>
      <c r="T700" s="570"/>
      <c r="U700" s="570"/>
      <c r="V700" s="570"/>
      <c r="W700" s="570"/>
      <c r="X700" s="570"/>
      <c r="Y700" s="570"/>
      <c r="Z700" s="570"/>
    </row>
    <row r="701" spans="1:26" ht="15.75" customHeight="1">
      <c r="A701" s="570"/>
      <c r="B701" s="570"/>
      <c r="C701" s="570"/>
      <c r="D701" s="570"/>
      <c r="E701" s="570"/>
      <c r="F701" s="570"/>
      <c r="G701" s="570"/>
      <c r="H701" s="570"/>
      <c r="I701" s="570"/>
      <c r="J701" s="570"/>
      <c r="K701" s="570"/>
      <c r="L701" s="570"/>
      <c r="M701" s="570"/>
      <c r="N701" s="570"/>
      <c r="O701" s="570"/>
      <c r="P701" s="570"/>
      <c r="Q701" s="570"/>
      <c r="R701" s="570"/>
      <c r="S701" s="570"/>
      <c r="T701" s="570"/>
      <c r="U701" s="570"/>
      <c r="V701" s="570"/>
      <c r="W701" s="570"/>
      <c r="X701" s="570"/>
      <c r="Y701" s="570"/>
      <c r="Z701" s="570"/>
    </row>
    <row r="702" spans="1:26" ht="15.75" customHeight="1">
      <c r="A702" s="570"/>
      <c r="B702" s="570"/>
      <c r="C702" s="570"/>
      <c r="D702" s="570"/>
      <c r="E702" s="570"/>
      <c r="F702" s="570"/>
      <c r="G702" s="570"/>
      <c r="H702" s="570"/>
      <c r="I702" s="570"/>
      <c r="J702" s="570"/>
      <c r="K702" s="570"/>
      <c r="L702" s="570"/>
      <c r="M702" s="570"/>
      <c r="N702" s="570"/>
      <c r="O702" s="570"/>
      <c r="P702" s="570"/>
      <c r="Q702" s="570"/>
      <c r="R702" s="570"/>
      <c r="S702" s="570"/>
      <c r="T702" s="570"/>
      <c r="U702" s="570"/>
      <c r="V702" s="570"/>
      <c r="W702" s="570"/>
      <c r="X702" s="570"/>
      <c r="Y702" s="570"/>
      <c r="Z702" s="570"/>
    </row>
    <row r="703" spans="1:26" ht="15.75" customHeight="1">
      <c r="A703" s="570"/>
      <c r="B703" s="570"/>
      <c r="C703" s="570"/>
      <c r="D703" s="570"/>
      <c r="E703" s="570"/>
      <c r="F703" s="570"/>
      <c r="G703" s="570"/>
      <c r="H703" s="570"/>
      <c r="I703" s="570"/>
      <c r="J703" s="570"/>
      <c r="K703" s="570"/>
      <c r="L703" s="570"/>
      <c r="M703" s="570"/>
      <c r="N703" s="570"/>
      <c r="O703" s="570"/>
      <c r="P703" s="570"/>
      <c r="Q703" s="570"/>
      <c r="R703" s="570"/>
      <c r="S703" s="570"/>
      <c r="T703" s="570"/>
      <c r="U703" s="570"/>
      <c r="V703" s="570"/>
      <c r="W703" s="570"/>
      <c r="X703" s="570"/>
      <c r="Y703" s="570"/>
      <c r="Z703" s="570"/>
    </row>
    <row r="704" spans="1:26" ht="15.75" customHeight="1">
      <c r="A704" s="570"/>
      <c r="B704" s="570"/>
      <c r="C704" s="570"/>
      <c r="D704" s="570"/>
      <c r="E704" s="570"/>
      <c r="F704" s="570"/>
      <c r="G704" s="570"/>
      <c r="H704" s="570"/>
      <c r="I704" s="570"/>
      <c r="J704" s="570"/>
      <c r="K704" s="570"/>
      <c r="L704" s="570"/>
      <c r="M704" s="570"/>
      <c r="N704" s="570"/>
      <c r="O704" s="570"/>
      <c r="P704" s="570"/>
      <c r="Q704" s="570"/>
      <c r="R704" s="570"/>
      <c r="S704" s="570"/>
      <c r="T704" s="570"/>
      <c r="U704" s="570"/>
      <c r="V704" s="570"/>
      <c r="W704" s="570"/>
      <c r="X704" s="570"/>
      <c r="Y704" s="570"/>
      <c r="Z704" s="570"/>
    </row>
    <row r="705" spans="1:26" ht="15.75" customHeight="1">
      <c r="A705" s="570"/>
      <c r="B705" s="570"/>
      <c r="C705" s="570"/>
      <c r="D705" s="570"/>
      <c r="E705" s="570"/>
      <c r="F705" s="570"/>
      <c r="G705" s="570"/>
      <c r="H705" s="570"/>
      <c r="I705" s="570"/>
      <c r="J705" s="570"/>
      <c r="K705" s="570"/>
      <c r="L705" s="570"/>
      <c r="M705" s="570"/>
      <c r="N705" s="570"/>
      <c r="O705" s="570"/>
      <c r="P705" s="570"/>
      <c r="Q705" s="570"/>
      <c r="R705" s="570"/>
      <c r="S705" s="570"/>
      <c r="T705" s="570"/>
      <c r="U705" s="570"/>
      <c r="V705" s="570"/>
      <c r="W705" s="570"/>
      <c r="X705" s="570"/>
      <c r="Y705" s="570"/>
      <c r="Z705" s="570"/>
    </row>
    <row r="706" spans="1:26" ht="15.75" customHeight="1">
      <c r="A706" s="570"/>
      <c r="B706" s="570"/>
      <c r="C706" s="570"/>
      <c r="D706" s="570"/>
      <c r="E706" s="570"/>
      <c r="F706" s="570"/>
      <c r="G706" s="570"/>
      <c r="H706" s="570"/>
      <c r="I706" s="570"/>
      <c r="J706" s="570"/>
      <c r="K706" s="570"/>
      <c r="L706" s="570"/>
      <c r="M706" s="570"/>
      <c r="N706" s="570"/>
      <c r="O706" s="570"/>
      <c r="P706" s="570"/>
      <c r="Q706" s="570"/>
      <c r="R706" s="570"/>
      <c r="S706" s="570"/>
      <c r="T706" s="570"/>
      <c r="U706" s="570"/>
      <c r="V706" s="570"/>
      <c r="W706" s="570"/>
      <c r="X706" s="570"/>
      <c r="Y706" s="570"/>
      <c r="Z706" s="570"/>
    </row>
    <row r="707" spans="1:26" ht="15.75" customHeight="1">
      <c r="A707" s="570"/>
      <c r="B707" s="570"/>
      <c r="C707" s="570"/>
      <c r="D707" s="570"/>
      <c r="E707" s="570"/>
      <c r="F707" s="570"/>
      <c r="G707" s="570"/>
      <c r="H707" s="570"/>
      <c r="I707" s="570"/>
      <c r="J707" s="570"/>
      <c r="K707" s="570"/>
      <c r="L707" s="570"/>
      <c r="M707" s="570"/>
      <c r="N707" s="570"/>
      <c r="O707" s="570"/>
      <c r="P707" s="570"/>
      <c r="Q707" s="570"/>
      <c r="R707" s="570"/>
      <c r="S707" s="570"/>
      <c r="T707" s="570"/>
      <c r="U707" s="570"/>
      <c r="V707" s="570"/>
      <c r="W707" s="570"/>
      <c r="X707" s="570"/>
      <c r="Y707" s="570"/>
      <c r="Z707" s="570"/>
    </row>
    <row r="708" spans="1:26" ht="15.75" customHeight="1">
      <c r="A708" s="570"/>
      <c r="B708" s="570"/>
      <c r="C708" s="570"/>
      <c r="D708" s="570"/>
      <c r="E708" s="570"/>
      <c r="F708" s="570"/>
      <c r="G708" s="570"/>
      <c r="H708" s="570"/>
      <c r="I708" s="570"/>
      <c r="J708" s="570"/>
      <c r="K708" s="570"/>
      <c r="L708" s="570"/>
      <c r="M708" s="570"/>
      <c r="N708" s="570"/>
      <c r="O708" s="570"/>
      <c r="P708" s="570"/>
      <c r="Q708" s="570"/>
      <c r="R708" s="570"/>
      <c r="S708" s="570"/>
      <c r="T708" s="570"/>
      <c r="U708" s="570"/>
      <c r="V708" s="570"/>
      <c r="W708" s="570"/>
      <c r="X708" s="570"/>
      <c r="Y708" s="570"/>
      <c r="Z708" s="570"/>
    </row>
    <row r="709" spans="1:26" ht="15.75" customHeight="1">
      <c r="A709" s="570"/>
      <c r="B709" s="570"/>
      <c r="C709" s="570"/>
      <c r="D709" s="570"/>
      <c r="E709" s="570"/>
      <c r="F709" s="570"/>
      <c r="G709" s="570"/>
      <c r="H709" s="570"/>
      <c r="I709" s="570"/>
      <c r="J709" s="570"/>
      <c r="K709" s="570"/>
      <c r="L709" s="570"/>
      <c r="M709" s="570"/>
      <c r="N709" s="570"/>
      <c r="O709" s="570"/>
      <c r="P709" s="570"/>
      <c r="Q709" s="570"/>
      <c r="R709" s="570"/>
      <c r="S709" s="570"/>
      <c r="T709" s="570"/>
      <c r="U709" s="570"/>
      <c r="V709" s="570"/>
      <c r="W709" s="570"/>
      <c r="X709" s="570"/>
      <c r="Y709" s="570"/>
      <c r="Z709" s="570"/>
    </row>
    <row r="710" spans="1:26" ht="15.75" customHeight="1">
      <c r="A710" s="570"/>
      <c r="B710" s="570"/>
      <c r="C710" s="570"/>
      <c r="D710" s="570"/>
      <c r="E710" s="570"/>
      <c r="F710" s="570"/>
      <c r="G710" s="570"/>
      <c r="H710" s="570"/>
      <c r="I710" s="570"/>
      <c r="J710" s="570"/>
      <c r="K710" s="570"/>
      <c r="L710" s="570"/>
      <c r="M710" s="570"/>
      <c r="N710" s="570"/>
      <c r="O710" s="570"/>
      <c r="P710" s="570"/>
      <c r="Q710" s="570"/>
      <c r="R710" s="570"/>
      <c r="S710" s="570"/>
      <c r="T710" s="570"/>
      <c r="U710" s="570"/>
      <c r="V710" s="570"/>
      <c r="W710" s="570"/>
      <c r="X710" s="570"/>
      <c r="Y710" s="570"/>
      <c r="Z710" s="570"/>
    </row>
    <row r="711" spans="1:26" ht="15.75" customHeight="1">
      <c r="A711" s="570"/>
      <c r="B711" s="570"/>
      <c r="C711" s="570"/>
      <c r="D711" s="570"/>
      <c r="E711" s="570"/>
      <c r="F711" s="570"/>
      <c r="G711" s="570"/>
      <c r="H711" s="570"/>
      <c r="I711" s="570"/>
      <c r="J711" s="570"/>
      <c r="K711" s="570"/>
      <c r="L711" s="570"/>
      <c r="M711" s="570"/>
      <c r="N711" s="570"/>
      <c r="O711" s="570"/>
      <c r="P711" s="570"/>
      <c r="Q711" s="570"/>
      <c r="R711" s="570"/>
      <c r="S711" s="570"/>
      <c r="T711" s="570"/>
      <c r="U711" s="570"/>
      <c r="V711" s="570"/>
      <c r="W711" s="570"/>
      <c r="X711" s="570"/>
      <c r="Y711" s="570"/>
      <c r="Z711" s="570"/>
    </row>
    <row r="712" spans="1:26" ht="15.75" customHeight="1">
      <c r="A712" s="570"/>
      <c r="B712" s="570"/>
      <c r="C712" s="570"/>
      <c r="D712" s="570"/>
      <c r="E712" s="570"/>
      <c r="F712" s="570"/>
      <c r="G712" s="570"/>
      <c r="H712" s="570"/>
      <c r="I712" s="570"/>
      <c r="J712" s="570"/>
      <c r="K712" s="570"/>
      <c r="L712" s="570"/>
      <c r="M712" s="570"/>
      <c r="N712" s="570"/>
      <c r="O712" s="570"/>
      <c r="P712" s="570"/>
      <c r="Q712" s="570"/>
      <c r="R712" s="570"/>
      <c r="S712" s="570"/>
      <c r="T712" s="570"/>
      <c r="U712" s="570"/>
      <c r="V712" s="570"/>
      <c r="W712" s="570"/>
      <c r="X712" s="570"/>
      <c r="Y712" s="570"/>
      <c r="Z712" s="570"/>
    </row>
    <row r="713" spans="1:26" ht="15.75" customHeight="1">
      <c r="A713" s="570"/>
      <c r="B713" s="570"/>
      <c r="C713" s="570"/>
      <c r="D713" s="570"/>
      <c r="E713" s="570"/>
      <c r="F713" s="570"/>
      <c r="G713" s="570"/>
      <c r="H713" s="570"/>
      <c r="I713" s="570"/>
      <c r="J713" s="570"/>
      <c r="K713" s="570"/>
      <c r="L713" s="570"/>
      <c r="M713" s="570"/>
      <c r="N713" s="570"/>
      <c r="O713" s="570"/>
      <c r="P713" s="570"/>
      <c r="Q713" s="570"/>
      <c r="R713" s="570"/>
      <c r="S713" s="570"/>
      <c r="T713" s="570"/>
      <c r="U713" s="570"/>
      <c r="V713" s="570"/>
      <c r="W713" s="570"/>
      <c r="X713" s="570"/>
      <c r="Y713" s="570"/>
      <c r="Z713" s="570"/>
    </row>
    <row r="714" spans="1:26" ht="15.75" customHeight="1">
      <c r="A714" s="570"/>
      <c r="B714" s="570"/>
      <c r="C714" s="570"/>
      <c r="D714" s="570"/>
      <c r="E714" s="570"/>
      <c r="F714" s="570"/>
      <c r="G714" s="570"/>
      <c r="H714" s="570"/>
      <c r="I714" s="570"/>
      <c r="J714" s="570"/>
      <c r="K714" s="570"/>
      <c r="L714" s="570"/>
      <c r="M714" s="570"/>
      <c r="N714" s="570"/>
      <c r="O714" s="570"/>
      <c r="P714" s="570"/>
      <c r="Q714" s="570"/>
      <c r="R714" s="570"/>
      <c r="S714" s="570"/>
      <c r="T714" s="570"/>
      <c r="U714" s="570"/>
      <c r="V714" s="570"/>
      <c r="W714" s="570"/>
      <c r="X714" s="570"/>
      <c r="Y714" s="570"/>
      <c r="Z714" s="570"/>
    </row>
    <row r="715" spans="1:26" ht="15.75" customHeight="1">
      <c r="A715" s="570"/>
      <c r="B715" s="570"/>
      <c r="C715" s="570"/>
      <c r="D715" s="570"/>
      <c r="E715" s="570"/>
      <c r="F715" s="570"/>
      <c r="G715" s="570"/>
      <c r="H715" s="570"/>
      <c r="I715" s="570"/>
      <c r="J715" s="570"/>
      <c r="K715" s="570"/>
      <c r="L715" s="570"/>
      <c r="M715" s="570"/>
      <c r="N715" s="570"/>
      <c r="O715" s="570"/>
      <c r="P715" s="570"/>
      <c r="Q715" s="570"/>
      <c r="R715" s="570"/>
      <c r="S715" s="570"/>
      <c r="T715" s="570"/>
      <c r="U715" s="570"/>
      <c r="V715" s="570"/>
      <c r="W715" s="570"/>
      <c r="X715" s="570"/>
      <c r="Y715" s="570"/>
      <c r="Z715" s="570"/>
    </row>
    <row r="716" spans="1:26" ht="15.75" customHeight="1">
      <c r="A716" s="570"/>
      <c r="B716" s="570"/>
      <c r="C716" s="570"/>
      <c r="D716" s="570"/>
      <c r="E716" s="570"/>
      <c r="F716" s="570"/>
      <c r="G716" s="570"/>
      <c r="H716" s="570"/>
      <c r="I716" s="570"/>
      <c r="J716" s="570"/>
      <c r="K716" s="570"/>
      <c r="L716" s="570"/>
      <c r="M716" s="570"/>
      <c r="N716" s="570"/>
      <c r="O716" s="570"/>
      <c r="P716" s="570"/>
      <c r="Q716" s="570"/>
      <c r="R716" s="570"/>
      <c r="S716" s="570"/>
      <c r="T716" s="570"/>
      <c r="U716" s="570"/>
      <c r="V716" s="570"/>
      <c r="W716" s="570"/>
      <c r="X716" s="570"/>
      <c r="Y716" s="570"/>
      <c r="Z716" s="570"/>
    </row>
    <row r="717" spans="1:26" ht="15.75" customHeight="1">
      <c r="A717" s="570"/>
      <c r="B717" s="570"/>
      <c r="C717" s="570"/>
      <c r="D717" s="570"/>
      <c r="E717" s="570"/>
      <c r="F717" s="570"/>
      <c r="G717" s="570"/>
      <c r="H717" s="570"/>
      <c r="I717" s="570"/>
      <c r="J717" s="570"/>
      <c r="K717" s="570"/>
      <c r="L717" s="570"/>
      <c r="M717" s="570"/>
      <c r="N717" s="570"/>
      <c r="O717" s="570"/>
      <c r="P717" s="570"/>
      <c r="Q717" s="570"/>
      <c r="R717" s="570"/>
      <c r="S717" s="570"/>
      <c r="T717" s="570"/>
      <c r="U717" s="570"/>
      <c r="V717" s="570"/>
      <c r="W717" s="570"/>
      <c r="X717" s="570"/>
      <c r="Y717" s="570"/>
      <c r="Z717" s="570"/>
    </row>
    <row r="718" spans="1:26" ht="15.75" customHeight="1">
      <c r="A718" s="570"/>
      <c r="B718" s="570"/>
      <c r="C718" s="570"/>
      <c r="D718" s="570"/>
      <c r="E718" s="570"/>
      <c r="F718" s="570"/>
      <c r="G718" s="570"/>
      <c r="H718" s="570"/>
      <c r="I718" s="570"/>
      <c r="J718" s="570"/>
      <c r="K718" s="570"/>
      <c r="L718" s="570"/>
      <c r="M718" s="570"/>
      <c r="N718" s="570"/>
      <c r="O718" s="570"/>
      <c r="P718" s="570"/>
      <c r="Q718" s="570"/>
      <c r="R718" s="570"/>
      <c r="S718" s="570"/>
      <c r="T718" s="570"/>
      <c r="U718" s="570"/>
      <c r="V718" s="570"/>
      <c r="W718" s="570"/>
      <c r="X718" s="570"/>
      <c r="Y718" s="570"/>
      <c r="Z718" s="570"/>
    </row>
    <row r="719" spans="1:26" ht="15.75" customHeight="1">
      <c r="A719" s="570"/>
      <c r="B719" s="570"/>
      <c r="C719" s="570"/>
      <c r="D719" s="570"/>
      <c r="E719" s="570"/>
      <c r="F719" s="570"/>
      <c r="G719" s="570"/>
      <c r="H719" s="570"/>
      <c r="I719" s="570"/>
      <c r="J719" s="570"/>
      <c r="K719" s="570"/>
      <c r="L719" s="570"/>
      <c r="M719" s="570"/>
      <c r="N719" s="570"/>
      <c r="O719" s="570"/>
      <c r="P719" s="570"/>
      <c r="Q719" s="570"/>
      <c r="R719" s="570"/>
      <c r="S719" s="570"/>
      <c r="T719" s="570"/>
      <c r="U719" s="570"/>
      <c r="V719" s="570"/>
      <c r="W719" s="570"/>
      <c r="X719" s="570"/>
      <c r="Y719" s="570"/>
      <c r="Z719" s="570"/>
    </row>
    <row r="720" spans="1:26" ht="15.75" customHeight="1">
      <c r="A720" s="570"/>
      <c r="B720" s="570"/>
      <c r="C720" s="570"/>
      <c r="D720" s="570"/>
      <c r="E720" s="570"/>
      <c r="F720" s="570"/>
      <c r="G720" s="570"/>
      <c r="H720" s="570"/>
      <c r="I720" s="570"/>
      <c r="J720" s="570"/>
      <c r="K720" s="570"/>
      <c r="L720" s="570"/>
      <c r="M720" s="570"/>
      <c r="N720" s="570"/>
      <c r="O720" s="570"/>
      <c r="P720" s="570"/>
      <c r="Q720" s="570"/>
      <c r="R720" s="570"/>
      <c r="S720" s="570"/>
      <c r="T720" s="570"/>
      <c r="U720" s="570"/>
      <c r="V720" s="570"/>
      <c r="W720" s="570"/>
      <c r="X720" s="570"/>
      <c r="Y720" s="570"/>
      <c r="Z720" s="570"/>
    </row>
    <row r="721" spans="1:26" ht="15.75" customHeight="1">
      <c r="A721" s="570"/>
      <c r="B721" s="570"/>
      <c r="C721" s="570"/>
      <c r="D721" s="570"/>
      <c r="E721" s="570"/>
      <c r="F721" s="570"/>
      <c r="G721" s="570"/>
      <c r="H721" s="570"/>
      <c r="I721" s="570"/>
      <c r="J721" s="570"/>
      <c r="K721" s="570"/>
      <c r="L721" s="570"/>
      <c r="M721" s="570"/>
      <c r="N721" s="570"/>
      <c r="O721" s="570"/>
      <c r="P721" s="570"/>
      <c r="Q721" s="570"/>
      <c r="R721" s="570"/>
      <c r="S721" s="570"/>
      <c r="T721" s="570"/>
      <c r="U721" s="570"/>
      <c r="V721" s="570"/>
      <c r="W721" s="570"/>
      <c r="X721" s="570"/>
      <c r="Y721" s="570"/>
      <c r="Z721" s="570"/>
    </row>
    <row r="722" spans="1:26" ht="15.75" customHeight="1">
      <c r="A722" s="570"/>
      <c r="B722" s="570"/>
      <c r="C722" s="570"/>
      <c r="D722" s="570"/>
      <c r="E722" s="570"/>
      <c r="F722" s="570"/>
      <c r="G722" s="570"/>
      <c r="H722" s="570"/>
      <c r="I722" s="570"/>
      <c r="J722" s="570"/>
      <c r="K722" s="570"/>
      <c r="L722" s="570"/>
      <c r="M722" s="570"/>
      <c r="N722" s="570"/>
      <c r="O722" s="570"/>
      <c r="P722" s="570"/>
      <c r="Q722" s="570"/>
      <c r="R722" s="570"/>
      <c r="S722" s="570"/>
      <c r="T722" s="570"/>
      <c r="U722" s="570"/>
      <c r="V722" s="570"/>
      <c r="W722" s="570"/>
      <c r="X722" s="570"/>
      <c r="Y722" s="570"/>
      <c r="Z722" s="570"/>
    </row>
    <row r="723" spans="1:26" ht="15.75" customHeight="1">
      <c r="A723" s="570"/>
      <c r="B723" s="570"/>
      <c r="C723" s="570"/>
      <c r="D723" s="570"/>
      <c r="E723" s="570"/>
      <c r="F723" s="570"/>
      <c r="G723" s="570"/>
      <c r="H723" s="570"/>
      <c r="I723" s="570"/>
      <c r="J723" s="570"/>
      <c r="K723" s="570"/>
      <c r="L723" s="570"/>
      <c r="M723" s="570"/>
      <c r="N723" s="570"/>
      <c r="O723" s="570"/>
      <c r="P723" s="570"/>
      <c r="Q723" s="570"/>
      <c r="R723" s="570"/>
      <c r="S723" s="570"/>
      <c r="T723" s="570"/>
      <c r="U723" s="570"/>
      <c r="V723" s="570"/>
      <c r="W723" s="570"/>
      <c r="X723" s="570"/>
      <c r="Y723" s="570"/>
      <c r="Z723" s="570"/>
    </row>
    <row r="724" spans="1:26" ht="15.75" customHeight="1">
      <c r="A724" s="570"/>
      <c r="B724" s="570"/>
      <c r="C724" s="570"/>
      <c r="D724" s="570"/>
      <c r="E724" s="570"/>
      <c r="F724" s="570"/>
      <c r="G724" s="570"/>
      <c r="H724" s="570"/>
      <c r="I724" s="570"/>
      <c r="J724" s="570"/>
      <c r="K724" s="570"/>
      <c r="L724" s="570"/>
      <c r="M724" s="570"/>
      <c r="N724" s="570"/>
      <c r="O724" s="570"/>
      <c r="P724" s="570"/>
      <c r="Q724" s="570"/>
      <c r="R724" s="570"/>
      <c r="S724" s="570"/>
      <c r="T724" s="570"/>
      <c r="U724" s="570"/>
      <c r="V724" s="570"/>
      <c r="W724" s="570"/>
      <c r="X724" s="570"/>
      <c r="Y724" s="570"/>
      <c r="Z724" s="570"/>
    </row>
    <row r="725" spans="1:26" ht="15.75" customHeight="1">
      <c r="A725" s="570"/>
      <c r="B725" s="570"/>
      <c r="C725" s="570"/>
      <c r="D725" s="570"/>
      <c r="E725" s="570"/>
      <c r="F725" s="570"/>
      <c r="G725" s="570"/>
      <c r="H725" s="570"/>
      <c r="I725" s="570"/>
      <c r="J725" s="570"/>
      <c r="K725" s="570"/>
      <c r="L725" s="570"/>
      <c r="M725" s="570"/>
      <c r="N725" s="570"/>
      <c r="O725" s="570"/>
      <c r="P725" s="570"/>
      <c r="Q725" s="570"/>
      <c r="R725" s="570"/>
      <c r="S725" s="570"/>
      <c r="T725" s="570"/>
      <c r="U725" s="570"/>
      <c r="V725" s="570"/>
      <c r="W725" s="570"/>
      <c r="X725" s="570"/>
      <c r="Y725" s="570"/>
      <c r="Z725" s="570"/>
    </row>
    <row r="726" spans="1:26" ht="15.75" customHeight="1">
      <c r="A726" s="570"/>
      <c r="B726" s="570"/>
      <c r="C726" s="570"/>
      <c r="D726" s="570"/>
      <c r="E726" s="570"/>
      <c r="F726" s="570"/>
      <c r="G726" s="570"/>
      <c r="H726" s="570"/>
      <c r="I726" s="570"/>
      <c r="J726" s="570"/>
      <c r="K726" s="570"/>
      <c r="L726" s="570"/>
      <c r="M726" s="570"/>
      <c r="N726" s="570"/>
      <c r="O726" s="570"/>
      <c r="P726" s="570"/>
      <c r="Q726" s="570"/>
      <c r="R726" s="570"/>
      <c r="S726" s="570"/>
      <c r="T726" s="570"/>
      <c r="U726" s="570"/>
      <c r="V726" s="570"/>
      <c r="W726" s="570"/>
      <c r="X726" s="570"/>
      <c r="Y726" s="570"/>
      <c r="Z726" s="570"/>
    </row>
    <row r="727" spans="1:26" ht="15.75" customHeight="1">
      <c r="A727" s="570"/>
      <c r="B727" s="570"/>
      <c r="C727" s="570"/>
      <c r="D727" s="570"/>
      <c r="E727" s="570"/>
      <c r="F727" s="570"/>
      <c r="G727" s="570"/>
      <c r="H727" s="570"/>
      <c r="I727" s="570"/>
      <c r="J727" s="570"/>
      <c r="K727" s="570"/>
      <c r="L727" s="570"/>
      <c r="M727" s="570"/>
      <c r="N727" s="570"/>
      <c r="O727" s="570"/>
      <c r="P727" s="570"/>
      <c r="Q727" s="570"/>
      <c r="R727" s="570"/>
      <c r="S727" s="570"/>
      <c r="T727" s="570"/>
      <c r="U727" s="570"/>
      <c r="V727" s="570"/>
      <c r="W727" s="570"/>
      <c r="X727" s="570"/>
      <c r="Y727" s="570"/>
      <c r="Z727" s="570"/>
    </row>
    <row r="728" spans="1:26" ht="15.75" customHeight="1">
      <c r="A728" s="570"/>
      <c r="B728" s="570"/>
      <c r="C728" s="570"/>
      <c r="D728" s="570"/>
      <c r="E728" s="570"/>
      <c r="F728" s="570"/>
      <c r="G728" s="570"/>
      <c r="H728" s="570"/>
      <c r="I728" s="570"/>
      <c r="J728" s="570"/>
      <c r="K728" s="570"/>
      <c r="L728" s="570"/>
      <c r="M728" s="570"/>
      <c r="N728" s="570"/>
      <c r="O728" s="570"/>
      <c r="P728" s="570"/>
      <c r="Q728" s="570"/>
      <c r="R728" s="570"/>
      <c r="S728" s="570"/>
      <c r="T728" s="570"/>
      <c r="U728" s="570"/>
      <c r="V728" s="570"/>
      <c r="W728" s="570"/>
      <c r="X728" s="570"/>
      <c r="Y728" s="570"/>
      <c r="Z728" s="570"/>
    </row>
    <row r="729" spans="1:26" ht="15.75" customHeight="1">
      <c r="A729" s="570"/>
      <c r="B729" s="570"/>
      <c r="C729" s="570"/>
      <c r="D729" s="570"/>
      <c r="E729" s="570"/>
      <c r="F729" s="570"/>
      <c r="G729" s="570"/>
      <c r="H729" s="570"/>
      <c r="I729" s="570"/>
      <c r="J729" s="570"/>
      <c r="K729" s="570"/>
      <c r="L729" s="570"/>
      <c r="M729" s="570"/>
      <c r="N729" s="570"/>
      <c r="O729" s="570"/>
      <c r="P729" s="570"/>
      <c r="Q729" s="570"/>
      <c r="R729" s="570"/>
      <c r="S729" s="570"/>
      <c r="T729" s="570"/>
      <c r="U729" s="570"/>
      <c r="V729" s="570"/>
      <c r="W729" s="570"/>
      <c r="X729" s="570"/>
      <c r="Y729" s="570"/>
      <c r="Z729" s="570"/>
    </row>
    <row r="730" spans="1:26" ht="15.75" customHeight="1">
      <c r="A730" s="570"/>
      <c r="B730" s="570"/>
      <c r="C730" s="570"/>
      <c r="D730" s="570"/>
      <c r="E730" s="570"/>
      <c r="F730" s="570"/>
      <c r="G730" s="570"/>
      <c r="H730" s="570"/>
      <c r="I730" s="570"/>
      <c r="J730" s="570"/>
      <c r="K730" s="570"/>
      <c r="L730" s="570"/>
      <c r="M730" s="570"/>
      <c r="N730" s="570"/>
      <c r="O730" s="570"/>
      <c r="P730" s="570"/>
      <c r="Q730" s="570"/>
      <c r="R730" s="570"/>
      <c r="S730" s="570"/>
      <c r="T730" s="570"/>
      <c r="U730" s="570"/>
      <c r="V730" s="570"/>
      <c r="W730" s="570"/>
      <c r="X730" s="570"/>
      <c r="Y730" s="570"/>
      <c r="Z730" s="570"/>
    </row>
    <row r="731" spans="1:26" ht="15.75" customHeight="1">
      <c r="A731" s="570"/>
      <c r="B731" s="570"/>
      <c r="C731" s="570"/>
      <c r="D731" s="570"/>
      <c r="E731" s="570"/>
      <c r="F731" s="570"/>
      <c r="G731" s="570"/>
      <c r="H731" s="570"/>
      <c r="I731" s="570"/>
      <c r="J731" s="570"/>
      <c r="K731" s="570"/>
      <c r="L731" s="570"/>
      <c r="M731" s="570"/>
      <c r="N731" s="570"/>
      <c r="O731" s="570"/>
      <c r="P731" s="570"/>
      <c r="Q731" s="570"/>
      <c r="R731" s="570"/>
      <c r="S731" s="570"/>
      <c r="T731" s="570"/>
      <c r="U731" s="570"/>
      <c r="V731" s="570"/>
      <c r="W731" s="570"/>
      <c r="X731" s="570"/>
      <c r="Y731" s="570"/>
      <c r="Z731" s="570"/>
    </row>
    <row r="732" spans="1:26" ht="15.75" customHeight="1">
      <c r="A732" s="570"/>
      <c r="B732" s="570"/>
      <c r="C732" s="570"/>
      <c r="D732" s="570"/>
      <c r="E732" s="570"/>
      <c r="F732" s="570"/>
      <c r="G732" s="570"/>
      <c r="H732" s="570"/>
      <c r="I732" s="570"/>
      <c r="J732" s="570"/>
      <c r="K732" s="570"/>
      <c r="L732" s="570"/>
      <c r="M732" s="570"/>
      <c r="N732" s="570"/>
      <c r="O732" s="570"/>
      <c r="P732" s="570"/>
      <c r="Q732" s="570"/>
      <c r="R732" s="570"/>
      <c r="S732" s="570"/>
      <c r="T732" s="570"/>
      <c r="U732" s="570"/>
      <c r="V732" s="570"/>
      <c r="W732" s="570"/>
      <c r="X732" s="570"/>
      <c r="Y732" s="570"/>
      <c r="Z732" s="570"/>
    </row>
    <row r="733" spans="1:26" ht="15.75" customHeight="1">
      <c r="A733" s="570"/>
      <c r="B733" s="570"/>
      <c r="C733" s="570"/>
      <c r="D733" s="570"/>
      <c r="E733" s="570"/>
      <c r="F733" s="570"/>
      <c r="G733" s="570"/>
      <c r="H733" s="570"/>
      <c r="I733" s="570"/>
      <c r="J733" s="570"/>
      <c r="K733" s="570"/>
      <c r="L733" s="570"/>
      <c r="M733" s="570"/>
      <c r="N733" s="570"/>
      <c r="O733" s="570"/>
      <c r="P733" s="570"/>
      <c r="Q733" s="570"/>
      <c r="R733" s="570"/>
      <c r="S733" s="570"/>
      <c r="T733" s="570"/>
      <c r="U733" s="570"/>
      <c r="V733" s="570"/>
      <c r="W733" s="570"/>
      <c r="X733" s="570"/>
      <c r="Y733" s="570"/>
      <c r="Z733" s="570"/>
    </row>
    <row r="734" spans="1:26" ht="15.75" customHeight="1">
      <c r="A734" s="570"/>
      <c r="B734" s="570"/>
      <c r="C734" s="570"/>
      <c r="D734" s="570"/>
      <c r="E734" s="570"/>
      <c r="F734" s="570"/>
      <c r="G734" s="570"/>
      <c r="H734" s="570"/>
      <c r="I734" s="570"/>
      <c r="J734" s="570"/>
      <c r="K734" s="570"/>
      <c r="L734" s="570"/>
      <c r="M734" s="570"/>
      <c r="N734" s="570"/>
      <c r="O734" s="570"/>
      <c r="P734" s="570"/>
      <c r="Q734" s="570"/>
      <c r="R734" s="570"/>
      <c r="S734" s="570"/>
      <c r="T734" s="570"/>
      <c r="U734" s="570"/>
      <c r="V734" s="570"/>
      <c r="W734" s="570"/>
      <c r="X734" s="570"/>
      <c r="Y734" s="570"/>
      <c r="Z734" s="570"/>
    </row>
    <row r="735" spans="1:26" ht="15.75" customHeight="1">
      <c r="A735" s="570"/>
      <c r="B735" s="570"/>
      <c r="C735" s="570"/>
      <c r="D735" s="570"/>
      <c r="E735" s="570"/>
      <c r="F735" s="570"/>
      <c r="G735" s="570"/>
      <c r="H735" s="570"/>
      <c r="I735" s="570"/>
      <c r="J735" s="570"/>
      <c r="K735" s="570"/>
      <c r="L735" s="570"/>
      <c r="M735" s="570"/>
      <c r="N735" s="570"/>
      <c r="O735" s="570"/>
      <c r="P735" s="570"/>
      <c r="Q735" s="570"/>
      <c r="R735" s="570"/>
      <c r="S735" s="570"/>
      <c r="T735" s="570"/>
      <c r="U735" s="570"/>
      <c r="V735" s="570"/>
      <c r="W735" s="570"/>
      <c r="X735" s="570"/>
      <c r="Y735" s="570"/>
      <c r="Z735" s="570"/>
    </row>
    <row r="736" spans="1:26" ht="15.75" customHeight="1">
      <c r="A736" s="570"/>
      <c r="B736" s="570"/>
      <c r="C736" s="570"/>
      <c r="D736" s="570"/>
      <c r="E736" s="570"/>
      <c r="F736" s="570"/>
      <c r="G736" s="570"/>
      <c r="H736" s="570"/>
      <c r="I736" s="570"/>
      <c r="J736" s="570"/>
      <c r="K736" s="570"/>
      <c r="L736" s="570"/>
      <c r="M736" s="570"/>
      <c r="N736" s="570"/>
      <c r="O736" s="570"/>
      <c r="P736" s="570"/>
      <c r="Q736" s="570"/>
      <c r="R736" s="570"/>
      <c r="S736" s="570"/>
      <c r="T736" s="570"/>
      <c r="U736" s="570"/>
      <c r="V736" s="570"/>
      <c r="W736" s="570"/>
      <c r="X736" s="570"/>
      <c r="Y736" s="570"/>
      <c r="Z736" s="570"/>
    </row>
    <row r="737" spans="1:26" ht="15.75" customHeight="1">
      <c r="A737" s="570"/>
      <c r="B737" s="570"/>
      <c r="C737" s="570"/>
      <c r="D737" s="570"/>
      <c r="E737" s="570"/>
      <c r="F737" s="570"/>
      <c r="G737" s="570"/>
      <c r="H737" s="570"/>
      <c r="I737" s="570"/>
      <c r="J737" s="570"/>
      <c r="K737" s="570"/>
      <c r="L737" s="570"/>
      <c r="M737" s="570"/>
      <c r="N737" s="570"/>
      <c r="O737" s="570"/>
      <c r="P737" s="570"/>
      <c r="Q737" s="570"/>
      <c r="R737" s="570"/>
      <c r="S737" s="570"/>
      <c r="T737" s="570"/>
      <c r="U737" s="570"/>
      <c r="V737" s="570"/>
      <c r="W737" s="570"/>
      <c r="X737" s="570"/>
      <c r="Y737" s="570"/>
      <c r="Z737" s="570"/>
    </row>
    <row r="738" spans="1:26" ht="15.75" customHeight="1">
      <c r="A738" s="570"/>
      <c r="B738" s="570"/>
      <c r="C738" s="570"/>
      <c r="D738" s="570"/>
      <c r="E738" s="570"/>
      <c r="F738" s="570"/>
      <c r="G738" s="570"/>
      <c r="H738" s="570"/>
      <c r="I738" s="570"/>
      <c r="J738" s="570"/>
      <c r="K738" s="570"/>
      <c r="L738" s="570"/>
      <c r="M738" s="570"/>
      <c r="N738" s="570"/>
      <c r="O738" s="570"/>
      <c r="P738" s="570"/>
      <c r="Q738" s="570"/>
      <c r="R738" s="570"/>
      <c r="S738" s="570"/>
      <c r="T738" s="570"/>
      <c r="U738" s="570"/>
      <c r="V738" s="570"/>
      <c r="W738" s="570"/>
      <c r="X738" s="570"/>
      <c r="Y738" s="570"/>
      <c r="Z738" s="570"/>
    </row>
    <row r="739" spans="1:26" ht="15.75" customHeight="1">
      <c r="A739" s="570"/>
      <c r="B739" s="570"/>
      <c r="C739" s="570"/>
      <c r="D739" s="570"/>
      <c r="E739" s="570"/>
      <c r="F739" s="570"/>
      <c r="G739" s="570"/>
      <c r="H739" s="570"/>
      <c r="I739" s="570"/>
      <c r="J739" s="570"/>
      <c r="K739" s="570"/>
      <c r="L739" s="570"/>
      <c r="M739" s="570"/>
      <c r="N739" s="570"/>
      <c r="O739" s="570"/>
      <c r="P739" s="570"/>
      <c r="Q739" s="570"/>
      <c r="R739" s="570"/>
      <c r="S739" s="570"/>
      <c r="T739" s="570"/>
      <c r="U739" s="570"/>
      <c r="V739" s="570"/>
      <c r="W739" s="570"/>
      <c r="X739" s="570"/>
      <c r="Y739" s="570"/>
      <c r="Z739" s="570"/>
    </row>
    <row r="740" spans="1:26" ht="15.75" customHeight="1">
      <c r="A740" s="570"/>
      <c r="B740" s="570"/>
      <c r="C740" s="570"/>
      <c r="D740" s="570"/>
      <c r="E740" s="570"/>
      <c r="F740" s="570"/>
      <c r="G740" s="570"/>
      <c r="H740" s="570"/>
      <c r="I740" s="570"/>
      <c r="J740" s="570"/>
      <c r="K740" s="570"/>
      <c r="L740" s="570"/>
      <c r="M740" s="570"/>
      <c r="N740" s="570"/>
      <c r="O740" s="570"/>
      <c r="P740" s="570"/>
      <c r="Q740" s="570"/>
      <c r="R740" s="570"/>
      <c r="S740" s="570"/>
      <c r="T740" s="570"/>
      <c r="U740" s="570"/>
      <c r="V740" s="570"/>
      <c r="W740" s="570"/>
      <c r="X740" s="570"/>
      <c r="Y740" s="570"/>
      <c r="Z740" s="570"/>
    </row>
    <row r="741" spans="1:26" ht="15.75" customHeight="1">
      <c r="A741" s="570"/>
      <c r="B741" s="570"/>
      <c r="C741" s="570"/>
      <c r="D741" s="570"/>
      <c r="E741" s="570"/>
      <c r="F741" s="570"/>
      <c r="G741" s="570"/>
      <c r="H741" s="570"/>
      <c r="I741" s="570"/>
      <c r="J741" s="570"/>
      <c r="K741" s="570"/>
      <c r="L741" s="570"/>
      <c r="M741" s="570"/>
      <c r="N741" s="570"/>
      <c r="O741" s="570"/>
      <c r="P741" s="570"/>
      <c r="Q741" s="570"/>
      <c r="R741" s="570"/>
      <c r="S741" s="570"/>
      <c r="T741" s="570"/>
      <c r="U741" s="570"/>
      <c r="V741" s="570"/>
      <c r="W741" s="570"/>
      <c r="X741" s="570"/>
      <c r="Y741" s="570"/>
      <c r="Z741" s="570"/>
    </row>
    <row r="742" spans="1:26" ht="15.75" customHeight="1">
      <c r="A742" s="570"/>
      <c r="B742" s="570"/>
      <c r="C742" s="570"/>
      <c r="D742" s="570"/>
      <c r="E742" s="570"/>
      <c r="F742" s="570"/>
      <c r="G742" s="570"/>
      <c r="H742" s="570"/>
      <c r="I742" s="570"/>
      <c r="J742" s="570"/>
      <c r="K742" s="570"/>
      <c r="L742" s="570"/>
      <c r="M742" s="570"/>
      <c r="N742" s="570"/>
      <c r="O742" s="570"/>
      <c r="P742" s="570"/>
      <c r="Q742" s="570"/>
      <c r="R742" s="570"/>
      <c r="S742" s="570"/>
      <c r="T742" s="570"/>
      <c r="U742" s="570"/>
      <c r="V742" s="570"/>
      <c r="W742" s="570"/>
      <c r="X742" s="570"/>
      <c r="Y742" s="570"/>
      <c r="Z742" s="570"/>
    </row>
    <row r="743" spans="1:26" ht="15.75" customHeight="1">
      <c r="A743" s="570"/>
      <c r="B743" s="570"/>
      <c r="C743" s="570"/>
      <c r="D743" s="570"/>
      <c r="E743" s="570"/>
      <c r="F743" s="570"/>
      <c r="G743" s="570"/>
      <c r="H743" s="570"/>
      <c r="I743" s="570"/>
      <c r="J743" s="570"/>
      <c r="K743" s="570"/>
      <c r="L743" s="570"/>
      <c r="M743" s="570"/>
      <c r="N743" s="570"/>
      <c r="O743" s="570"/>
      <c r="P743" s="570"/>
      <c r="Q743" s="570"/>
      <c r="R743" s="570"/>
      <c r="S743" s="570"/>
      <c r="T743" s="570"/>
      <c r="U743" s="570"/>
      <c r="V743" s="570"/>
      <c r="W743" s="570"/>
      <c r="X743" s="570"/>
      <c r="Y743" s="570"/>
      <c r="Z743" s="570"/>
    </row>
    <row r="744" spans="1:26" ht="15.75" customHeight="1">
      <c r="A744" s="570"/>
      <c r="B744" s="570"/>
      <c r="C744" s="570"/>
      <c r="D744" s="570"/>
      <c r="E744" s="570"/>
      <c r="F744" s="570"/>
      <c r="G744" s="570"/>
      <c r="H744" s="570"/>
      <c r="I744" s="570"/>
      <c r="J744" s="570"/>
      <c r="K744" s="570"/>
      <c r="L744" s="570"/>
      <c r="M744" s="570"/>
      <c r="N744" s="570"/>
      <c r="O744" s="570"/>
      <c r="P744" s="570"/>
      <c r="Q744" s="570"/>
      <c r="R744" s="570"/>
      <c r="S744" s="570"/>
      <c r="T744" s="570"/>
      <c r="U744" s="570"/>
      <c r="V744" s="570"/>
      <c r="W744" s="570"/>
      <c r="X744" s="570"/>
      <c r="Y744" s="570"/>
      <c r="Z744" s="570"/>
    </row>
    <row r="745" spans="1:26" ht="15.75" customHeight="1">
      <c r="A745" s="570"/>
      <c r="B745" s="570"/>
      <c r="C745" s="570"/>
      <c r="D745" s="570"/>
      <c r="E745" s="570"/>
      <c r="F745" s="570"/>
      <c r="G745" s="570"/>
      <c r="H745" s="570"/>
      <c r="I745" s="570"/>
      <c r="J745" s="570"/>
      <c r="K745" s="570"/>
      <c r="L745" s="570"/>
      <c r="M745" s="570"/>
      <c r="N745" s="570"/>
      <c r="O745" s="570"/>
      <c r="P745" s="570"/>
      <c r="Q745" s="570"/>
      <c r="R745" s="570"/>
      <c r="S745" s="570"/>
      <c r="T745" s="570"/>
      <c r="U745" s="570"/>
      <c r="V745" s="570"/>
      <c r="W745" s="570"/>
      <c r="X745" s="570"/>
      <c r="Y745" s="570"/>
      <c r="Z745" s="570"/>
    </row>
    <row r="746" spans="1:26" ht="15.75" customHeight="1">
      <c r="A746" s="570"/>
      <c r="B746" s="570"/>
      <c r="C746" s="570"/>
      <c r="D746" s="570"/>
      <c r="E746" s="570"/>
      <c r="F746" s="570"/>
      <c r="G746" s="570"/>
      <c r="H746" s="570"/>
      <c r="I746" s="570"/>
      <c r="J746" s="570"/>
      <c r="K746" s="570"/>
      <c r="L746" s="570"/>
      <c r="M746" s="570"/>
      <c r="N746" s="570"/>
      <c r="O746" s="570"/>
      <c r="P746" s="570"/>
      <c r="Q746" s="570"/>
      <c r="R746" s="570"/>
      <c r="S746" s="570"/>
      <c r="T746" s="570"/>
      <c r="U746" s="570"/>
      <c r="V746" s="570"/>
      <c r="W746" s="570"/>
      <c r="X746" s="570"/>
      <c r="Y746" s="570"/>
      <c r="Z746" s="570"/>
    </row>
    <row r="747" spans="1:26" ht="15.75" customHeight="1">
      <c r="A747" s="570"/>
      <c r="B747" s="570"/>
      <c r="C747" s="570"/>
      <c r="D747" s="570"/>
      <c r="E747" s="570"/>
      <c r="F747" s="570"/>
      <c r="G747" s="570"/>
      <c r="H747" s="570"/>
      <c r="I747" s="570"/>
      <c r="J747" s="570"/>
      <c r="K747" s="570"/>
      <c r="L747" s="570"/>
      <c r="M747" s="570"/>
      <c r="N747" s="570"/>
      <c r="O747" s="570"/>
      <c r="P747" s="570"/>
      <c r="Q747" s="570"/>
      <c r="R747" s="570"/>
      <c r="S747" s="570"/>
      <c r="T747" s="570"/>
      <c r="U747" s="570"/>
      <c r="V747" s="570"/>
      <c r="W747" s="570"/>
      <c r="X747" s="570"/>
      <c r="Y747" s="570"/>
      <c r="Z747" s="570"/>
    </row>
    <row r="748" spans="1:26" ht="15.75" customHeight="1">
      <c r="A748" s="570"/>
      <c r="B748" s="570"/>
      <c r="C748" s="570"/>
      <c r="D748" s="570"/>
      <c r="E748" s="570"/>
      <c r="F748" s="570"/>
      <c r="G748" s="570"/>
      <c r="H748" s="570"/>
      <c r="I748" s="570"/>
      <c r="J748" s="570"/>
      <c r="K748" s="570"/>
      <c r="L748" s="570"/>
      <c r="M748" s="570"/>
      <c r="N748" s="570"/>
      <c r="O748" s="570"/>
      <c r="P748" s="570"/>
      <c r="Q748" s="570"/>
      <c r="R748" s="570"/>
      <c r="S748" s="570"/>
      <c r="T748" s="570"/>
      <c r="U748" s="570"/>
      <c r="V748" s="570"/>
      <c r="W748" s="570"/>
      <c r="X748" s="570"/>
      <c r="Y748" s="570"/>
      <c r="Z748" s="570"/>
    </row>
    <row r="749" spans="1:26" ht="15.75" customHeight="1">
      <c r="A749" s="570"/>
      <c r="B749" s="570"/>
      <c r="C749" s="570"/>
      <c r="D749" s="570"/>
      <c r="E749" s="570"/>
      <c r="F749" s="570"/>
      <c r="G749" s="570"/>
      <c r="H749" s="570"/>
      <c r="I749" s="570"/>
      <c r="J749" s="570"/>
      <c r="K749" s="570"/>
      <c r="L749" s="570"/>
      <c r="M749" s="570"/>
      <c r="N749" s="570"/>
      <c r="O749" s="570"/>
      <c r="P749" s="570"/>
      <c r="Q749" s="570"/>
      <c r="R749" s="570"/>
      <c r="S749" s="570"/>
      <c r="T749" s="570"/>
      <c r="U749" s="570"/>
      <c r="V749" s="570"/>
      <c r="W749" s="570"/>
      <c r="X749" s="570"/>
      <c r="Y749" s="570"/>
      <c r="Z749" s="570"/>
    </row>
    <row r="750" spans="1:26" ht="15.75" customHeight="1">
      <c r="A750" s="570"/>
      <c r="B750" s="570"/>
      <c r="C750" s="570"/>
      <c r="D750" s="570"/>
      <c r="E750" s="570"/>
      <c r="F750" s="570"/>
      <c r="G750" s="570"/>
      <c r="H750" s="570"/>
      <c r="I750" s="570"/>
      <c r="J750" s="570"/>
      <c r="K750" s="570"/>
      <c r="L750" s="570"/>
      <c r="M750" s="570"/>
      <c r="N750" s="570"/>
      <c r="O750" s="570"/>
      <c r="P750" s="570"/>
      <c r="Q750" s="570"/>
      <c r="R750" s="570"/>
      <c r="S750" s="570"/>
      <c r="T750" s="570"/>
      <c r="U750" s="570"/>
      <c r="V750" s="570"/>
      <c r="W750" s="570"/>
      <c r="X750" s="570"/>
      <c r="Y750" s="570"/>
      <c r="Z750" s="570"/>
    </row>
    <row r="751" spans="1:26" ht="15.75" customHeight="1">
      <c r="A751" s="570"/>
      <c r="B751" s="570"/>
      <c r="C751" s="570"/>
      <c r="D751" s="570"/>
      <c r="E751" s="570"/>
      <c r="F751" s="570"/>
      <c r="G751" s="570"/>
      <c r="H751" s="570"/>
      <c r="I751" s="570"/>
      <c r="J751" s="570"/>
      <c r="K751" s="570"/>
      <c r="L751" s="570"/>
      <c r="M751" s="570"/>
      <c r="N751" s="570"/>
      <c r="O751" s="570"/>
      <c r="P751" s="570"/>
      <c r="Q751" s="570"/>
      <c r="R751" s="570"/>
      <c r="S751" s="570"/>
      <c r="T751" s="570"/>
      <c r="U751" s="570"/>
      <c r="V751" s="570"/>
      <c r="W751" s="570"/>
      <c r="X751" s="570"/>
      <c r="Y751" s="570"/>
      <c r="Z751" s="570"/>
    </row>
    <row r="752" spans="1:26" ht="15.75" customHeight="1">
      <c r="A752" s="570"/>
      <c r="B752" s="570"/>
      <c r="C752" s="570"/>
      <c r="D752" s="570"/>
      <c r="E752" s="570"/>
      <c r="F752" s="570"/>
      <c r="G752" s="570"/>
      <c r="H752" s="570"/>
      <c r="I752" s="570"/>
      <c r="J752" s="570"/>
      <c r="K752" s="570"/>
      <c r="L752" s="570"/>
      <c r="M752" s="570"/>
      <c r="N752" s="570"/>
      <c r="O752" s="570"/>
      <c r="P752" s="570"/>
      <c r="Q752" s="570"/>
      <c r="R752" s="570"/>
      <c r="S752" s="570"/>
      <c r="T752" s="570"/>
      <c r="U752" s="570"/>
      <c r="V752" s="570"/>
      <c r="W752" s="570"/>
      <c r="X752" s="570"/>
      <c r="Y752" s="570"/>
      <c r="Z752" s="570"/>
    </row>
    <row r="753" spans="1:26" ht="15.75" customHeight="1">
      <c r="A753" s="570"/>
      <c r="B753" s="570"/>
      <c r="C753" s="570"/>
      <c r="D753" s="570"/>
      <c r="E753" s="570"/>
      <c r="F753" s="570"/>
      <c r="G753" s="570"/>
      <c r="H753" s="570"/>
      <c r="I753" s="570"/>
      <c r="J753" s="570"/>
      <c r="K753" s="570"/>
      <c r="L753" s="570"/>
      <c r="M753" s="570"/>
      <c r="N753" s="570"/>
      <c r="O753" s="570"/>
      <c r="P753" s="570"/>
      <c r="Q753" s="570"/>
      <c r="R753" s="570"/>
      <c r="S753" s="570"/>
      <c r="T753" s="570"/>
      <c r="U753" s="570"/>
      <c r="V753" s="570"/>
      <c r="W753" s="570"/>
      <c r="X753" s="570"/>
      <c r="Y753" s="570"/>
      <c r="Z753" s="570"/>
    </row>
    <row r="754" spans="1:26" ht="15.75" customHeight="1">
      <c r="A754" s="570"/>
      <c r="B754" s="570"/>
      <c r="C754" s="570"/>
      <c r="D754" s="570"/>
      <c r="E754" s="570"/>
      <c r="F754" s="570"/>
      <c r="G754" s="570"/>
      <c r="H754" s="570"/>
      <c r="I754" s="570"/>
      <c r="J754" s="570"/>
      <c r="K754" s="570"/>
      <c r="L754" s="570"/>
      <c r="M754" s="570"/>
      <c r="N754" s="570"/>
      <c r="O754" s="570"/>
      <c r="P754" s="570"/>
      <c r="Q754" s="570"/>
      <c r="R754" s="570"/>
      <c r="S754" s="570"/>
      <c r="T754" s="570"/>
      <c r="U754" s="570"/>
      <c r="V754" s="570"/>
      <c r="W754" s="570"/>
      <c r="X754" s="570"/>
      <c r="Y754" s="570"/>
      <c r="Z754" s="570"/>
    </row>
    <row r="755" spans="1:26" ht="15.75" customHeight="1">
      <c r="A755" s="570"/>
      <c r="B755" s="570"/>
      <c r="C755" s="570"/>
      <c r="D755" s="570"/>
      <c r="E755" s="570"/>
      <c r="F755" s="570"/>
      <c r="G755" s="570"/>
      <c r="H755" s="570"/>
      <c r="I755" s="570"/>
      <c r="J755" s="570"/>
      <c r="K755" s="570"/>
      <c r="L755" s="570"/>
      <c r="M755" s="570"/>
      <c r="N755" s="570"/>
      <c r="O755" s="570"/>
      <c r="P755" s="570"/>
      <c r="Q755" s="570"/>
      <c r="R755" s="570"/>
      <c r="S755" s="570"/>
      <c r="T755" s="570"/>
      <c r="U755" s="570"/>
      <c r="V755" s="570"/>
      <c r="W755" s="570"/>
      <c r="X755" s="570"/>
      <c r="Y755" s="570"/>
      <c r="Z755" s="570"/>
    </row>
    <row r="756" spans="1:26" ht="15.75" customHeight="1">
      <c r="A756" s="570"/>
      <c r="B756" s="570"/>
      <c r="C756" s="570"/>
      <c r="D756" s="570"/>
      <c r="E756" s="570"/>
      <c r="F756" s="570"/>
      <c r="G756" s="570"/>
      <c r="H756" s="570"/>
      <c r="I756" s="570"/>
      <c r="J756" s="570"/>
      <c r="K756" s="570"/>
      <c r="L756" s="570"/>
      <c r="M756" s="570"/>
      <c r="N756" s="570"/>
      <c r="O756" s="570"/>
      <c r="P756" s="570"/>
      <c r="Q756" s="570"/>
      <c r="R756" s="570"/>
      <c r="S756" s="570"/>
      <c r="T756" s="570"/>
      <c r="U756" s="570"/>
      <c r="V756" s="570"/>
      <c r="W756" s="570"/>
      <c r="X756" s="570"/>
      <c r="Y756" s="570"/>
      <c r="Z756" s="570"/>
    </row>
    <row r="757" spans="1:26" ht="15.75" customHeight="1">
      <c r="A757" s="570"/>
      <c r="B757" s="570"/>
      <c r="C757" s="570"/>
      <c r="D757" s="570"/>
      <c r="E757" s="570"/>
      <c r="F757" s="570"/>
      <c r="G757" s="570"/>
      <c r="H757" s="570"/>
      <c r="I757" s="570"/>
      <c r="J757" s="570"/>
      <c r="K757" s="570"/>
      <c r="L757" s="570"/>
      <c r="M757" s="570"/>
      <c r="N757" s="570"/>
      <c r="O757" s="570"/>
      <c r="P757" s="570"/>
      <c r="Q757" s="570"/>
      <c r="R757" s="570"/>
      <c r="S757" s="570"/>
      <c r="T757" s="570"/>
      <c r="U757" s="570"/>
      <c r="V757" s="570"/>
      <c r="W757" s="570"/>
      <c r="X757" s="570"/>
      <c r="Y757" s="570"/>
      <c r="Z757" s="570"/>
    </row>
    <row r="758" spans="1:26" ht="15.75" customHeight="1">
      <c r="A758" s="570"/>
      <c r="B758" s="570"/>
      <c r="C758" s="570"/>
      <c r="D758" s="570"/>
      <c r="E758" s="570"/>
      <c r="F758" s="570"/>
      <c r="G758" s="570"/>
      <c r="H758" s="570"/>
      <c r="I758" s="570"/>
      <c r="J758" s="570"/>
      <c r="K758" s="570"/>
      <c r="L758" s="570"/>
      <c r="M758" s="570"/>
      <c r="N758" s="570"/>
      <c r="O758" s="570"/>
      <c r="P758" s="570"/>
      <c r="Q758" s="570"/>
      <c r="R758" s="570"/>
      <c r="S758" s="570"/>
      <c r="T758" s="570"/>
      <c r="U758" s="570"/>
      <c r="V758" s="570"/>
      <c r="W758" s="570"/>
      <c r="X758" s="570"/>
      <c r="Y758" s="570"/>
      <c r="Z758" s="570"/>
    </row>
    <row r="759" spans="1:26" ht="15.75" customHeight="1">
      <c r="A759" s="570"/>
      <c r="B759" s="570"/>
      <c r="C759" s="570"/>
      <c r="D759" s="570"/>
      <c r="E759" s="570"/>
      <c r="F759" s="570"/>
      <c r="G759" s="570"/>
      <c r="H759" s="570"/>
      <c r="I759" s="570"/>
      <c r="J759" s="570"/>
      <c r="K759" s="570"/>
      <c r="L759" s="570"/>
      <c r="M759" s="570"/>
      <c r="N759" s="570"/>
      <c r="O759" s="570"/>
      <c r="P759" s="570"/>
      <c r="Q759" s="570"/>
      <c r="R759" s="570"/>
      <c r="S759" s="570"/>
      <c r="T759" s="570"/>
      <c r="U759" s="570"/>
      <c r="V759" s="570"/>
      <c r="W759" s="570"/>
      <c r="X759" s="570"/>
      <c r="Y759" s="570"/>
      <c r="Z759" s="570"/>
    </row>
    <row r="760" spans="1:26" ht="15.75" customHeight="1">
      <c r="A760" s="570"/>
      <c r="B760" s="570"/>
      <c r="C760" s="570"/>
      <c r="D760" s="570"/>
      <c r="E760" s="570"/>
      <c r="F760" s="570"/>
      <c r="G760" s="570"/>
      <c r="H760" s="570"/>
      <c r="I760" s="570"/>
      <c r="J760" s="570"/>
      <c r="K760" s="570"/>
      <c r="L760" s="570"/>
      <c r="M760" s="570"/>
      <c r="N760" s="570"/>
      <c r="O760" s="570"/>
      <c r="P760" s="570"/>
      <c r="Q760" s="570"/>
      <c r="R760" s="570"/>
      <c r="S760" s="570"/>
      <c r="T760" s="570"/>
      <c r="U760" s="570"/>
      <c r="V760" s="570"/>
      <c r="W760" s="570"/>
      <c r="X760" s="570"/>
      <c r="Y760" s="570"/>
      <c r="Z760" s="570"/>
    </row>
    <row r="761" spans="1:26" ht="15.75" customHeight="1">
      <c r="A761" s="570"/>
      <c r="B761" s="570"/>
      <c r="C761" s="570"/>
      <c r="D761" s="570"/>
      <c r="E761" s="570"/>
      <c r="F761" s="570"/>
      <c r="G761" s="570"/>
      <c r="H761" s="570"/>
      <c r="I761" s="570"/>
      <c r="J761" s="570"/>
      <c r="K761" s="570"/>
      <c r="L761" s="570"/>
      <c r="M761" s="570"/>
      <c r="N761" s="570"/>
      <c r="O761" s="570"/>
      <c r="P761" s="570"/>
      <c r="Q761" s="570"/>
      <c r="R761" s="570"/>
      <c r="S761" s="570"/>
      <c r="T761" s="570"/>
      <c r="U761" s="570"/>
      <c r="V761" s="570"/>
      <c r="W761" s="570"/>
      <c r="X761" s="570"/>
      <c r="Y761" s="570"/>
      <c r="Z761" s="570"/>
    </row>
    <row r="762" spans="1:26" ht="15.75" customHeight="1">
      <c r="A762" s="570"/>
      <c r="B762" s="570"/>
      <c r="C762" s="570"/>
      <c r="D762" s="570"/>
      <c r="E762" s="570"/>
      <c r="F762" s="570"/>
      <c r="G762" s="570"/>
      <c r="H762" s="570"/>
      <c r="I762" s="570"/>
      <c r="J762" s="570"/>
      <c r="K762" s="570"/>
      <c r="L762" s="570"/>
      <c r="M762" s="570"/>
      <c r="N762" s="570"/>
      <c r="O762" s="570"/>
      <c r="P762" s="570"/>
      <c r="Q762" s="570"/>
      <c r="R762" s="570"/>
      <c r="S762" s="570"/>
      <c r="T762" s="570"/>
      <c r="U762" s="570"/>
      <c r="V762" s="570"/>
      <c r="W762" s="570"/>
      <c r="X762" s="570"/>
      <c r="Y762" s="570"/>
      <c r="Z762" s="570"/>
    </row>
    <row r="763" spans="1:26" ht="15.75" customHeight="1">
      <c r="A763" s="570"/>
      <c r="B763" s="570"/>
      <c r="C763" s="570"/>
      <c r="D763" s="570"/>
      <c r="E763" s="570"/>
      <c r="F763" s="570"/>
      <c r="G763" s="570"/>
      <c r="H763" s="570"/>
      <c r="I763" s="570"/>
      <c r="J763" s="570"/>
      <c r="K763" s="570"/>
      <c r="L763" s="570"/>
      <c r="M763" s="570"/>
      <c r="N763" s="570"/>
      <c r="O763" s="570"/>
      <c r="P763" s="570"/>
      <c r="Q763" s="570"/>
      <c r="R763" s="570"/>
      <c r="S763" s="570"/>
      <c r="T763" s="570"/>
      <c r="U763" s="570"/>
      <c r="V763" s="570"/>
      <c r="W763" s="570"/>
      <c r="X763" s="570"/>
      <c r="Y763" s="570"/>
      <c r="Z763" s="570"/>
    </row>
    <row r="764" spans="1:26" ht="15.75" customHeight="1">
      <c r="A764" s="570"/>
      <c r="B764" s="570"/>
      <c r="C764" s="570"/>
      <c r="D764" s="570"/>
      <c r="E764" s="570"/>
      <c r="F764" s="570"/>
      <c r="G764" s="570"/>
      <c r="H764" s="570"/>
      <c r="I764" s="570"/>
      <c r="J764" s="570"/>
      <c r="K764" s="570"/>
      <c r="L764" s="570"/>
      <c r="M764" s="570"/>
      <c r="N764" s="570"/>
      <c r="O764" s="570"/>
      <c r="P764" s="570"/>
      <c r="Q764" s="570"/>
      <c r="R764" s="570"/>
      <c r="S764" s="570"/>
      <c r="T764" s="570"/>
      <c r="U764" s="570"/>
      <c r="V764" s="570"/>
      <c r="W764" s="570"/>
      <c r="X764" s="570"/>
      <c r="Y764" s="570"/>
      <c r="Z764" s="570"/>
    </row>
    <row r="765" spans="1:26" ht="15.75" customHeight="1">
      <c r="A765" s="570"/>
      <c r="B765" s="570"/>
      <c r="C765" s="570"/>
      <c r="D765" s="570"/>
      <c r="E765" s="570"/>
      <c r="F765" s="570"/>
      <c r="G765" s="570"/>
      <c r="H765" s="570"/>
      <c r="I765" s="570"/>
      <c r="J765" s="570"/>
      <c r="K765" s="570"/>
      <c r="L765" s="570"/>
      <c r="M765" s="570"/>
      <c r="N765" s="570"/>
      <c r="O765" s="570"/>
      <c r="P765" s="570"/>
      <c r="Q765" s="570"/>
      <c r="R765" s="570"/>
      <c r="S765" s="570"/>
      <c r="T765" s="570"/>
      <c r="U765" s="570"/>
      <c r="V765" s="570"/>
      <c r="W765" s="570"/>
      <c r="X765" s="570"/>
      <c r="Y765" s="570"/>
      <c r="Z765" s="570"/>
    </row>
    <row r="766" spans="1:26" ht="15.75" customHeight="1">
      <c r="A766" s="570"/>
      <c r="B766" s="570"/>
      <c r="C766" s="570"/>
      <c r="D766" s="570"/>
      <c r="E766" s="570"/>
      <c r="F766" s="570"/>
      <c r="G766" s="570"/>
      <c r="H766" s="570"/>
      <c r="I766" s="570"/>
      <c r="J766" s="570"/>
      <c r="K766" s="570"/>
      <c r="L766" s="570"/>
      <c r="M766" s="570"/>
      <c r="N766" s="570"/>
      <c r="O766" s="570"/>
      <c r="P766" s="570"/>
      <c r="Q766" s="570"/>
      <c r="R766" s="570"/>
      <c r="S766" s="570"/>
      <c r="T766" s="570"/>
      <c r="U766" s="570"/>
      <c r="V766" s="570"/>
      <c r="W766" s="570"/>
      <c r="X766" s="570"/>
      <c r="Y766" s="570"/>
      <c r="Z766" s="570"/>
    </row>
    <row r="767" spans="1:26" ht="15.75" customHeight="1">
      <c r="A767" s="570"/>
      <c r="B767" s="570"/>
      <c r="C767" s="570"/>
      <c r="D767" s="570"/>
      <c r="E767" s="570"/>
      <c r="F767" s="570"/>
      <c r="G767" s="570"/>
      <c r="H767" s="570"/>
      <c r="I767" s="570"/>
      <c r="J767" s="570"/>
      <c r="K767" s="570"/>
      <c r="L767" s="570"/>
      <c r="M767" s="570"/>
      <c r="N767" s="570"/>
      <c r="O767" s="570"/>
      <c r="P767" s="570"/>
      <c r="Q767" s="570"/>
      <c r="R767" s="570"/>
      <c r="S767" s="570"/>
      <c r="T767" s="570"/>
      <c r="U767" s="570"/>
      <c r="V767" s="570"/>
      <c r="W767" s="570"/>
      <c r="X767" s="570"/>
      <c r="Y767" s="570"/>
      <c r="Z767" s="570"/>
    </row>
    <row r="768" spans="1:26" ht="15.75" customHeight="1">
      <c r="A768" s="570"/>
      <c r="B768" s="570"/>
      <c r="C768" s="570"/>
      <c r="D768" s="570"/>
      <c r="E768" s="570"/>
      <c r="F768" s="570"/>
      <c r="G768" s="570"/>
      <c r="H768" s="570"/>
      <c r="I768" s="570"/>
      <c r="J768" s="570"/>
      <c r="K768" s="570"/>
      <c r="L768" s="570"/>
      <c r="M768" s="570"/>
      <c r="N768" s="570"/>
      <c r="O768" s="570"/>
      <c r="P768" s="570"/>
      <c r="Q768" s="570"/>
      <c r="R768" s="570"/>
      <c r="S768" s="570"/>
      <c r="T768" s="570"/>
      <c r="U768" s="570"/>
      <c r="V768" s="570"/>
      <c r="W768" s="570"/>
      <c r="X768" s="570"/>
      <c r="Y768" s="570"/>
      <c r="Z768" s="570"/>
    </row>
    <row r="769" spans="1:26" ht="15.75" customHeight="1">
      <c r="A769" s="570"/>
      <c r="B769" s="570"/>
      <c r="C769" s="570"/>
      <c r="D769" s="570"/>
      <c r="E769" s="570"/>
      <c r="F769" s="570"/>
      <c r="G769" s="570"/>
      <c r="H769" s="570"/>
      <c r="I769" s="570"/>
      <c r="J769" s="570"/>
      <c r="K769" s="570"/>
      <c r="L769" s="570"/>
      <c r="M769" s="570"/>
      <c r="N769" s="570"/>
      <c r="O769" s="570"/>
      <c r="P769" s="570"/>
      <c r="Q769" s="570"/>
      <c r="R769" s="570"/>
      <c r="S769" s="570"/>
      <c r="T769" s="570"/>
      <c r="U769" s="570"/>
      <c r="V769" s="570"/>
      <c r="W769" s="570"/>
      <c r="X769" s="570"/>
      <c r="Y769" s="570"/>
      <c r="Z769" s="570"/>
    </row>
    <row r="770" spans="1:26" ht="15.75" customHeight="1">
      <c r="A770" s="570"/>
      <c r="B770" s="570"/>
      <c r="C770" s="570"/>
      <c r="D770" s="570"/>
      <c r="E770" s="570"/>
      <c r="F770" s="570"/>
      <c r="G770" s="570"/>
      <c r="H770" s="570"/>
      <c r="I770" s="570"/>
      <c r="J770" s="570"/>
      <c r="K770" s="570"/>
      <c r="L770" s="570"/>
      <c r="M770" s="570"/>
      <c r="N770" s="570"/>
      <c r="O770" s="570"/>
      <c r="P770" s="570"/>
      <c r="Q770" s="570"/>
      <c r="R770" s="570"/>
      <c r="S770" s="570"/>
      <c r="T770" s="570"/>
      <c r="U770" s="570"/>
      <c r="V770" s="570"/>
      <c r="W770" s="570"/>
      <c r="X770" s="570"/>
      <c r="Y770" s="570"/>
      <c r="Z770" s="570"/>
    </row>
    <row r="771" spans="1:26" ht="15.75" customHeight="1">
      <c r="A771" s="570"/>
      <c r="B771" s="570"/>
      <c r="C771" s="570"/>
      <c r="D771" s="570"/>
      <c r="E771" s="570"/>
      <c r="F771" s="570"/>
      <c r="G771" s="570"/>
      <c r="H771" s="570"/>
      <c r="I771" s="570"/>
      <c r="J771" s="570"/>
      <c r="K771" s="570"/>
      <c r="L771" s="570"/>
      <c r="M771" s="570"/>
      <c r="N771" s="570"/>
      <c r="O771" s="570"/>
      <c r="P771" s="570"/>
      <c r="Q771" s="570"/>
      <c r="R771" s="570"/>
      <c r="S771" s="570"/>
      <c r="T771" s="570"/>
      <c r="U771" s="570"/>
      <c r="V771" s="570"/>
      <c r="W771" s="570"/>
      <c r="X771" s="570"/>
      <c r="Y771" s="570"/>
      <c r="Z771" s="570"/>
    </row>
    <row r="772" spans="1:26" ht="15.75" customHeight="1">
      <c r="A772" s="570"/>
      <c r="B772" s="570"/>
      <c r="C772" s="570"/>
      <c r="D772" s="570"/>
      <c r="E772" s="570"/>
      <c r="F772" s="570"/>
      <c r="G772" s="570"/>
      <c r="H772" s="570"/>
      <c r="I772" s="570"/>
      <c r="J772" s="570"/>
      <c r="K772" s="570"/>
      <c r="L772" s="570"/>
      <c r="M772" s="570"/>
      <c r="N772" s="570"/>
      <c r="O772" s="570"/>
      <c r="P772" s="570"/>
      <c r="Q772" s="570"/>
      <c r="R772" s="570"/>
      <c r="S772" s="570"/>
      <c r="T772" s="570"/>
      <c r="U772" s="570"/>
      <c r="V772" s="570"/>
      <c r="W772" s="570"/>
      <c r="X772" s="570"/>
      <c r="Y772" s="570"/>
      <c r="Z772" s="570"/>
    </row>
    <row r="773" spans="1:26" ht="15.75" customHeight="1">
      <c r="A773" s="570"/>
      <c r="B773" s="570"/>
      <c r="C773" s="570"/>
      <c r="D773" s="570"/>
      <c r="E773" s="570"/>
      <c r="F773" s="570"/>
      <c r="G773" s="570"/>
      <c r="H773" s="570"/>
      <c r="I773" s="570"/>
      <c r="J773" s="570"/>
      <c r="K773" s="570"/>
      <c r="L773" s="570"/>
      <c r="M773" s="570"/>
      <c r="N773" s="570"/>
      <c r="O773" s="570"/>
      <c r="P773" s="570"/>
      <c r="Q773" s="570"/>
      <c r="R773" s="570"/>
      <c r="S773" s="570"/>
      <c r="T773" s="570"/>
      <c r="U773" s="570"/>
      <c r="V773" s="570"/>
      <c r="W773" s="570"/>
      <c r="X773" s="570"/>
      <c r="Y773" s="570"/>
      <c r="Z773" s="570"/>
    </row>
    <row r="774" spans="1:26" ht="15.75" customHeight="1">
      <c r="A774" s="570"/>
      <c r="B774" s="570"/>
      <c r="C774" s="570"/>
      <c r="D774" s="570"/>
      <c r="E774" s="570"/>
      <c r="F774" s="570"/>
      <c r="G774" s="570"/>
      <c r="H774" s="570"/>
      <c r="I774" s="570"/>
      <c r="J774" s="570"/>
      <c r="K774" s="570"/>
      <c r="L774" s="570"/>
      <c r="M774" s="570"/>
      <c r="N774" s="570"/>
      <c r="O774" s="570"/>
      <c r="P774" s="570"/>
      <c r="Q774" s="570"/>
      <c r="R774" s="570"/>
      <c r="S774" s="570"/>
      <c r="T774" s="570"/>
      <c r="U774" s="570"/>
      <c r="V774" s="570"/>
      <c r="W774" s="570"/>
      <c r="X774" s="570"/>
      <c r="Y774" s="570"/>
      <c r="Z774" s="570"/>
    </row>
    <row r="775" spans="1:26" ht="15.75" customHeight="1">
      <c r="A775" s="570"/>
      <c r="B775" s="570"/>
      <c r="C775" s="570"/>
      <c r="D775" s="570"/>
      <c r="E775" s="570"/>
      <c r="F775" s="570"/>
      <c r="G775" s="570"/>
      <c r="H775" s="570"/>
      <c r="I775" s="570"/>
      <c r="J775" s="570"/>
      <c r="K775" s="570"/>
      <c r="L775" s="570"/>
      <c r="M775" s="570"/>
      <c r="N775" s="570"/>
      <c r="O775" s="570"/>
      <c r="P775" s="570"/>
      <c r="Q775" s="570"/>
      <c r="R775" s="570"/>
      <c r="S775" s="570"/>
      <c r="T775" s="570"/>
      <c r="U775" s="570"/>
      <c r="V775" s="570"/>
      <c r="W775" s="570"/>
      <c r="X775" s="570"/>
      <c r="Y775" s="570"/>
      <c r="Z775" s="570"/>
    </row>
    <row r="776" spans="1:26" ht="15.75" customHeight="1">
      <c r="A776" s="570"/>
      <c r="B776" s="570"/>
      <c r="C776" s="570"/>
      <c r="D776" s="570"/>
      <c r="E776" s="570"/>
      <c r="F776" s="570"/>
      <c r="G776" s="570"/>
      <c r="H776" s="570"/>
      <c r="I776" s="570"/>
      <c r="J776" s="570"/>
      <c r="K776" s="570"/>
      <c r="L776" s="570"/>
      <c r="M776" s="570"/>
      <c r="N776" s="570"/>
      <c r="O776" s="570"/>
      <c r="P776" s="570"/>
      <c r="Q776" s="570"/>
      <c r="R776" s="570"/>
      <c r="S776" s="570"/>
      <c r="T776" s="570"/>
      <c r="U776" s="570"/>
      <c r="V776" s="570"/>
      <c r="W776" s="570"/>
      <c r="X776" s="570"/>
      <c r="Y776" s="570"/>
      <c r="Z776" s="570"/>
    </row>
    <row r="777" spans="1:26" ht="15.75" customHeight="1">
      <c r="A777" s="570"/>
      <c r="B777" s="570"/>
      <c r="C777" s="570"/>
      <c r="D777" s="570"/>
      <c r="E777" s="570"/>
      <c r="F777" s="570"/>
      <c r="G777" s="570"/>
      <c r="H777" s="570"/>
      <c r="I777" s="570"/>
      <c r="J777" s="570"/>
      <c r="K777" s="570"/>
      <c r="L777" s="570"/>
      <c r="M777" s="570"/>
      <c r="N777" s="570"/>
      <c r="O777" s="570"/>
      <c r="P777" s="570"/>
      <c r="Q777" s="570"/>
      <c r="R777" s="570"/>
      <c r="S777" s="570"/>
      <c r="T777" s="570"/>
      <c r="U777" s="570"/>
      <c r="V777" s="570"/>
      <c r="W777" s="570"/>
      <c r="X777" s="570"/>
      <c r="Y777" s="570"/>
      <c r="Z777" s="570"/>
    </row>
    <row r="778" spans="1:26" ht="15.75" customHeight="1">
      <c r="A778" s="570"/>
      <c r="B778" s="570"/>
      <c r="C778" s="570"/>
      <c r="D778" s="570"/>
      <c r="E778" s="570"/>
      <c r="F778" s="570"/>
      <c r="G778" s="570"/>
      <c r="H778" s="570"/>
      <c r="I778" s="570"/>
      <c r="J778" s="570"/>
      <c r="K778" s="570"/>
      <c r="L778" s="570"/>
      <c r="M778" s="570"/>
      <c r="N778" s="570"/>
      <c r="O778" s="570"/>
      <c r="P778" s="570"/>
      <c r="Q778" s="570"/>
      <c r="R778" s="570"/>
      <c r="S778" s="570"/>
      <c r="T778" s="570"/>
      <c r="U778" s="570"/>
      <c r="V778" s="570"/>
      <c r="W778" s="570"/>
      <c r="X778" s="570"/>
      <c r="Y778" s="570"/>
      <c r="Z778" s="570"/>
    </row>
    <row r="779" spans="1:26" ht="15.75" customHeight="1">
      <c r="A779" s="570"/>
      <c r="B779" s="570"/>
      <c r="C779" s="570"/>
      <c r="D779" s="570"/>
      <c r="E779" s="570"/>
      <c r="F779" s="570"/>
      <c r="G779" s="570"/>
      <c r="H779" s="570"/>
      <c r="I779" s="570"/>
      <c r="J779" s="570"/>
      <c r="K779" s="570"/>
      <c r="L779" s="570"/>
      <c r="M779" s="570"/>
      <c r="N779" s="570"/>
      <c r="O779" s="570"/>
      <c r="P779" s="570"/>
      <c r="Q779" s="570"/>
      <c r="R779" s="570"/>
      <c r="S779" s="570"/>
      <c r="T779" s="570"/>
      <c r="U779" s="570"/>
      <c r="V779" s="570"/>
      <c r="W779" s="570"/>
      <c r="X779" s="570"/>
      <c r="Y779" s="570"/>
      <c r="Z779" s="570"/>
    </row>
    <row r="780" spans="1:26" ht="15.75" customHeight="1">
      <c r="A780" s="570"/>
      <c r="B780" s="570"/>
      <c r="C780" s="570"/>
      <c r="D780" s="570"/>
      <c r="E780" s="570"/>
      <c r="F780" s="570"/>
      <c r="G780" s="570"/>
      <c r="H780" s="570"/>
      <c r="I780" s="570"/>
      <c r="J780" s="570"/>
      <c r="K780" s="570"/>
      <c r="L780" s="570"/>
      <c r="M780" s="570"/>
      <c r="N780" s="570"/>
      <c r="O780" s="570"/>
      <c r="P780" s="570"/>
      <c r="Q780" s="570"/>
      <c r="R780" s="570"/>
      <c r="S780" s="570"/>
      <c r="T780" s="570"/>
      <c r="U780" s="570"/>
      <c r="V780" s="570"/>
      <c r="W780" s="570"/>
      <c r="X780" s="570"/>
      <c r="Y780" s="570"/>
      <c r="Z780" s="570"/>
    </row>
    <row r="781" spans="1:26" ht="15.75" customHeight="1">
      <c r="A781" s="570"/>
      <c r="B781" s="570"/>
      <c r="C781" s="570"/>
      <c r="D781" s="570"/>
      <c r="E781" s="570"/>
      <c r="F781" s="570"/>
      <c r="G781" s="570"/>
      <c r="H781" s="570"/>
      <c r="I781" s="570"/>
      <c r="J781" s="570"/>
      <c r="K781" s="570"/>
      <c r="L781" s="570"/>
      <c r="M781" s="570"/>
      <c r="N781" s="570"/>
      <c r="O781" s="570"/>
      <c r="P781" s="570"/>
      <c r="Q781" s="570"/>
      <c r="R781" s="570"/>
      <c r="S781" s="570"/>
      <c r="T781" s="570"/>
      <c r="U781" s="570"/>
      <c r="V781" s="570"/>
      <c r="W781" s="570"/>
      <c r="X781" s="570"/>
      <c r="Y781" s="570"/>
      <c r="Z781" s="570"/>
    </row>
    <row r="782" spans="1:26" ht="15.75" customHeight="1">
      <c r="A782" s="570"/>
      <c r="B782" s="570"/>
      <c r="C782" s="570"/>
      <c r="D782" s="570"/>
      <c r="E782" s="570"/>
      <c r="F782" s="570"/>
      <c r="G782" s="570"/>
      <c r="H782" s="570"/>
      <c r="I782" s="570"/>
      <c r="J782" s="570"/>
      <c r="K782" s="570"/>
      <c r="L782" s="570"/>
      <c r="M782" s="570"/>
      <c r="N782" s="570"/>
      <c r="O782" s="570"/>
      <c r="P782" s="570"/>
      <c r="Q782" s="570"/>
      <c r="R782" s="570"/>
      <c r="S782" s="570"/>
      <c r="T782" s="570"/>
      <c r="U782" s="570"/>
      <c r="V782" s="570"/>
      <c r="W782" s="570"/>
      <c r="X782" s="570"/>
      <c r="Y782" s="570"/>
      <c r="Z782" s="570"/>
    </row>
    <row r="783" spans="1:26" ht="15.75" customHeight="1">
      <c r="A783" s="570"/>
      <c r="B783" s="570"/>
      <c r="C783" s="570"/>
      <c r="D783" s="570"/>
      <c r="E783" s="570"/>
      <c r="F783" s="570"/>
      <c r="G783" s="570"/>
      <c r="H783" s="570"/>
      <c r="I783" s="570"/>
      <c r="J783" s="570"/>
      <c r="K783" s="570"/>
      <c r="L783" s="570"/>
      <c r="M783" s="570"/>
      <c r="N783" s="570"/>
      <c r="O783" s="570"/>
      <c r="P783" s="570"/>
      <c r="Q783" s="570"/>
      <c r="R783" s="570"/>
      <c r="S783" s="570"/>
      <c r="T783" s="570"/>
      <c r="U783" s="570"/>
      <c r="V783" s="570"/>
      <c r="W783" s="570"/>
      <c r="X783" s="570"/>
      <c r="Y783" s="570"/>
      <c r="Z783" s="570"/>
    </row>
    <row r="784" spans="1:26" ht="15.75" customHeight="1">
      <c r="A784" s="570"/>
      <c r="B784" s="570"/>
      <c r="C784" s="570"/>
      <c r="D784" s="570"/>
      <c r="E784" s="570"/>
      <c r="F784" s="570"/>
      <c r="G784" s="570"/>
      <c r="H784" s="570"/>
      <c r="I784" s="570"/>
      <c r="J784" s="570"/>
      <c r="K784" s="570"/>
      <c r="L784" s="570"/>
      <c r="M784" s="570"/>
      <c r="N784" s="570"/>
      <c r="O784" s="570"/>
      <c r="P784" s="570"/>
      <c r="Q784" s="570"/>
      <c r="R784" s="570"/>
      <c r="S784" s="570"/>
      <c r="T784" s="570"/>
      <c r="U784" s="570"/>
      <c r="V784" s="570"/>
      <c r="W784" s="570"/>
      <c r="X784" s="570"/>
      <c r="Y784" s="570"/>
      <c r="Z784" s="570"/>
    </row>
    <row r="785" spans="1:26" ht="15.75" customHeight="1">
      <c r="A785" s="570"/>
      <c r="B785" s="570"/>
      <c r="C785" s="570"/>
      <c r="D785" s="570"/>
      <c r="E785" s="570"/>
      <c r="F785" s="570"/>
      <c r="G785" s="570"/>
      <c r="H785" s="570"/>
      <c r="I785" s="570"/>
      <c r="J785" s="570"/>
      <c r="K785" s="570"/>
      <c r="L785" s="570"/>
      <c r="M785" s="570"/>
      <c r="N785" s="570"/>
      <c r="O785" s="570"/>
      <c r="P785" s="570"/>
      <c r="Q785" s="570"/>
      <c r="R785" s="570"/>
      <c r="S785" s="570"/>
      <c r="T785" s="570"/>
      <c r="U785" s="570"/>
      <c r="V785" s="570"/>
      <c r="W785" s="570"/>
      <c r="X785" s="570"/>
      <c r="Y785" s="570"/>
      <c r="Z785" s="570"/>
    </row>
    <row r="786" spans="1:26" ht="15.75" customHeight="1">
      <c r="A786" s="570"/>
      <c r="B786" s="570"/>
      <c r="C786" s="570"/>
      <c r="D786" s="570"/>
      <c r="E786" s="570"/>
      <c r="F786" s="570"/>
      <c r="G786" s="570"/>
      <c r="H786" s="570"/>
      <c r="I786" s="570"/>
      <c r="J786" s="570"/>
      <c r="K786" s="570"/>
      <c r="L786" s="570"/>
      <c r="M786" s="570"/>
      <c r="N786" s="570"/>
      <c r="O786" s="570"/>
      <c r="P786" s="570"/>
      <c r="Q786" s="570"/>
      <c r="R786" s="570"/>
      <c r="S786" s="570"/>
      <c r="T786" s="570"/>
      <c r="U786" s="570"/>
      <c r="V786" s="570"/>
      <c r="W786" s="570"/>
      <c r="X786" s="570"/>
      <c r="Y786" s="570"/>
      <c r="Z786" s="570"/>
    </row>
    <row r="787" spans="1:26" ht="15.75" customHeight="1">
      <c r="A787" s="570"/>
      <c r="B787" s="570"/>
      <c r="C787" s="570"/>
      <c r="D787" s="570"/>
      <c r="E787" s="570"/>
      <c r="F787" s="570"/>
      <c r="G787" s="570"/>
      <c r="H787" s="570"/>
      <c r="I787" s="570"/>
      <c r="J787" s="570"/>
      <c r="K787" s="570"/>
      <c r="L787" s="570"/>
      <c r="M787" s="570"/>
      <c r="N787" s="570"/>
      <c r="O787" s="570"/>
      <c r="P787" s="570"/>
      <c r="Q787" s="570"/>
      <c r="R787" s="570"/>
      <c r="S787" s="570"/>
      <c r="T787" s="570"/>
      <c r="U787" s="570"/>
      <c r="V787" s="570"/>
      <c r="W787" s="570"/>
      <c r="X787" s="570"/>
      <c r="Y787" s="570"/>
      <c r="Z787" s="570"/>
    </row>
    <row r="788" spans="1:26" ht="15.75" customHeight="1">
      <c r="A788" s="570"/>
      <c r="B788" s="570"/>
      <c r="C788" s="570"/>
      <c r="D788" s="570"/>
      <c r="E788" s="570"/>
      <c r="F788" s="570"/>
      <c r="G788" s="570"/>
      <c r="H788" s="570"/>
      <c r="I788" s="570"/>
      <c r="J788" s="570"/>
      <c r="K788" s="570"/>
      <c r="L788" s="570"/>
      <c r="M788" s="570"/>
      <c r="N788" s="570"/>
      <c r="O788" s="570"/>
      <c r="P788" s="570"/>
      <c r="Q788" s="570"/>
      <c r="R788" s="570"/>
      <c r="S788" s="570"/>
      <c r="T788" s="570"/>
      <c r="U788" s="570"/>
      <c r="V788" s="570"/>
      <c r="W788" s="570"/>
      <c r="X788" s="570"/>
      <c r="Y788" s="570"/>
      <c r="Z788" s="570"/>
    </row>
    <row r="789" spans="1:26" ht="15.75" customHeight="1">
      <c r="A789" s="570"/>
      <c r="B789" s="570"/>
      <c r="C789" s="570"/>
      <c r="D789" s="570"/>
      <c r="E789" s="570"/>
      <c r="F789" s="570"/>
      <c r="G789" s="570"/>
      <c r="H789" s="570"/>
      <c r="I789" s="570"/>
      <c r="J789" s="570"/>
      <c r="K789" s="570"/>
      <c r="L789" s="570"/>
      <c r="M789" s="570"/>
      <c r="N789" s="570"/>
      <c r="O789" s="570"/>
      <c r="P789" s="570"/>
      <c r="Q789" s="570"/>
      <c r="R789" s="570"/>
      <c r="S789" s="570"/>
      <c r="T789" s="570"/>
      <c r="U789" s="570"/>
      <c r="V789" s="570"/>
      <c r="W789" s="570"/>
      <c r="X789" s="570"/>
      <c r="Y789" s="570"/>
      <c r="Z789" s="570"/>
    </row>
    <row r="790" spans="1:26" ht="15.75" customHeight="1">
      <c r="A790" s="570"/>
      <c r="B790" s="570"/>
      <c r="C790" s="570"/>
      <c r="D790" s="570"/>
      <c r="E790" s="570"/>
      <c r="F790" s="570"/>
      <c r="G790" s="570"/>
      <c r="H790" s="570"/>
      <c r="I790" s="570"/>
      <c r="J790" s="570"/>
      <c r="K790" s="570"/>
      <c r="L790" s="570"/>
      <c r="M790" s="570"/>
      <c r="N790" s="570"/>
      <c r="O790" s="570"/>
      <c r="P790" s="570"/>
      <c r="Q790" s="570"/>
      <c r="R790" s="570"/>
      <c r="S790" s="570"/>
      <c r="T790" s="570"/>
      <c r="U790" s="570"/>
      <c r="V790" s="570"/>
      <c r="W790" s="570"/>
      <c r="X790" s="570"/>
      <c r="Y790" s="570"/>
      <c r="Z790" s="570"/>
    </row>
    <row r="791" spans="1:26" ht="15.75" customHeight="1">
      <c r="A791" s="570"/>
      <c r="B791" s="570"/>
      <c r="C791" s="570"/>
      <c r="D791" s="570"/>
      <c r="E791" s="570"/>
      <c r="F791" s="570"/>
      <c r="G791" s="570"/>
      <c r="H791" s="570"/>
      <c r="I791" s="570"/>
      <c r="J791" s="570"/>
      <c r="K791" s="570"/>
      <c r="L791" s="570"/>
      <c r="M791" s="570"/>
      <c r="N791" s="570"/>
      <c r="O791" s="570"/>
      <c r="P791" s="570"/>
      <c r="Q791" s="570"/>
      <c r="R791" s="570"/>
      <c r="S791" s="570"/>
      <c r="T791" s="570"/>
      <c r="U791" s="570"/>
      <c r="V791" s="570"/>
      <c r="W791" s="570"/>
      <c r="X791" s="570"/>
      <c r="Y791" s="570"/>
      <c r="Z791" s="570"/>
    </row>
    <row r="792" spans="1:26" ht="15.75" customHeight="1">
      <c r="A792" s="570"/>
      <c r="B792" s="570"/>
      <c r="C792" s="570"/>
      <c r="D792" s="570"/>
      <c r="E792" s="570"/>
      <c r="F792" s="570"/>
      <c r="G792" s="570"/>
      <c r="H792" s="570"/>
      <c r="I792" s="570"/>
      <c r="J792" s="570"/>
      <c r="K792" s="570"/>
      <c r="L792" s="570"/>
      <c r="M792" s="570"/>
      <c r="N792" s="570"/>
      <c r="O792" s="570"/>
      <c r="P792" s="570"/>
      <c r="Q792" s="570"/>
      <c r="R792" s="570"/>
      <c r="S792" s="570"/>
      <c r="T792" s="570"/>
      <c r="U792" s="570"/>
      <c r="V792" s="570"/>
      <c r="W792" s="570"/>
      <c r="X792" s="570"/>
      <c r="Y792" s="570"/>
      <c r="Z792" s="570"/>
    </row>
    <row r="793" spans="1:26" ht="15.75" customHeight="1">
      <c r="A793" s="570"/>
      <c r="B793" s="570"/>
      <c r="C793" s="570"/>
      <c r="D793" s="570"/>
      <c r="E793" s="570"/>
      <c r="F793" s="570"/>
      <c r="G793" s="570"/>
      <c r="H793" s="570"/>
      <c r="I793" s="570"/>
      <c r="J793" s="570"/>
      <c r="K793" s="570"/>
      <c r="L793" s="570"/>
      <c r="M793" s="570"/>
      <c r="N793" s="570"/>
      <c r="O793" s="570"/>
      <c r="P793" s="570"/>
      <c r="Q793" s="570"/>
      <c r="R793" s="570"/>
      <c r="S793" s="570"/>
      <c r="T793" s="570"/>
      <c r="U793" s="570"/>
      <c r="V793" s="570"/>
      <c r="W793" s="570"/>
      <c r="X793" s="570"/>
      <c r="Y793" s="570"/>
      <c r="Z793" s="570"/>
    </row>
    <row r="794" spans="1:26" ht="15.75" customHeight="1">
      <c r="A794" s="570"/>
      <c r="B794" s="570"/>
      <c r="C794" s="570"/>
      <c r="D794" s="570"/>
      <c r="E794" s="570"/>
      <c r="F794" s="570"/>
      <c r="G794" s="570"/>
      <c r="H794" s="570"/>
      <c r="I794" s="570"/>
      <c r="J794" s="570"/>
      <c r="K794" s="570"/>
      <c r="L794" s="570"/>
      <c r="M794" s="570"/>
      <c r="N794" s="570"/>
      <c r="O794" s="570"/>
      <c r="P794" s="570"/>
      <c r="Q794" s="570"/>
      <c r="R794" s="570"/>
      <c r="S794" s="570"/>
      <c r="T794" s="570"/>
      <c r="U794" s="570"/>
      <c r="V794" s="570"/>
      <c r="W794" s="570"/>
      <c r="X794" s="570"/>
      <c r="Y794" s="570"/>
      <c r="Z794" s="570"/>
    </row>
    <row r="795" spans="1:26" ht="15.75" customHeight="1">
      <c r="A795" s="570"/>
      <c r="B795" s="570"/>
      <c r="C795" s="570"/>
      <c r="D795" s="570"/>
      <c r="E795" s="570"/>
      <c r="F795" s="570"/>
      <c r="G795" s="570"/>
      <c r="H795" s="570"/>
      <c r="I795" s="570"/>
      <c r="J795" s="570"/>
      <c r="K795" s="570"/>
      <c r="L795" s="570"/>
      <c r="M795" s="570"/>
      <c r="N795" s="570"/>
      <c r="O795" s="570"/>
      <c r="P795" s="570"/>
      <c r="Q795" s="570"/>
      <c r="R795" s="570"/>
      <c r="S795" s="570"/>
      <c r="T795" s="570"/>
      <c r="U795" s="570"/>
      <c r="V795" s="570"/>
      <c r="W795" s="570"/>
      <c r="X795" s="570"/>
      <c r="Y795" s="570"/>
      <c r="Z795" s="570"/>
    </row>
    <row r="796" spans="1:26" ht="15.75" customHeight="1">
      <c r="A796" s="570"/>
      <c r="B796" s="570"/>
      <c r="C796" s="570"/>
      <c r="D796" s="570"/>
      <c r="E796" s="570"/>
      <c r="F796" s="570"/>
      <c r="G796" s="570"/>
      <c r="H796" s="570"/>
      <c r="I796" s="570"/>
      <c r="J796" s="570"/>
      <c r="K796" s="570"/>
      <c r="L796" s="570"/>
      <c r="M796" s="570"/>
      <c r="N796" s="570"/>
      <c r="O796" s="570"/>
      <c r="P796" s="570"/>
      <c r="Q796" s="570"/>
      <c r="R796" s="570"/>
      <c r="S796" s="570"/>
      <c r="T796" s="570"/>
      <c r="U796" s="570"/>
      <c r="V796" s="570"/>
      <c r="W796" s="570"/>
      <c r="X796" s="570"/>
      <c r="Y796" s="570"/>
      <c r="Z796" s="570"/>
    </row>
    <row r="797" spans="1:26" ht="15.75" customHeight="1">
      <c r="A797" s="570"/>
      <c r="B797" s="570"/>
      <c r="C797" s="570"/>
      <c r="D797" s="570"/>
      <c r="E797" s="570"/>
      <c r="F797" s="570"/>
      <c r="G797" s="570"/>
      <c r="H797" s="570"/>
      <c r="I797" s="570"/>
      <c r="J797" s="570"/>
      <c r="K797" s="570"/>
      <c r="L797" s="570"/>
      <c r="M797" s="570"/>
      <c r="N797" s="570"/>
      <c r="O797" s="570"/>
      <c r="P797" s="570"/>
      <c r="Q797" s="570"/>
      <c r="R797" s="570"/>
      <c r="S797" s="570"/>
      <c r="T797" s="570"/>
      <c r="U797" s="570"/>
      <c r="V797" s="570"/>
      <c r="W797" s="570"/>
      <c r="X797" s="570"/>
      <c r="Y797" s="570"/>
      <c r="Z797" s="570"/>
    </row>
    <row r="798" spans="1:26" ht="15.75" customHeight="1">
      <c r="A798" s="570"/>
      <c r="B798" s="570"/>
      <c r="C798" s="570"/>
      <c r="D798" s="570"/>
      <c r="E798" s="570"/>
      <c r="F798" s="570"/>
      <c r="G798" s="570"/>
      <c r="H798" s="570"/>
      <c r="I798" s="570"/>
      <c r="J798" s="570"/>
      <c r="K798" s="570"/>
      <c r="L798" s="570"/>
      <c r="M798" s="570"/>
      <c r="N798" s="570"/>
      <c r="O798" s="570"/>
      <c r="P798" s="570"/>
      <c r="Q798" s="570"/>
      <c r="R798" s="570"/>
      <c r="S798" s="570"/>
      <c r="T798" s="570"/>
      <c r="U798" s="570"/>
      <c r="V798" s="570"/>
      <c r="W798" s="570"/>
      <c r="X798" s="570"/>
      <c r="Y798" s="570"/>
      <c r="Z798" s="570"/>
    </row>
    <row r="799" spans="1:26" ht="15.75" customHeight="1">
      <c r="A799" s="570"/>
      <c r="B799" s="570"/>
      <c r="C799" s="570"/>
      <c r="D799" s="570"/>
      <c r="E799" s="570"/>
      <c r="F799" s="570"/>
      <c r="G799" s="570"/>
      <c r="H799" s="570"/>
      <c r="I799" s="570"/>
      <c r="J799" s="570"/>
      <c r="K799" s="570"/>
      <c r="L799" s="570"/>
      <c r="M799" s="570"/>
      <c r="N799" s="570"/>
      <c r="O799" s="570"/>
      <c r="P799" s="570"/>
      <c r="Q799" s="570"/>
      <c r="R799" s="570"/>
      <c r="S799" s="570"/>
      <c r="T799" s="570"/>
      <c r="U799" s="570"/>
      <c r="V799" s="570"/>
      <c r="W799" s="570"/>
      <c r="X799" s="570"/>
      <c r="Y799" s="570"/>
      <c r="Z799" s="570"/>
    </row>
    <row r="800" spans="1:26" ht="15.75" customHeight="1">
      <c r="A800" s="570"/>
      <c r="B800" s="570"/>
      <c r="C800" s="570"/>
      <c r="D800" s="570"/>
      <c r="E800" s="570"/>
      <c r="F800" s="570"/>
      <c r="G800" s="570"/>
      <c r="H800" s="570"/>
      <c r="I800" s="570"/>
      <c r="J800" s="570"/>
      <c r="K800" s="570"/>
      <c r="L800" s="570"/>
      <c r="M800" s="570"/>
      <c r="N800" s="570"/>
      <c r="O800" s="570"/>
      <c r="P800" s="570"/>
      <c r="Q800" s="570"/>
      <c r="R800" s="570"/>
      <c r="S800" s="570"/>
      <c r="T800" s="570"/>
      <c r="U800" s="570"/>
      <c r="V800" s="570"/>
      <c r="W800" s="570"/>
      <c r="X800" s="570"/>
      <c r="Y800" s="570"/>
      <c r="Z800" s="570"/>
    </row>
    <row r="801" spans="1:26" ht="15.75" customHeight="1">
      <c r="A801" s="570"/>
      <c r="B801" s="570"/>
      <c r="C801" s="570"/>
      <c r="D801" s="570"/>
      <c r="E801" s="570"/>
      <c r="F801" s="570"/>
      <c r="G801" s="570"/>
      <c r="H801" s="570"/>
      <c r="I801" s="570"/>
      <c r="J801" s="570"/>
      <c r="K801" s="570"/>
      <c r="L801" s="570"/>
      <c r="M801" s="570"/>
      <c r="N801" s="570"/>
      <c r="O801" s="570"/>
      <c r="P801" s="570"/>
      <c r="Q801" s="570"/>
      <c r="R801" s="570"/>
      <c r="S801" s="570"/>
      <c r="T801" s="570"/>
      <c r="U801" s="570"/>
      <c r="V801" s="570"/>
      <c r="W801" s="570"/>
      <c r="X801" s="570"/>
      <c r="Y801" s="570"/>
      <c r="Z801" s="570"/>
    </row>
    <row r="802" spans="1:26" ht="15.75" customHeight="1">
      <c r="A802" s="570"/>
      <c r="B802" s="570"/>
      <c r="C802" s="570"/>
      <c r="D802" s="570"/>
      <c r="E802" s="570"/>
      <c r="F802" s="570"/>
      <c r="G802" s="570"/>
      <c r="H802" s="570"/>
      <c r="I802" s="570"/>
      <c r="J802" s="570"/>
      <c r="K802" s="570"/>
      <c r="L802" s="570"/>
      <c r="M802" s="570"/>
      <c r="N802" s="570"/>
      <c r="O802" s="570"/>
      <c r="P802" s="570"/>
      <c r="Q802" s="570"/>
      <c r="R802" s="570"/>
      <c r="S802" s="570"/>
      <c r="T802" s="570"/>
      <c r="U802" s="570"/>
      <c r="V802" s="570"/>
      <c r="W802" s="570"/>
      <c r="X802" s="570"/>
      <c r="Y802" s="570"/>
      <c r="Z802" s="570"/>
    </row>
    <row r="803" spans="1:26" ht="15.75" customHeight="1">
      <c r="A803" s="570"/>
      <c r="B803" s="570"/>
      <c r="C803" s="570"/>
      <c r="D803" s="570"/>
      <c r="E803" s="570"/>
      <c r="F803" s="570"/>
      <c r="G803" s="570"/>
      <c r="H803" s="570"/>
      <c r="I803" s="570"/>
      <c r="J803" s="570"/>
      <c r="K803" s="570"/>
      <c r="L803" s="570"/>
      <c r="M803" s="570"/>
      <c r="N803" s="570"/>
      <c r="O803" s="570"/>
      <c r="P803" s="570"/>
      <c r="Q803" s="570"/>
      <c r="R803" s="570"/>
      <c r="S803" s="570"/>
      <c r="T803" s="570"/>
      <c r="U803" s="570"/>
      <c r="V803" s="570"/>
      <c r="W803" s="570"/>
      <c r="X803" s="570"/>
      <c r="Y803" s="570"/>
      <c r="Z803" s="570"/>
    </row>
    <row r="804" spans="1:26" ht="15.75" customHeight="1">
      <c r="A804" s="570"/>
      <c r="B804" s="570"/>
      <c r="C804" s="570"/>
      <c r="D804" s="570"/>
      <c r="E804" s="570"/>
      <c r="F804" s="570"/>
      <c r="G804" s="570"/>
      <c r="H804" s="570"/>
      <c r="I804" s="570"/>
      <c r="J804" s="570"/>
      <c r="K804" s="570"/>
      <c r="L804" s="570"/>
      <c r="M804" s="570"/>
      <c r="N804" s="570"/>
      <c r="O804" s="570"/>
      <c r="P804" s="570"/>
      <c r="Q804" s="570"/>
      <c r="R804" s="570"/>
      <c r="S804" s="570"/>
      <c r="T804" s="570"/>
      <c r="U804" s="570"/>
      <c r="V804" s="570"/>
      <c r="W804" s="570"/>
      <c r="X804" s="570"/>
      <c r="Y804" s="570"/>
      <c r="Z804" s="570"/>
    </row>
    <row r="805" spans="1:26" ht="15.75" customHeight="1">
      <c r="A805" s="570"/>
      <c r="B805" s="570"/>
      <c r="C805" s="570"/>
      <c r="D805" s="570"/>
      <c r="E805" s="570"/>
      <c r="F805" s="570"/>
      <c r="G805" s="570"/>
      <c r="H805" s="570"/>
      <c r="I805" s="570"/>
      <c r="J805" s="570"/>
      <c r="K805" s="570"/>
      <c r="L805" s="570"/>
      <c r="M805" s="570"/>
      <c r="N805" s="570"/>
      <c r="O805" s="570"/>
      <c r="P805" s="570"/>
      <c r="Q805" s="570"/>
      <c r="R805" s="570"/>
      <c r="S805" s="570"/>
      <c r="T805" s="570"/>
      <c r="U805" s="570"/>
      <c r="V805" s="570"/>
      <c r="W805" s="570"/>
      <c r="X805" s="570"/>
      <c r="Y805" s="570"/>
      <c r="Z805" s="570"/>
    </row>
    <row r="806" spans="1:26" ht="15.75" customHeight="1">
      <c r="A806" s="570"/>
      <c r="B806" s="570"/>
      <c r="C806" s="570"/>
      <c r="D806" s="570"/>
      <c r="E806" s="570"/>
      <c r="F806" s="570"/>
      <c r="G806" s="570"/>
      <c r="H806" s="570"/>
      <c r="I806" s="570"/>
      <c r="J806" s="570"/>
      <c r="K806" s="570"/>
      <c r="L806" s="570"/>
      <c r="M806" s="570"/>
      <c r="N806" s="570"/>
      <c r="O806" s="570"/>
      <c r="P806" s="570"/>
      <c r="Q806" s="570"/>
      <c r="R806" s="570"/>
      <c r="S806" s="570"/>
      <c r="T806" s="570"/>
      <c r="U806" s="570"/>
      <c r="V806" s="570"/>
      <c r="W806" s="570"/>
      <c r="X806" s="570"/>
      <c r="Y806" s="570"/>
      <c r="Z806" s="570"/>
    </row>
    <row r="807" spans="1:26" ht="15.75" customHeight="1">
      <c r="A807" s="570"/>
      <c r="B807" s="570"/>
      <c r="C807" s="570"/>
      <c r="D807" s="570"/>
      <c r="E807" s="570"/>
      <c r="F807" s="570"/>
      <c r="G807" s="570"/>
      <c r="H807" s="570"/>
      <c r="I807" s="570"/>
      <c r="J807" s="570"/>
      <c r="K807" s="570"/>
      <c r="L807" s="570"/>
      <c r="M807" s="570"/>
      <c r="N807" s="570"/>
      <c r="O807" s="570"/>
      <c r="P807" s="570"/>
      <c r="Q807" s="570"/>
      <c r="R807" s="570"/>
      <c r="S807" s="570"/>
      <c r="T807" s="570"/>
      <c r="U807" s="570"/>
      <c r="V807" s="570"/>
      <c r="W807" s="570"/>
      <c r="X807" s="570"/>
      <c r="Y807" s="570"/>
      <c r="Z807" s="570"/>
    </row>
    <row r="808" spans="1:26" ht="15.75" customHeight="1">
      <c r="A808" s="570"/>
      <c r="B808" s="570"/>
      <c r="C808" s="570"/>
      <c r="D808" s="570"/>
      <c r="E808" s="570"/>
      <c r="F808" s="570"/>
      <c r="G808" s="570"/>
      <c r="H808" s="570"/>
      <c r="I808" s="570"/>
      <c r="J808" s="570"/>
      <c r="K808" s="570"/>
      <c r="L808" s="570"/>
      <c r="M808" s="570"/>
      <c r="N808" s="570"/>
      <c r="O808" s="570"/>
      <c r="P808" s="570"/>
      <c r="Q808" s="570"/>
      <c r="R808" s="570"/>
      <c r="S808" s="570"/>
      <c r="T808" s="570"/>
      <c r="U808" s="570"/>
      <c r="V808" s="570"/>
      <c r="W808" s="570"/>
      <c r="X808" s="570"/>
      <c r="Y808" s="570"/>
      <c r="Z808" s="570"/>
    </row>
    <row r="809" spans="1:26" ht="15.75" customHeight="1">
      <c r="A809" s="570"/>
      <c r="B809" s="570"/>
      <c r="C809" s="570"/>
      <c r="D809" s="570"/>
      <c r="E809" s="570"/>
      <c r="F809" s="570"/>
      <c r="G809" s="570"/>
      <c r="H809" s="570"/>
      <c r="I809" s="570"/>
      <c r="J809" s="570"/>
      <c r="K809" s="570"/>
      <c r="L809" s="570"/>
      <c r="M809" s="570"/>
      <c r="N809" s="570"/>
      <c r="O809" s="570"/>
      <c r="P809" s="570"/>
      <c r="Q809" s="570"/>
      <c r="R809" s="570"/>
      <c r="S809" s="570"/>
      <c r="T809" s="570"/>
      <c r="U809" s="570"/>
      <c r="V809" s="570"/>
      <c r="W809" s="570"/>
      <c r="X809" s="570"/>
      <c r="Y809" s="570"/>
      <c r="Z809" s="570"/>
    </row>
    <row r="810" spans="1:26" ht="15.75" customHeight="1">
      <c r="A810" s="570"/>
      <c r="B810" s="570"/>
      <c r="C810" s="570"/>
      <c r="D810" s="570"/>
      <c r="E810" s="570"/>
      <c r="F810" s="570"/>
      <c r="G810" s="570"/>
      <c r="H810" s="570"/>
      <c r="I810" s="570"/>
      <c r="J810" s="570"/>
      <c r="K810" s="570"/>
      <c r="L810" s="570"/>
      <c r="M810" s="570"/>
      <c r="N810" s="570"/>
      <c r="O810" s="570"/>
      <c r="P810" s="570"/>
      <c r="Q810" s="570"/>
      <c r="R810" s="570"/>
      <c r="S810" s="570"/>
      <c r="T810" s="570"/>
      <c r="U810" s="570"/>
      <c r="V810" s="570"/>
      <c r="W810" s="570"/>
      <c r="X810" s="570"/>
      <c r="Y810" s="570"/>
      <c r="Z810" s="570"/>
    </row>
    <row r="811" spans="1:26" ht="15.75" customHeight="1">
      <c r="A811" s="570"/>
      <c r="B811" s="570"/>
      <c r="C811" s="570"/>
      <c r="D811" s="570"/>
      <c r="E811" s="570"/>
      <c r="F811" s="570"/>
      <c r="G811" s="570"/>
      <c r="H811" s="570"/>
      <c r="I811" s="570"/>
      <c r="J811" s="570"/>
      <c r="K811" s="570"/>
      <c r="L811" s="570"/>
      <c r="M811" s="570"/>
      <c r="N811" s="570"/>
      <c r="O811" s="570"/>
      <c r="P811" s="570"/>
      <c r="Q811" s="570"/>
      <c r="R811" s="570"/>
      <c r="S811" s="570"/>
      <c r="T811" s="570"/>
      <c r="U811" s="570"/>
      <c r="V811" s="570"/>
      <c r="W811" s="570"/>
      <c r="X811" s="570"/>
      <c r="Y811" s="570"/>
      <c r="Z811" s="570"/>
    </row>
    <row r="812" spans="1:26" ht="15.75" customHeight="1">
      <c r="A812" s="570"/>
      <c r="B812" s="570"/>
      <c r="C812" s="570"/>
      <c r="D812" s="570"/>
      <c r="E812" s="570"/>
      <c r="F812" s="570"/>
      <c r="G812" s="570"/>
      <c r="H812" s="570"/>
      <c r="I812" s="570"/>
      <c r="J812" s="570"/>
      <c r="K812" s="570"/>
      <c r="L812" s="570"/>
      <c r="M812" s="570"/>
      <c r="N812" s="570"/>
      <c r="O812" s="570"/>
      <c r="P812" s="570"/>
      <c r="Q812" s="570"/>
      <c r="R812" s="570"/>
      <c r="S812" s="570"/>
      <c r="T812" s="570"/>
      <c r="U812" s="570"/>
      <c r="V812" s="570"/>
      <c r="W812" s="570"/>
      <c r="X812" s="570"/>
      <c r="Y812" s="570"/>
      <c r="Z812" s="570"/>
    </row>
    <row r="813" spans="1:26" ht="15.75" customHeight="1">
      <c r="A813" s="570"/>
      <c r="B813" s="570"/>
      <c r="C813" s="570"/>
      <c r="D813" s="570"/>
      <c r="E813" s="570"/>
      <c r="F813" s="570"/>
      <c r="G813" s="570"/>
      <c r="H813" s="570"/>
      <c r="I813" s="570"/>
      <c r="J813" s="570"/>
      <c r="K813" s="570"/>
      <c r="L813" s="570"/>
      <c r="M813" s="570"/>
      <c r="N813" s="570"/>
      <c r="O813" s="570"/>
      <c r="P813" s="570"/>
      <c r="Q813" s="570"/>
      <c r="R813" s="570"/>
      <c r="S813" s="570"/>
      <c r="T813" s="570"/>
      <c r="U813" s="570"/>
      <c r="V813" s="570"/>
      <c r="W813" s="570"/>
      <c r="X813" s="570"/>
      <c r="Y813" s="570"/>
      <c r="Z813" s="570"/>
    </row>
    <row r="814" spans="1:26" ht="15.75" customHeight="1">
      <c r="A814" s="570"/>
      <c r="B814" s="570"/>
      <c r="C814" s="570"/>
      <c r="D814" s="570"/>
      <c r="E814" s="570"/>
      <c r="F814" s="570"/>
      <c r="G814" s="570"/>
      <c r="H814" s="570"/>
      <c r="I814" s="570"/>
      <c r="J814" s="570"/>
      <c r="K814" s="570"/>
      <c r="L814" s="570"/>
      <c r="M814" s="570"/>
      <c r="N814" s="570"/>
      <c r="O814" s="570"/>
      <c r="P814" s="570"/>
      <c r="Q814" s="570"/>
      <c r="R814" s="570"/>
      <c r="S814" s="570"/>
      <c r="T814" s="570"/>
      <c r="U814" s="570"/>
      <c r="V814" s="570"/>
      <c r="W814" s="570"/>
      <c r="X814" s="570"/>
      <c r="Y814" s="570"/>
      <c r="Z814" s="570"/>
    </row>
    <row r="815" spans="1:26" ht="15.75" customHeight="1">
      <c r="A815" s="570"/>
      <c r="B815" s="570"/>
      <c r="C815" s="570"/>
      <c r="D815" s="570"/>
      <c r="E815" s="570"/>
      <c r="F815" s="570"/>
      <c r="G815" s="570"/>
      <c r="H815" s="570"/>
      <c r="I815" s="570"/>
      <c r="J815" s="570"/>
      <c r="K815" s="570"/>
      <c r="L815" s="570"/>
      <c r="M815" s="570"/>
      <c r="N815" s="570"/>
      <c r="O815" s="570"/>
      <c r="P815" s="570"/>
      <c r="Q815" s="570"/>
      <c r="R815" s="570"/>
      <c r="S815" s="570"/>
      <c r="T815" s="570"/>
      <c r="U815" s="570"/>
      <c r="V815" s="570"/>
      <c r="W815" s="570"/>
      <c r="X815" s="570"/>
      <c r="Y815" s="570"/>
      <c r="Z815" s="570"/>
    </row>
    <row r="816" spans="1:26" ht="15.75" customHeight="1">
      <c r="A816" s="570"/>
      <c r="B816" s="570"/>
      <c r="C816" s="570"/>
      <c r="D816" s="570"/>
      <c r="E816" s="570"/>
      <c r="F816" s="570"/>
      <c r="G816" s="570"/>
      <c r="H816" s="570"/>
      <c r="I816" s="570"/>
      <c r="J816" s="570"/>
      <c r="K816" s="570"/>
      <c r="L816" s="570"/>
      <c r="M816" s="570"/>
      <c r="N816" s="570"/>
      <c r="O816" s="570"/>
      <c r="P816" s="570"/>
      <c r="Q816" s="570"/>
      <c r="R816" s="570"/>
      <c r="S816" s="570"/>
      <c r="T816" s="570"/>
      <c r="U816" s="570"/>
      <c r="V816" s="570"/>
      <c r="W816" s="570"/>
      <c r="X816" s="570"/>
      <c r="Y816" s="570"/>
      <c r="Z816" s="570"/>
    </row>
    <row r="817" spans="1:26" ht="15.75" customHeight="1">
      <c r="A817" s="570"/>
      <c r="B817" s="570"/>
      <c r="C817" s="570"/>
      <c r="D817" s="570"/>
      <c r="E817" s="570"/>
      <c r="F817" s="570"/>
      <c r="G817" s="570"/>
      <c r="H817" s="570"/>
      <c r="I817" s="570"/>
      <c r="J817" s="570"/>
      <c r="K817" s="570"/>
      <c r="L817" s="570"/>
      <c r="M817" s="570"/>
      <c r="N817" s="570"/>
      <c r="O817" s="570"/>
      <c r="P817" s="570"/>
      <c r="Q817" s="570"/>
      <c r="R817" s="570"/>
      <c r="S817" s="570"/>
      <c r="T817" s="570"/>
      <c r="U817" s="570"/>
      <c r="V817" s="570"/>
      <c r="W817" s="570"/>
      <c r="X817" s="570"/>
      <c r="Y817" s="570"/>
      <c r="Z817" s="570"/>
    </row>
    <row r="818" spans="1:26" ht="15.75" customHeight="1">
      <c r="A818" s="570"/>
      <c r="B818" s="570"/>
      <c r="C818" s="570"/>
      <c r="D818" s="570"/>
      <c r="E818" s="570"/>
      <c r="F818" s="570"/>
      <c r="G818" s="570"/>
      <c r="H818" s="570"/>
      <c r="I818" s="570"/>
      <c r="J818" s="570"/>
      <c r="K818" s="570"/>
      <c r="L818" s="570"/>
      <c r="M818" s="570"/>
      <c r="N818" s="570"/>
      <c r="O818" s="570"/>
      <c r="P818" s="570"/>
      <c r="Q818" s="570"/>
      <c r="R818" s="570"/>
      <c r="S818" s="570"/>
      <c r="T818" s="570"/>
      <c r="U818" s="570"/>
      <c r="V818" s="570"/>
      <c r="W818" s="570"/>
      <c r="X818" s="570"/>
      <c r="Y818" s="570"/>
      <c r="Z818" s="570"/>
    </row>
    <row r="819" spans="1:26" ht="15.75" customHeight="1">
      <c r="A819" s="570"/>
      <c r="B819" s="570"/>
      <c r="C819" s="570"/>
      <c r="D819" s="570"/>
      <c r="E819" s="570"/>
      <c r="F819" s="570"/>
      <c r="G819" s="570"/>
      <c r="H819" s="570"/>
      <c r="I819" s="570"/>
      <c r="J819" s="570"/>
      <c r="K819" s="570"/>
      <c r="L819" s="570"/>
      <c r="M819" s="570"/>
      <c r="N819" s="570"/>
      <c r="O819" s="570"/>
      <c r="P819" s="570"/>
      <c r="Q819" s="570"/>
      <c r="R819" s="570"/>
      <c r="S819" s="570"/>
      <c r="T819" s="570"/>
      <c r="U819" s="570"/>
      <c r="V819" s="570"/>
      <c r="W819" s="570"/>
      <c r="X819" s="570"/>
      <c r="Y819" s="570"/>
      <c r="Z819" s="570"/>
    </row>
    <row r="820" spans="1:26" ht="15.75" customHeight="1">
      <c r="A820" s="570"/>
      <c r="B820" s="570"/>
      <c r="C820" s="570"/>
      <c r="D820" s="570"/>
      <c r="E820" s="570"/>
      <c r="F820" s="570"/>
      <c r="G820" s="570"/>
      <c r="H820" s="570"/>
      <c r="I820" s="570"/>
      <c r="J820" s="570"/>
      <c r="K820" s="570"/>
      <c r="L820" s="570"/>
      <c r="M820" s="570"/>
      <c r="N820" s="570"/>
      <c r="O820" s="570"/>
      <c r="P820" s="570"/>
      <c r="Q820" s="570"/>
      <c r="R820" s="570"/>
      <c r="S820" s="570"/>
      <c r="T820" s="570"/>
      <c r="U820" s="570"/>
      <c r="V820" s="570"/>
      <c r="W820" s="570"/>
      <c r="X820" s="570"/>
      <c r="Y820" s="570"/>
      <c r="Z820" s="570"/>
    </row>
    <row r="821" spans="1:26" ht="15.75" customHeight="1">
      <c r="A821" s="570"/>
      <c r="B821" s="570"/>
      <c r="C821" s="570"/>
      <c r="D821" s="570"/>
      <c r="E821" s="570"/>
      <c r="F821" s="570"/>
      <c r="G821" s="570"/>
      <c r="H821" s="570"/>
      <c r="I821" s="570"/>
      <c r="J821" s="570"/>
      <c r="K821" s="570"/>
      <c r="L821" s="570"/>
      <c r="M821" s="570"/>
      <c r="N821" s="570"/>
      <c r="O821" s="570"/>
      <c r="P821" s="570"/>
      <c r="Q821" s="570"/>
      <c r="R821" s="570"/>
      <c r="S821" s="570"/>
      <c r="T821" s="570"/>
      <c r="U821" s="570"/>
      <c r="V821" s="570"/>
      <c r="W821" s="570"/>
      <c r="X821" s="570"/>
      <c r="Y821" s="570"/>
      <c r="Z821" s="570"/>
    </row>
    <row r="822" spans="1:26" ht="15.75" customHeight="1">
      <c r="A822" s="570"/>
      <c r="B822" s="570"/>
      <c r="C822" s="570"/>
      <c r="D822" s="570"/>
      <c r="E822" s="570"/>
      <c r="F822" s="570"/>
      <c r="G822" s="570"/>
      <c r="H822" s="570"/>
      <c r="I822" s="570"/>
      <c r="J822" s="570"/>
      <c r="K822" s="570"/>
      <c r="L822" s="570"/>
      <c r="M822" s="570"/>
      <c r="N822" s="570"/>
      <c r="O822" s="570"/>
      <c r="P822" s="570"/>
      <c r="Q822" s="570"/>
      <c r="R822" s="570"/>
      <c r="S822" s="570"/>
      <c r="T822" s="570"/>
      <c r="U822" s="570"/>
      <c r="V822" s="570"/>
      <c r="W822" s="570"/>
      <c r="X822" s="570"/>
      <c r="Y822" s="570"/>
      <c r="Z822" s="570"/>
    </row>
    <row r="823" spans="1:26" ht="15.75" customHeight="1">
      <c r="A823" s="570"/>
      <c r="B823" s="570"/>
      <c r="C823" s="570"/>
      <c r="D823" s="570"/>
      <c r="E823" s="570"/>
      <c r="F823" s="570"/>
      <c r="G823" s="570"/>
      <c r="H823" s="570"/>
      <c r="I823" s="570"/>
      <c r="J823" s="570"/>
      <c r="K823" s="570"/>
      <c r="L823" s="570"/>
      <c r="M823" s="570"/>
      <c r="N823" s="570"/>
      <c r="O823" s="570"/>
      <c r="P823" s="570"/>
      <c r="Q823" s="570"/>
      <c r="R823" s="570"/>
      <c r="S823" s="570"/>
      <c r="T823" s="570"/>
      <c r="U823" s="570"/>
      <c r="V823" s="570"/>
      <c r="W823" s="570"/>
      <c r="X823" s="570"/>
      <c r="Y823" s="570"/>
      <c r="Z823" s="570"/>
    </row>
    <row r="824" spans="1:26" ht="15.75" customHeight="1">
      <c r="A824" s="570"/>
      <c r="B824" s="570"/>
      <c r="C824" s="570"/>
      <c r="D824" s="570"/>
      <c r="E824" s="570"/>
      <c r="F824" s="570"/>
      <c r="G824" s="570"/>
      <c r="H824" s="570"/>
      <c r="I824" s="570"/>
      <c r="J824" s="570"/>
      <c r="K824" s="570"/>
      <c r="L824" s="570"/>
      <c r="M824" s="570"/>
      <c r="N824" s="570"/>
      <c r="O824" s="570"/>
      <c r="P824" s="570"/>
      <c r="Q824" s="570"/>
      <c r="R824" s="570"/>
      <c r="S824" s="570"/>
      <c r="T824" s="570"/>
      <c r="U824" s="570"/>
      <c r="V824" s="570"/>
      <c r="W824" s="570"/>
      <c r="X824" s="570"/>
      <c r="Y824" s="570"/>
      <c r="Z824" s="570"/>
    </row>
    <row r="825" spans="1:26" ht="15.75" customHeight="1">
      <c r="A825" s="570"/>
      <c r="B825" s="570"/>
      <c r="C825" s="570"/>
      <c r="D825" s="570"/>
      <c r="E825" s="570"/>
      <c r="F825" s="570"/>
      <c r="G825" s="570"/>
      <c r="H825" s="570"/>
      <c r="I825" s="570"/>
      <c r="J825" s="570"/>
      <c r="K825" s="570"/>
      <c r="L825" s="570"/>
      <c r="M825" s="570"/>
      <c r="N825" s="570"/>
      <c r="O825" s="570"/>
      <c r="P825" s="570"/>
      <c r="Q825" s="570"/>
      <c r="R825" s="570"/>
      <c r="S825" s="570"/>
      <c r="T825" s="570"/>
      <c r="U825" s="570"/>
      <c r="V825" s="570"/>
      <c r="W825" s="570"/>
      <c r="X825" s="570"/>
      <c r="Y825" s="570"/>
      <c r="Z825" s="570"/>
    </row>
    <row r="826" spans="1:26" ht="15.75" customHeight="1">
      <c r="A826" s="570"/>
      <c r="B826" s="570"/>
      <c r="C826" s="570"/>
      <c r="D826" s="570"/>
      <c r="E826" s="570"/>
      <c r="F826" s="570"/>
      <c r="G826" s="570"/>
      <c r="H826" s="570"/>
      <c r="I826" s="570"/>
      <c r="J826" s="570"/>
      <c r="K826" s="570"/>
      <c r="L826" s="570"/>
      <c r="M826" s="570"/>
      <c r="N826" s="570"/>
      <c r="O826" s="570"/>
      <c r="P826" s="570"/>
      <c r="Q826" s="570"/>
      <c r="R826" s="570"/>
      <c r="S826" s="570"/>
      <c r="T826" s="570"/>
      <c r="U826" s="570"/>
      <c r="V826" s="570"/>
      <c r="W826" s="570"/>
      <c r="X826" s="570"/>
      <c r="Y826" s="570"/>
      <c r="Z826" s="570"/>
    </row>
    <row r="827" spans="1:26" ht="15.75" customHeight="1">
      <c r="A827" s="570"/>
      <c r="B827" s="570"/>
      <c r="C827" s="570"/>
      <c r="D827" s="570"/>
      <c r="E827" s="570"/>
      <c r="F827" s="570"/>
      <c r="G827" s="570"/>
      <c r="H827" s="570"/>
      <c r="I827" s="570"/>
      <c r="J827" s="570"/>
      <c r="K827" s="570"/>
      <c r="L827" s="570"/>
      <c r="M827" s="570"/>
      <c r="N827" s="570"/>
      <c r="O827" s="570"/>
      <c r="P827" s="570"/>
      <c r="Q827" s="570"/>
      <c r="R827" s="570"/>
      <c r="S827" s="570"/>
      <c r="T827" s="570"/>
      <c r="U827" s="570"/>
      <c r="V827" s="570"/>
      <c r="W827" s="570"/>
      <c r="X827" s="570"/>
      <c r="Y827" s="570"/>
      <c r="Z827" s="570"/>
    </row>
    <row r="828" spans="1:26" ht="15.75" customHeight="1">
      <c r="A828" s="570"/>
      <c r="B828" s="570"/>
      <c r="C828" s="570"/>
      <c r="D828" s="570"/>
      <c r="E828" s="570"/>
      <c r="F828" s="570"/>
      <c r="G828" s="570"/>
      <c r="H828" s="570"/>
      <c r="I828" s="570"/>
      <c r="J828" s="570"/>
      <c r="K828" s="570"/>
      <c r="L828" s="570"/>
      <c r="M828" s="570"/>
      <c r="N828" s="570"/>
      <c r="O828" s="570"/>
      <c r="P828" s="570"/>
      <c r="Q828" s="570"/>
      <c r="R828" s="570"/>
      <c r="S828" s="570"/>
      <c r="T828" s="570"/>
      <c r="U828" s="570"/>
      <c r="V828" s="570"/>
      <c r="W828" s="570"/>
      <c r="X828" s="570"/>
      <c r="Y828" s="570"/>
      <c r="Z828" s="570"/>
    </row>
    <row r="829" spans="1:26" ht="15.75" customHeight="1">
      <c r="A829" s="570"/>
      <c r="B829" s="570"/>
      <c r="C829" s="570"/>
      <c r="D829" s="570"/>
      <c r="E829" s="570"/>
      <c r="F829" s="570"/>
      <c r="G829" s="570"/>
      <c r="H829" s="570"/>
      <c r="I829" s="570"/>
      <c r="J829" s="570"/>
      <c r="K829" s="570"/>
      <c r="L829" s="570"/>
      <c r="M829" s="570"/>
      <c r="N829" s="570"/>
      <c r="O829" s="570"/>
      <c r="P829" s="570"/>
      <c r="Q829" s="570"/>
      <c r="R829" s="570"/>
      <c r="S829" s="570"/>
      <c r="T829" s="570"/>
      <c r="U829" s="570"/>
      <c r="V829" s="570"/>
      <c r="W829" s="570"/>
      <c r="X829" s="570"/>
      <c r="Y829" s="570"/>
      <c r="Z829" s="570"/>
    </row>
    <row r="830" spans="1:26" ht="15.75" customHeight="1">
      <c r="A830" s="570"/>
      <c r="B830" s="570"/>
      <c r="C830" s="570"/>
      <c r="D830" s="570"/>
      <c r="E830" s="570"/>
      <c r="F830" s="570"/>
      <c r="G830" s="570"/>
      <c r="H830" s="570"/>
      <c r="I830" s="570"/>
      <c r="J830" s="570"/>
      <c r="K830" s="570"/>
      <c r="L830" s="570"/>
      <c r="M830" s="570"/>
      <c r="N830" s="570"/>
      <c r="O830" s="570"/>
      <c r="P830" s="570"/>
      <c r="Q830" s="570"/>
      <c r="R830" s="570"/>
      <c r="S830" s="570"/>
      <c r="T830" s="570"/>
      <c r="U830" s="570"/>
      <c r="V830" s="570"/>
      <c r="W830" s="570"/>
      <c r="X830" s="570"/>
      <c r="Y830" s="570"/>
      <c r="Z830" s="570"/>
    </row>
    <row r="831" spans="1:26" ht="15.75" customHeight="1">
      <c r="A831" s="570"/>
      <c r="B831" s="570"/>
      <c r="C831" s="570"/>
      <c r="D831" s="570"/>
      <c r="E831" s="570"/>
      <c r="F831" s="570"/>
      <c r="G831" s="570"/>
      <c r="H831" s="570"/>
      <c r="I831" s="570"/>
      <c r="J831" s="570"/>
      <c r="K831" s="570"/>
      <c r="L831" s="570"/>
      <c r="M831" s="570"/>
      <c r="N831" s="570"/>
      <c r="O831" s="570"/>
      <c r="P831" s="570"/>
      <c r="Q831" s="570"/>
      <c r="R831" s="570"/>
      <c r="S831" s="570"/>
      <c r="T831" s="570"/>
      <c r="U831" s="570"/>
      <c r="V831" s="570"/>
      <c r="W831" s="570"/>
      <c r="X831" s="570"/>
      <c r="Y831" s="570"/>
      <c r="Z831" s="570"/>
    </row>
    <row r="832" spans="1:26" ht="15.75" customHeight="1">
      <c r="A832" s="570"/>
      <c r="B832" s="570"/>
      <c r="C832" s="570"/>
      <c r="D832" s="570"/>
      <c r="E832" s="570"/>
      <c r="F832" s="570"/>
      <c r="G832" s="570"/>
      <c r="H832" s="570"/>
      <c r="I832" s="570"/>
      <c r="J832" s="570"/>
      <c r="K832" s="570"/>
      <c r="L832" s="570"/>
      <c r="M832" s="570"/>
      <c r="N832" s="570"/>
      <c r="O832" s="570"/>
      <c r="P832" s="570"/>
      <c r="Q832" s="570"/>
      <c r="R832" s="570"/>
      <c r="S832" s="570"/>
      <c r="T832" s="570"/>
      <c r="U832" s="570"/>
      <c r="V832" s="570"/>
      <c r="W832" s="570"/>
      <c r="X832" s="570"/>
      <c r="Y832" s="570"/>
      <c r="Z832" s="570"/>
    </row>
    <row r="833" spans="1:26" ht="15.75" customHeight="1">
      <c r="A833" s="570"/>
      <c r="B833" s="570"/>
      <c r="C833" s="570"/>
      <c r="D833" s="570"/>
      <c r="E833" s="570"/>
      <c r="F833" s="570"/>
      <c r="G833" s="570"/>
      <c r="H833" s="570"/>
      <c r="I833" s="570"/>
      <c r="J833" s="570"/>
      <c r="K833" s="570"/>
      <c r="L833" s="570"/>
      <c r="M833" s="570"/>
      <c r="N833" s="570"/>
      <c r="O833" s="570"/>
      <c r="P833" s="570"/>
      <c r="Q833" s="570"/>
      <c r="R833" s="570"/>
      <c r="S833" s="570"/>
      <c r="T833" s="570"/>
      <c r="U833" s="570"/>
      <c r="V833" s="570"/>
      <c r="W833" s="570"/>
      <c r="X833" s="570"/>
      <c r="Y833" s="570"/>
      <c r="Z833" s="570"/>
    </row>
    <row r="834" spans="1:26" ht="15.75" customHeight="1">
      <c r="A834" s="570"/>
      <c r="B834" s="570"/>
      <c r="C834" s="570"/>
      <c r="D834" s="570"/>
      <c r="E834" s="570"/>
      <c r="F834" s="570"/>
      <c r="G834" s="570"/>
      <c r="H834" s="570"/>
      <c r="I834" s="570"/>
      <c r="J834" s="570"/>
      <c r="K834" s="570"/>
      <c r="L834" s="570"/>
      <c r="M834" s="570"/>
      <c r="N834" s="570"/>
      <c r="O834" s="570"/>
      <c r="P834" s="570"/>
      <c r="Q834" s="570"/>
      <c r="R834" s="570"/>
      <c r="S834" s="570"/>
      <c r="T834" s="570"/>
      <c r="U834" s="570"/>
      <c r="V834" s="570"/>
      <c r="W834" s="570"/>
      <c r="X834" s="570"/>
      <c r="Y834" s="570"/>
      <c r="Z834" s="570"/>
    </row>
    <row r="835" spans="1:26" ht="15.75" customHeight="1">
      <c r="A835" s="570"/>
      <c r="B835" s="570"/>
      <c r="C835" s="570"/>
      <c r="D835" s="570"/>
      <c r="E835" s="570"/>
      <c r="F835" s="570"/>
      <c r="G835" s="570"/>
      <c r="H835" s="570"/>
      <c r="I835" s="570"/>
      <c r="J835" s="570"/>
      <c r="K835" s="570"/>
      <c r="L835" s="570"/>
      <c r="M835" s="570"/>
      <c r="N835" s="570"/>
      <c r="O835" s="570"/>
      <c r="P835" s="570"/>
      <c r="Q835" s="570"/>
      <c r="R835" s="570"/>
      <c r="S835" s="570"/>
      <c r="T835" s="570"/>
      <c r="U835" s="570"/>
      <c r="V835" s="570"/>
      <c r="W835" s="570"/>
      <c r="X835" s="570"/>
      <c r="Y835" s="570"/>
      <c r="Z835" s="570"/>
    </row>
    <row r="836" spans="1:26" ht="15.75" customHeight="1">
      <c r="A836" s="570"/>
      <c r="B836" s="570"/>
      <c r="C836" s="570"/>
      <c r="D836" s="570"/>
      <c r="E836" s="570"/>
      <c r="F836" s="570"/>
      <c r="G836" s="570"/>
      <c r="H836" s="570"/>
      <c r="I836" s="570"/>
      <c r="J836" s="570"/>
      <c r="K836" s="570"/>
      <c r="L836" s="570"/>
      <c r="M836" s="570"/>
      <c r="N836" s="570"/>
      <c r="O836" s="570"/>
      <c r="P836" s="570"/>
      <c r="Q836" s="570"/>
      <c r="R836" s="570"/>
      <c r="S836" s="570"/>
      <c r="T836" s="570"/>
      <c r="U836" s="570"/>
      <c r="V836" s="570"/>
      <c r="W836" s="570"/>
      <c r="X836" s="570"/>
      <c r="Y836" s="570"/>
      <c r="Z836" s="570"/>
    </row>
    <row r="837" spans="1:26" ht="15.75" customHeight="1">
      <c r="A837" s="570"/>
      <c r="B837" s="570"/>
      <c r="C837" s="570"/>
      <c r="D837" s="570"/>
      <c r="E837" s="570"/>
      <c r="F837" s="570"/>
      <c r="G837" s="570"/>
      <c r="H837" s="570"/>
      <c r="I837" s="570"/>
      <c r="J837" s="570"/>
      <c r="K837" s="570"/>
      <c r="L837" s="570"/>
      <c r="M837" s="570"/>
      <c r="N837" s="570"/>
      <c r="O837" s="570"/>
      <c r="P837" s="570"/>
      <c r="Q837" s="570"/>
      <c r="R837" s="570"/>
      <c r="S837" s="570"/>
      <c r="T837" s="570"/>
      <c r="U837" s="570"/>
      <c r="V837" s="570"/>
      <c r="W837" s="570"/>
      <c r="X837" s="570"/>
      <c r="Y837" s="570"/>
      <c r="Z837" s="570"/>
    </row>
    <row r="838" spans="1:26" ht="15.75" customHeight="1">
      <c r="A838" s="570"/>
      <c r="B838" s="570"/>
      <c r="C838" s="570"/>
      <c r="D838" s="570"/>
      <c r="E838" s="570"/>
      <c r="F838" s="570"/>
      <c r="G838" s="570"/>
      <c r="H838" s="570"/>
      <c r="I838" s="570"/>
      <c r="J838" s="570"/>
      <c r="K838" s="570"/>
      <c r="L838" s="570"/>
      <c r="M838" s="570"/>
      <c r="N838" s="570"/>
      <c r="O838" s="570"/>
      <c r="P838" s="570"/>
      <c r="Q838" s="570"/>
      <c r="R838" s="570"/>
      <c r="S838" s="570"/>
      <c r="T838" s="570"/>
      <c r="U838" s="570"/>
      <c r="V838" s="570"/>
      <c r="W838" s="570"/>
      <c r="X838" s="570"/>
      <c r="Y838" s="570"/>
      <c r="Z838" s="570"/>
    </row>
    <row r="839" spans="1:26" ht="15.75" customHeight="1">
      <c r="A839" s="570"/>
      <c r="B839" s="570"/>
      <c r="C839" s="570"/>
      <c r="D839" s="570"/>
      <c r="E839" s="570"/>
      <c r="F839" s="570"/>
      <c r="G839" s="570"/>
      <c r="H839" s="570"/>
      <c r="I839" s="570"/>
      <c r="J839" s="570"/>
      <c r="K839" s="570"/>
      <c r="L839" s="570"/>
      <c r="M839" s="570"/>
      <c r="N839" s="570"/>
      <c r="O839" s="570"/>
      <c r="P839" s="570"/>
      <c r="Q839" s="570"/>
      <c r="R839" s="570"/>
      <c r="S839" s="570"/>
      <c r="T839" s="570"/>
      <c r="U839" s="570"/>
      <c r="V839" s="570"/>
      <c r="W839" s="570"/>
      <c r="X839" s="570"/>
      <c r="Y839" s="570"/>
      <c r="Z839" s="570"/>
    </row>
    <row r="840" spans="1:26" ht="15.75" customHeight="1">
      <c r="A840" s="570"/>
      <c r="B840" s="570"/>
      <c r="C840" s="570"/>
      <c r="D840" s="570"/>
      <c r="E840" s="570"/>
      <c r="F840" s="570"/>
      <c r="G840" s="570"/>
      <c r="H840" s="570"/>
      <c r="I840" s="570"/>
      <c r="J840" s="570"/>
      <c r="K840" s="570"/>
      <c r="L840" s="570"/>
      <c r="M840" s="570"/>
      <c r="N840" s="570"/>
      <c r="O840" s="570"/>
      <c r="P840" s="570"/>
      <c r="Q840" s="570"/>
      <c r="R840" s="570"/>
      <c r="S840" s="570"/>
      <c r="T840" s="570"/>
      <c r="U840" s="570"/>
      <c r="V840" s="570"/>
      <c r="W840" s="570"/>
      <c r="X840" s="570"/>
      <c r="Y840" s="570"/>
      <c r="Z840" s="570"/>
    </row>
    <row r="841" spans="1:26" ht="15.75" customHeight="1">
      <c r="A841" s="570"/>
      <c r="B841" s="570"/>
      <c r="C841" s="570"/>
      <c r="D841" s="570"/>
      <c r="E841" s="570"/>
      <c r="F841" s="570"/>
      <c r="G841" s="570"/>
      <c r="H841" s="570"/>
      <c r="I841" s="570"/>
      <c r="J841" s="570"/>
      <c r="K841" s="570"/>
      <c r="L841" s="570"/>
      <c r="M841" s="570"/>
      <c r="N841" s="570"/>
      <c r="O841" s="570"/>
      <c r="P841" s="570"/>
      <c r="Q841" s="570"/>
      <c r="R841" s="570"/>
      <c r="S841" s="570"/>
      <c r="T841" s="570"/>
      <c r="U841" s="570"/>
      <c r="V841" s="570"/>
      <c r="W841" s="570"/>
      <c r="X841" s="570"/>
      <c r="Y841" s="570"/>
      <c r="Z841" s="570"/>
    </row>
    <row r="842" spans="1:26" ht="15.75" customHeight="1">
      <c r="A842" s="570"/>
      <c r="B842" s="570"/>
      <c r="C842" s="570"/>
      <c r="D842" s="570"/>
      <c r="E842" s="570"/>
      <c r="F842" s="570"/>
      <c r="G842" s="570"/>
      <c r="H842" s="570"/>
      <c r="I842" s="570"/>
      <c r="J842" s="570"/>
      <c r="K842" s="570"/>
      <c r="L842" s="570"/>
      <c r="M842" s="570"/>
      <c r="N842" s="570"/>
      <c r="O842" s="570"/>
      <c r="P842" s="570"/>
      <c r="Q842" s="570"/>
      <c r="R842" s="570"/>
      <c r="S842" s="570"/>
      <c r="T842" s="570"/>
      <c r="U842" s="570"/>
      <c r="V842" s="570"/>
      <c r="W842" s="570"/>
      <c r="X842" s="570"/>
      <c r="Y842" s="570"/>
      <c r="Z842" s="570"/>
    </row>
    <row r="843" spans="1:26" ht="15.75" customHeight="1">
      <c r="A843" s="570"/>
      <c r="B843" s="570"/>
      <c r="C843" s="570"/>
      <c r="D843" s="570"/>
      <c r="E843" s="570"/>
      <c r="F843" s="570"/>
      <c r="G843" s="570"/>
      <c r="H843" s="570"/>
      <c r="I843" s="570"/>
      <c r="J843" s="570"/>
      <c r="K843" s="570"/>
      <c r="L843" s="570"/>
      <c r="M843" s="570"/>
      <c r="N843" s="570"/>
      <c r="O843" s="570"/>
      <c r="P843" s="570"/>
      <c r="Q843" s="570"/>
      <c r="R843" s="570"/>
      <c r="S843" s="570"/>
      <c r="T843" s="570"/>
      <c r="U843" s="570"/>
      <c r="V843" s="570"/>
      <c r="W843" s="570"/>
      <c r="X843" s="570"/>
      <c r="Y843" s="570"/>
      <c r="Z843" s="570"/>
    </row>
    <row r="844" spans="1:26" ht="15.75" customHeight="1">
      <c r="A844" s="570"/>
      <c r="B844" s="570"/>
      <c r="C844" s="570"/>
      <c r="D844" s="570"/>
      <c r="E844" s="570"/>
      <c r="F844" s="570"/>
      <c r="G844" s="570"/>
      <c r="H844" s="570"/>
      <c r="I844" s="570"/>
      <c r="J844" s="570"/>
      <c r="K844" s="570"/>
      <c r="L844" s="570"/>
      <c r="M844" s="570"/>
      <c r="N844" s="570"/>
      <c r="O844" s="570"/>
      <c r="P844" s="570"/>
      <c r="Q844" s="570"/>
      <c r="R844" s="570"/>
      <c r="S844" s="570"/>
      <c r="T844" s="570"/>
      <c r="U844" s="570"/>
      <c r="V844" s="570"/>
      <c r="W844" s="570"/>
      <c r="X844" s="570"/>
      <c r="Y844" s="570"/>
      <c r="Z844" s="570"/>
    </row>
    <row r="845" spans="1:26" ht="15.75" customHeight="1">
      <c r="A845" s="570"/>
      <c r="B845" s="570"/>
      <c r="C845" s="570"/>
      <c r="D845" s="570"/>
      <c r="E845" s="570"/>
      <c r="F845" s="570"/>
      <c r="G845" s="570"/>
      <c r="H845" s="570"/>
      <c r="I845" s="570"/>
      <c r="J845" s="570"/>
      <c r="K845" s="570"/>
      <c r="L845" s="570"/>
      <c r="M845" s="570"/>
      <c r="N845" s="570"/>
      <c r="O845" s="570"/>
      <c r="P845" s="570"/>
      <c r="Q845" s="570"/>
      <c r="R845" s="570"/>
      <c r="S845" s="570"/>
      <c r="T845" s="570"/>
      <c r="U845" s="570"/>
      <c r="V845" s="570"/>
      <c r="W845" s="570"/>
      <c r="X845" s="570"/>
      <c r="Y845" s="570"/>
      <c r="Z845" s="570"/>
    </row>
    <row r="846" spans="1:26" ht="15.75" customHeight="1">
      <c r="A846" s="570"/>
      <c r="B846" s="570"/>
      <c r="C846" s="570"/>
      <c r="D846" s="570"/>
      <c r="E846" s="570"/>
      <c r="F846" s="570"/>
      <c r="G846" s="570"/>
      <c r="H846" s="570"/>
      <c r="I846" s="570"/>
      <c r="J846" s="570"/>
      <c r="K846" s="570"/>
      <c r="L846" s="570"/>
      <c r="M846" s="570"/>
      <c r="N846" s="570"/>
      <c r="O846" s="570"/>
      <c r="P846" s="570"/>
      <c r="Q846" s="570"/>
      <c r="R846" s="570"/>
      <c r="S846" s="570"/>
      <c r="T846" s="570"/>
      <c r="U846" s="570"/>
      <c r="V846" s="570"/>
      <c r="W846" s="570"/>
      <c r="X846" s="570"/>
      <c r="Y846" s="570"/>
      <c r="Z846" s="570"/>
    </row>
    <row r="847" spans="1:26" ht="15.75" customHeight="1">
      <c r="A847" s="570"/>
      <c r="B847" s="570"/>
      <c r="C847" s="570"/>
      <c r="D847" s="570"/>
      <c r="E847" s="570"/>
      <c r="F847" s="570"/>
      <c r="G847" s="570"/>
      <c r="H847" s="570"/>
      <c r="I847" s="570"/>
      <c r="J847" s="570"/>
      <c r="K847" s="570"/>
      <c r="L847" s="570"/>
      <c r="M847" s="570"/>
      <c r="N847" s="570"/>
      <c r="O847" s="570"/>
      <c r="P847" s="570"/>
      <c r="Q847" s="570"/>
      <c r="R847" s="570"/>
      <c r="S847" s="570"/>
      <c r="T847" s="570"/>
      <c r="U847" s="570"/>
      <c r="V847" s="570"/>
      <c r="W847" s="570"/>
      <c r="X847" s="570"/>
      <c r="Y847" s="570"/>
      <c r="Z847" s="570"/>
    </row>
    <row r="848" spans="1:26" ht="15.75" customHeight="1">
      <c r="A848" s="570"/>
      <c r="B848" s="570"/>
      <c r="C848" s="570"/>
      <c r="D848" s="570"/>
      <c r="E848" s="570"/>
      <c r="F848" s="570"/>
      <c r="G848" s="570"/>
      <c r="H848" s="570"/>
      <c r="I848" s="570"/>
      <c r="J848" s="570"/>
      <c r="K848" s="570"/>
      <c r="L848" s="570"/>
      <c r="M848" s="570"/>
      <c r="N848" s="570"/>
      <c r="O848" s="570"/>
      <c r="P848" s="570"/>
      <c r="Q848" s="570"/>
      <c r="R848" s="570"/>
      <c r="S848" s="570"/>
      <c r="T848" s="570"/>
      <c r="U848" s="570"/>
      <c r="V848" s="570"/>
      <c r="W848" s="570"/>
      <c r="X848" s="570"/>
      <c r="Y848" s="570"/>
      <c r="Z848" s="570"/>
    </row>
    <row r="849" spans="1:26" ht="15.75" customHeight="1">
      <c r="A849" s="570"/>
      <c r="B849" s="570"/>
      <c r="C849" s="570"/>
      <c r="D849" s="570"/>
      <c r="E849" s="570"/>
      <c r="F849" s="570"/>
      <c r="G849" s="570"/>
      <c r="H849" s="570"/>
      <c r="I849" s="570"/>
      <c r="J849" s="570"/>
      <c r="K849" s="570"/>
      <c r="L849" s="570"/>
      <c r="M849" s="570"/>
      <c r="N849" s="570"/>
      <c r="O849" s="570"/>
      <c r="P849" s="570"/>
      <c r="Q849" s="570"/>
      <c r="R849" s="570"/>
      <c r="S849" s="570"/>
      <c r="T849" s="570"/>
      <c r="U849" s="570"/>
      <c r="V849" s="570"/>
      <c r="W849" s="570"/>
      <c r="X849" s="570"/>
      <c r="Y849" s="570"/>
      <c r="Z849" s="570"/>
    </row>
    <row r="850" spans="1:26" ht="15.75" customHeight="1">
      <c r="A850" s="570"/>
      <c r="B850" s="570"/>
      <c r="C850" s="570"/>
      <c r="D850" s="570"/>
      <c r="E850" s="570"/>
      <c r="F850" s="570"/>
      <c r="G850" s="570"/>
      <c r="H850" s="570"/>
      <c r="I850" s="570"/>
      <c r="J850" s="570"/>
      <c r="K850" s="570"/>
      <c r="L850" s="570"/>
      <c r="M850" s="570"/>
      <c r="N850" s="570"/>
      <c r="O850" s="570"/>
      <c r="P850" s="570"/>
      <c r="Q850" s="570"/>
      <c r="R850" s="570"/>
      <c r="S850" s="570"/>
      <c r="T850" s="570"/>
      <c r="U850" s="570"/>
      <c r="V850" s="570"/>
      <c r="W850" s="570"/>
      <c r="X850" s="570"/>
      <c r="Y850" s="570"/>
      <c r="Z850" s="570"/>
    </row>
    <row r="851" spans="1:26" ht="15.75" customHeight="1">
      <c r="A851" s="570"/>
      <c r="B851" s="570"/>
      <c r="C851" s="570"/>
      <c r="D851" s="570"/>
      <c r="E851" s="570"/>
      <c r="F851" s="570"/>
      <c r="G851" s="570"/>
      <c r="H851" s="570"/>
      <c r="I851" s="570"/>
      <c r="J851" s="570"/>
      <c r="K851" s="570"/>
      <c r="L851" s="570"/>
      <c r="M851" s="570"/>
      <c r="N851" s="570"/>
      <c r="O851" s="570"/>
      <c r="P851" s="570"/>
      <c r="Q851" s="570"/>
      <c r="R851" s="570"/>
      <c r="S851" s="570"/>
      <c r="T851" s="570"/>
      <c r="U851" s="570"/>
      <c r="V851" s="570"/>
      <c r="W851" s="570"/>
      <c r="X851" s="570"/>
      <c r="Y851" s="570"/>
      <c r="Z851" s="570"/>
    </row>
    <row r="852" spans="1:26" ht="15.75" customHeight="1">
      <c r="A852" s="570"/>
      <c r="B852" s="570"/>
      <c r="C852" s="570"/>
      <c r="D852" s="570"/>
      <c r="E852" s="570"/>
      <c r="F852" s="570"/>
      <c r="G852" s="570"/>
      <c r="H852" s="570"/>
      <c r="I852" s="570"/>
      <c r="J852" s="570"/>
      <c r="K852" s="570"/>
      <c r="L852" s="570"/>
      <c r="M852" s="570"/>
      <c r="N852" s="570"/>
      <c r="O852" s="570"/>
      <c r="P852" s="570"/>
      <c r="Q852" s="570"/>
      <c r="R852" s="570"/>
      <c r="S852" s="570"/>
      <c r="T852" s="570"/>
      <c r="U852" s="570"/>
      <c r="V852" s="570"/>
      <c r="W852" s="570"/>
      <c r="X852" s="570"/>
      <c r="Y852" s="570"/>
      <c r="Z852" s="570"/>
    </row>
    <row r="853" spans="1:26" ht="15.75" customHeight="1">
      <c r="A853" s="570"/>
      <c r="B853" s="570"/>
      <c r="C853" s="570"/>
      <c r="D853" s="570"/>
      <c r="E853" s="570"/>
      <c r="F853" s="570"/>
      <c r="G853" s="570"/>
      <c r="H853" s="570"/>
      <c r="I853" s="570"/>
      <c r="J853" s="570"/>
      <c r="K853" s="570"/>
      <c r="L853" s="570"/>
      <c r="M853" s="570"/>
      <c r="N853" s="570"/>
      <c r="O853" s="570"/>
      <c r="P853" s="570"/>
      <c r="Q853" s="570"/>
      <c r="R853" s="570"/>
      <c r="S853" s="570"/>
      <c r="T853" s="570"/>
      <c r="U853" s="570"/>
      <c r="V853" s="570"/>
      <c r="W853" s="570"/>
      <c r="X853" s="570"/>
      <c r="Y853" s="570"/>
      <c r="Z853" s="570"/>
    </row>
    <row r="854" spans="1:26" ht="15.75" customHeight="1">
      <c r="A854" s="570"/>
      <c r="B854" s="570"/>
      <c r="C854" s="570"/>
      <c r="D854" s="570"/>
      <c r="E854" s="570"/>
      <c r="F854" s="570"/>
      <c r="G854" s="570"/>
      <c r="H854" s="570"/>
      <c r="I854" s="570"/>
      <c r="J854" s="570"/>
      <c r="K854" s="570"/>
      <c r="L854" s="570"/>
      <c r="M854" s="570"/>
      <c r="N854" s="570"/>
      <c r="O854" s="570"/>
      <c r="P854" s="570"/>
      <c r="Q854" s="570"/>
      <c r="R854" s="570"/>
      <c r="S854" s="570"/>
      <c r="T854" s="570"/>
      <c r="U854" s="570"/>
      <c r="V854" s="570"/>
      <c r="W854" s="570"/>
      <c r="X854" s="570"/>
      <c r="Y854" s="570"/>
      <c r="Z854" s="570"/>
    </row>
    <row r="855" spans="1:26" ht="15.75" customHeight="1">
      <c r="A855" s="570"/>
      <c r="B855" s="570"/>
      <c r="C855" s="570"/>
      <c r="D855" s="570"/>
      <c r="E855" s="570"/>
      <c r="F855" s="570"/>
      <c r="G855" s="570"/>
      <c r="H855" s="570"/>
      <c r="I855" s="570"/>
      <c r="J855" s="570"/>
      <c r="K855" s="570"/>
      <c r="L855" s="570"/>
      <c r="M855" s="570"/>
      <c r="N855" s="570"/>
      <c r="O855" s="570"/>
      <c r="P855" s="570"/>
      <c r="Q855" s="570"/>
      <c r="R855" s="570"/>
      <c r="S855" s="570"/>
      <c r="T855" s="570"/>
      <c r="U855" s="570"/>
      <c r="V855" s="570"/>
      <c r="W855" s="570"/>
      <c r="X855" s="570"/>
      <c r="Y855" s="570"/>
      <c r="Z855" s="570"/>
    </row>
    <row r="856" spans="1:26" ht="15.75" customHeight="1">
      <c r="A856" s="570"/>
      <c r="B856" s="570"/>
      <c r="C856" s="570"/>
      <c r="D856" s="570"/>
      <c r="E856" s="570"/>
      <c r="F856" s="570"/>
      <c r="G856" s="570"/>
      <c r="H856" s="570"/>
      <c r="I856" s="570"/>
      <c r="J856" s="570"/>
      <c r="K856" s="570"/>
      <c r="L856" s="570"/>
      <c r="M856" s="570"/>
      <c r="N856" s="570"/>
      <c r="O856" s="570"/>
      <c r="P856" s="570"/>
      <c r="Q856" s="570"/>
      <c r="R856" s="570"/>
      <c r="S856" s="570"/>
      <c r="T856" s="570"/>
      <c r="U856" s="570"/>
      <c r="V856" s="570"/>
      <c r="W856" s="570"/>
      <c r="X856" s="570"/>
      <c r="Y856" s="570"/>
      <c r="Z856" s="570"/>
    </row>
    <row r="857" spans="1:26" ht="15.75" customHeight="1">
      <c r="A857" s="570"/>
      <c r="B857" s="570"/>
      <c r="C857" s="570"/>
      <c r="D857" s="570"/>
      <c r="E857" s="570"/>
      <c r="F857" s="570"/>
      <c r="G857" s="570"/>
      <c r="H857" s="570"/>
      <c r="I857" s="570"/>
      <c r="J857" s="570"/>
      <c r="K857" s="570"/>
      <c r="L857" s="570"/>
      <c r="M857" s="570"/>
      <c r="N857" s="570"/>
      <c r="O857" s="570"/>
      <c r="P857" s="570"/>
      <c r="Q857" s="570"/>
      <c r="R857" s="570"/>
      <c r="S857" s="570"/>
      <c r="T857" s="570"/>
      <c r="U857" s="570"/>
      <c r="V857" s="570"/>
      <c r="W857" s="570"/>
      <c r="X857" s="570"/>
      <c r="Y857" s="570"/>
      <c r="Z857" s="570"/>
    </row>
    <row r="858" spans="1:26" ht="15.75" customHeight="1">
      <c r="A858" s="570"/>
      <c r="B858" s="570"/>
      <c r="C858" s="570"/>
      <c r="D858" s="570"/>
      <c r="E858" s="570"/>
      <c r="F858" s="570"/>
      <c r="G858" s="570"/>
      <c r="H858" s="570"/>
      <c r="I858" s="570"/>
      <c r="J858" s="570"/>
      <c r="K858" s="570"/>
      <c r="L858" s="570"/>
      <c r="M858" s="570"/>
      <c r="N858" s="570"/>
      <c r="O858" s="570"/>
      <c r="P858" s="570"/>
      <c r="Q858" s="570"/>
      <c r="R858" s="570"/>
      <c r="S858" s="570"/>
      <c r="T858" s="570"/>
      <c r="U858" s="570"/>
      <c r="V858" s="570"/>
      <c r="W858" s="570"/>
      <c r="X858" s="570"/>
      <c r="Y858" s="570"/>
      <c r="Z858" s="570"/>
    </row>
    <row r="859" spans="1:26" ht="15.75" customHeight="1">
      <c r="A859" s="570"/>
      <c r="B859" s="570"/>
      <c r="C859" s="570"/>
      <c r="D859" s="570"/>
      <c r="E859" s="570"/>
      <c r="F859" s="570"/>
      <c r="G859" s="570"/>
      <c r="H859" s="570"/>
      <c r="I859" s="570"/>
      <c r="J859" s="570"/>
      <c r="K859" s="570"/>
      <c r="L859" s="570"/>
      <c r="M859" s="570"/>
      <c r="N859" s="570"/>
      <c r="O859" s="570"/>
      <c r="P859" s="570"/>
      <c r="Q859" s="570"/>
      <c r="R859" s="570"/>
      <c r="S859" s="570"/>
      <c r="T859" s="570"/>
      <c r="U859" s="570"/>
      <c r="V859" s="570"/>
      <c r="W859" s="570"/>
      <c r="X859" s="570"/>
      <c r="Y859" s="570"/>
      <c r="Z859" s="570"/>
    </row>
    <row r="860" spans="1:26" ht="15.75" customHeight="1">
      <c r="A860" s="570"/>
      <c r="B860" s="570"/>
      <c r="C860" s="570"/>
      <c r="D860" s="570"/>
      <c r="E860" s="570"/>
      <c r="F860" s="570"/>
      <c r="G860" s="570"/>
      <c r="H860" s="570"/>
      <c r="I860" s="570"/>
      <c r="J860" s="570"/>
      <c r="K860" s="570"/>
      <c r="L860" s="570"/>
      <c r="M860" s="570"/>
      <c r="N860" s="570"/>
      <c r="O860" s="570"/>
      <c r="P860" s="570"/>
      <c r="Q860" s="570"/>
      <c r="R860" s="570"/>
      <c r="S860" s="570"/>
      <c r="T860" s="570"/>
      <c r="U860" s="570"/>
      <c r="V860" s="570"/>
      <c r="W860" s="570"/>
      <c r="X860" s="570"/>
      <c r="Y860" s="570"/>
      <c r="Z860" s="570"/>
    </row>
    <row r="861" spans="1:26" ht="15.75" customHeight="1">
      <c r="A861" s="570"/>
      <c r="B861" s="570"/>
      <c r="C861" s="570"/>
      <c r="D861" s="570"/>
      <c r="E861" s="570"/>
      <c r="F861" s="570"/>
      <c r="G861" s="570"/>
      <c r="H861" s="570"/>
      <c r="I861" s="570"/>
      <c r="J861" s="570"/>
      <c r="K861" s="570"/>
      <c r="L861" s="570"/>
      <c r="M861" s="570"/>
      <c r="N861" s="570"/>
      <c r="O861" s="570"/>
      <c r="P861" s="570"/>
      <c r="Q861" s="570"/>
      <c r="R861" s="570"/>
      <c r="S861" s="570"/>
      <c r="T861" s="570"/>
      <c r="U861" s="570"/>
      <c r="V861" s="570"/>
      <c r="W861" s="570"/>
      <c r="X861" s="570"/>
      <c r="Y861" s="570"/>
      <c r="Z861" s="570"/>
    </row>
    <row r="862" spans="1:26" ht="15.75" customHeight="1">
      <c r="A862" s="570"/>
      <c r="B862" s="570"/>
      <c r="C862" s="570"/>
      <c r="D862" s="570"/>
      <c r="E862" s="570"/>
      <c r="F862" s="570"/>
      <c r="G862" s="570"/>
      <c r="H862" s="570"/>
      <c r="I862" s="570"/>
      <c r="J862" s="570"/>
      <c r="K862" s="570"/>
      <c r="L862" s="570"/>
      <c r="M862" s="570"/>
      <c r="N862" s="570"/>
      <c r="O862" s="570"/>
      <c r="P862" s="570"/>
      <c r="Q862" s="570"/>
      <c r="R862" s="570"/>
      <c r="S862" s="570"/>
      <c r="T862" s="570"/>
      <c r="U862" s="570"/>
      <c r="V862" s="570"/>
      <c r="W862" s="570"/>
      <c r="X862" s="570"/>
      <c r="Y862" s="570"/>
      <c r="Z862" s="570"/>
    </row>
    <row r="863" spans="1:26" ht="15.75" customHeight="1">
      <c r="A863" s="570"/>
      <c r="B863" s="570"/>
      <c r="C863" s="570"/>
      <c r="D863" s="570"/>
      <c r="E863" s="570"/>
      <c r="F863" s="570"/>
      <c r="G863" s="570"/>
      <c r="H863" s="570"/>
      <c r="I863" s="570"/>
      <c r="J863" s="570"/>
      <c r="K863" s="570"/>
      <c r="L863" s="570"/>
      <c r="M863" s="570"/>
      <c r="N863" s="570"/>
      <c r="O863" s="570"/>
      <c r="P863" s="570"/>
      <c r="Q863" s="570"/>
      <c r="R863" s="570"/>
      <c r="S863" s="570"/>
      <c r="T863" s="570"/>
      <c r="U863" s="570"/>
      <c r="V863" s="570"/>
      <c r="W863" s="570"/>
      <c r="X863" s="570"/>
      <c r="Y863" s="570"/>
      <c r="Z863" s="570"/>
    </row>
    <row r="864" spans="1:26" ht="15.75" customHeight="1">
      <c r="A864" s="570"/>
      <c r="B864" s="570"/>
      <c r="C864" s="570"/>
      <c r="D864" s="570"/>
      <c r="E864" s="570"/>
      <c r="F864" s="570"/>
      <c r="G864" s="570"/>
      <c r="H864" s="570"/>
      <c r="I864" s="570"/>
      <c r="J864" s="570"/>
      <c r="K864" s="570"/>
      <c r="L864" s="570"/>
      <c r="M864" s="570"/>
      <c r="N864" s="570"/>
      <c r="O864" s="570"/>
      <c r="P864" s="570"/>
      <c r="Q864" s="570"/>
      <c r="R864" s="570"/>
      <c r="S864" s="570"/>
      <c r="T864" s="570"/>
      <c r="U864" s="570"/>
      <c r="V864" s="570"/>
      <c r="W864" s="570"/>
      <c r="X864" s="570"/>
      <c r="Y864" s="570"/>
      <c r="Z864" s="570"/>
    </row>
    <row r="865" spans="1:26" ht="15.75" customHeight="1">
      <c r="A865" s="570"/>
      <c r="B865" s="570"/>
      <c r="C865" s="570"/>
      <c r="D865" s="570"/>
      <c r="E865" s="570"/>
      <c r="F865" s="570"/>
      <c r="G865" s="570"/>
      <c r="H865" s="570"/>
      <c r="I865" s="570"/>
      <c r="J865" s="570"/>
      <c r="K865" s="570"/>
      <c r="L865" s="570"/>
      <c r="M865" s="570"/>
      <c r="N865" s="570"/>
      <c r="O865" s="570"/>
      <c r="P865" s="570"/>
      <c r="Q865" s="570"/>
      <c r="R865" s="570"/>
      <c r="S865" s="570"/>
      <c r="T865" s="570"/>
      <c r="U865" s="570"/>
      <c r="V865" s="570"/>
      <c r="W865" s="570"/>
      <c r="X865" s="570"/>
      <c r="Y865" s="570"/>
      <c r="Z865" s="570"/>
    </row>
    <row r="866" spans="1:26" ht="15.75" customHeight="1">
      <c r="A866" s="570"/>
      <c r="B866" s="570"/>
      <c r="C866" s="570"/>
      <c r="D866" s="570"/>
      <c r="E866" s="570"/>
      <c r="F866" s="570"/>
      <c r="G866" s="570"/>
      <c r="H866" s="570"/>
      <c r="I866" s="570"/>
      <c r="J866" s="570"/>
      <c r="K866" s="570"/>
      <c r="L866" s="570"/>
      <c r="M866" s="570"/>
      <c r="N866" s="570"/>
      <c r="O866" s="570"/>
      <c r="P866" s="570"/>
      <c r="Q866" s="570"/>
      <c r="R866" s="570"/>
      <c r="S866" s="570"/>
      <c r="T866" s="570"/>
      <c r="U866" s="570"/>
      <c r="V866" s="570"/>
      <c r="W866" s="570"/>
      <c r="X866" s="570"/>
      <c r="Y866" s="570"/>
      <c r="Z866" s="570"/>
    </row>
    <row r="867" spans="1:26" ht="15.75" customHeight="1">
      <c r="A867" s="570"/>
      <c r="B867" s="570"/>
      <c r="C867" s="570"/>
      <c r="D867" s="570"/>
      <c r="E867" s="570"/>
      <c r="F867" s="570"/>
      <c r="G867" s="570"/>
      <c r="H867" s="570"/>
      <c r="I867" s="570"/>
      <c r="J867" s="570"/>
      <c r="K867" s="570"/>
      <c r="L867" s="570"/>
      <c r="M867" s="570"/>
      <c r="N867" s="570"/>
      <c r="O867" s="570"/>
      <c r="P867" s="570"/>
      <c r="Q867" s="570"/>
      <c r="R867" s="570"/>
      <c r="S867" s="570"/>
      <c r="T867" s="570"/>
      <c r="U867" s="570"/>
      <c r="V867" s="570"/>
      <c r="W867" s="570"/>
      <c r="X867" s="570"/>
      <c r="Y867" s="570"/>
      <c r="Z867" s="570"/>
    </row>
    <row r="868" spans="1:26" ht="15.75" customHeight="1">
      <c r="A868" s="570"/>
      <c r="B868" s="570"/>
      <c r="C868" s="570"/>
      <c r="D868" s="570"/>
      <c r="E868" s="570"/>
      <c r="F868" s="570"/>
      <c r="G868" s="570"/>
      <c r="H868" s="570"/>
      <c r="I868" s="570"/>
      <c r="J868" s="570"/>
      <c r="K868" s="570"/>
      <c r="L868" s="570"/>
      <c r="M868" s="570"/>
      <c r="N868" s="570"/>
      <c r="O868" s="570"/>
      <c r="P868" s="570"/>
      <c r="Q868" s="570"/>
      <c r="R868" s="570"/>
      <c r="S868" s="570"/>
      <c r="T868" s="570"/>
      <c r="U868" s="570"/>
      <c r="V868" s="570"/>
      <c r="W868" s="570"/>
      <c r="X868" s="570"/>
      <c r="Y868" s="570"/>
      <c r="Z868" s="570"/>
    </row>
    <row r="869" spans="1:26" ht="15.75" customHeight="1">
      <c r="A869" s="570"/>
      <c r="B869" s="570"/>
      <c r="C869" s="570"/>
      <c r="D869" s="570"/>
      <c r="E869" s="570"/>
      <c r="F869" s="570"/>
      <c r="G869" s="570"/>
      <c r="H869" s="570"/>
      <c r="I869" s="570"/>
      <c r="J869" s="570"/>
      <c r="K869" s="570"/>
      <c r="L869" s="570"/>
      <c r="M869" s="570"/>
      <c r="N869" s="570"/>
      <c r="O869" s="570"/>
      <c r="P869" s="570"/>
      <c r="Q869" s="570"/>
      <c r="R869" s="570"/>
      <c r="S869" s="570"/>
      <c r="T869" s="570"/>
      <c r="U869" s="570"/>
      <c r="V869" s="570"/>
      <c r="W869" s="570"/>
      <c r="X869" s="570"/>
      <c r="Y869" s="570"/>
      <c r="Z869" s="570"/>
    </row>
    <row r="870" spans="1:26" ht="15.75" customHeight="1">
      <c r="A870" s="570"/>
      <c r="B870" s="570"/>
      <c r="C870" s="570"/>
      <c r="D870" s="570"/>
      <c r="E870" s="570"/>
      <c r="F870" s="570"/>
      <c r="G870" s="570"/>
      <c r="H870" s="570"/>
      <c r="I870" s="570"/>
      <c r="J870" s="570"/>
      <c r="K870" s="570"/>
      <c r="L870" s="570"/>
      <c r="M870" s="570"/>
      <c r="N870" s="570"/>
      <c r="O870" s="570"/>
      <c r="P870" s="570"/>
      <c r="Q870" s="570"/>
      <c r="R870" s="570"/>
      <c r="S870" s="570"/>
      <c r="T870" s="570"/>
      <c r="U870" s="570"/>
      <c r="V870" s="570"/>
      <c r="W870" s="570"/>
      <c r="X870" s="570"/>
      <c r="Y870" s="570"/>
      <c r="Z870" s="570"/>
    </row>
    <row r="871" spans="1:26" ht="15.75" customHeight="1">
      <c r="A871" s="570"/>
      <c r="B871" s="570"/>
      <c r="C871" s="570"/>
      <c r="D871" s="570"/>
      <c r="E871" s="570"/>
      <c r="F871" s="570"/>
      <c r="G871" s="570"/>
      <c r="H871" s="570"/>
      <c r="I871" s="570"/>
      <c r="J871" s="570"/>
      <c r="K871" s="570"/>
      <c r="L871" s="570"/>
      <c r="M871" s="570"/>
      <c r="N871" s="570"/>
      <c r="O871" s="570"/>
      <c r="P871" s="570"/>
      <c r="Q871" s="570"/>
      <c r="R871" s="570"/>
      <c r="S871" s="570"/>
      <c r="T871" s="570"/>
      <c r="U871" s="570"/>
      <c r="V871" s="570"/>
      <c r="W871" s="570"/>
      <c r="X871" s="570"/>
      <c r="Y871" s="570"/>
      <c r="Z871" s="570"/>
    </row>
    <row r="872" spans="1:26" ht="15.75" customHeight="1">
      <c r="A872" s="570"/>
      <c r="B872" s="570"/>
      <c r="C872" s="570"/>
      <c r="D872" s="570"/>
      <c r="E872" s="570"/>
      <c r="F872" s="570"/>
      <c r="G872" s="570"/>
      <c r="H872" s="570"/>
      <c r="I872" s="570"/>
      <c r="J872" s="570"/>
      <c r="K872" s="570"/>
      <c r="L872" s="570"/>
      <c r="M872" s="570"/>
      <c r="N872" s="570"/>
      <c r="O872" s="570"/>
      <c r="P872" s="570"/>
      <c r="Q872" s="570"/>
      <c r="R872" s="570"/>
      <c r="S872" s="570"/>
      <c r="T872" s="570"/>
      <c r="U872" s="570"/>
      <c r="V872" s="570"/>
      <c r="W872" s="570"/>
      <c r="X872" s="570"/>
      <c r="Y872" s="570"/>
      <c r="Z872" s="570"/>
    </row>
    <row r="873" spans="1:26" ht="15.75" customHeight="1">
      <c r="A873" s="570"/>
      <c r="B873" s="570"/>
      <c r="C873" s="570"/>
      <c r="D873" s="570"/>
      <c r="E873" s="570"/>
      <c r="F873" s="570"/>
      <c r="G873" s="570"/>
      <c r="H873" s="570"/>
      <c r="I873" s="570"/>
      <c r="J873" s="570"/>
      <c r="K873" s="570"/>
      <c r="L873" s="570"/>
      <c r="M873" s="570"/>
      <c r="N873" s="570"/>
      <c r="O873" s="570"/>
      <c r="P873" s="570"/>
      <c r="Q873" s="570"/>
      <c r="R873" s="570"/>
      <c r="S873" s="570"/>
      <c r="T873" s="570"/>
      <c r="U873" s="570"/>
      <c r="V873" s="570"/>
      <c r="W873" s="570"/>
      <c r="X873" s="570"/>
      <c r="Y873" s="570"/>
      <c r="Z873" s="570"/>
    </row>
    <row r="874" spans="1:26" ht="15.75" customHeight="1">
      <c r="A874" s="570"/>
      <c r="B874" s="570"/>
      <c r="C874" s="570"/>
      <c r="D874" s="570"/>
      <c r="E874" s="570"/>
      <c r="F874" s="570"/>
      <c r="G874" s="570"/>
      <c r="H874" s="570"/>
      <c r="I874" s="570"/>
      <c r="J874" s="570"/>
      <c r="K874" s="570"/>
      <c r="L874" s="570"/>
      <c r="M874" s="570"/>
      <c r="N874" s="570"/>
      <c r="O874" s="570"/>
      <c r="P874" s="570"/>
      <c r="Q874" s="570"/>
      <c r="R874" s="570"/>
      <c r="S874" s="570"/>
      <c r="T874" s="570"/>
      <c r="U874" s="570"/>
      <c r="V874" s="570"/>
      <c r="W874" s="570"/>
      <c r="X874" s="570"/>
      <c r="Y874" s="570"/>
      <c r="Z874" s="570"/>
    </row>
    <row r="875" spans="1:26" ht="15.75" customHeight="1">
      <c r="A875" s="570"/>
      <c r="B875" s="570"/>
      <c r="C875" s="570"/>
      <c r="D875" s="570"/>
      <c r="E875" s="570"/>
      <c r="F875" s="570"/>
      <c r="G875" s="570"/>
      <c r="H875" s="570"/>
      <c r="I875" s="570"/>
      <c r="J875" s="570"/>
      <c r="K875" s="570"/>
      <c r="L875" s="570"/>
      <c r="M875" s="570"/>
      <c r="N875" s="570"/>
      <c r="O875" s="570"/>
      <c r="P875" s="570"/>
      <c r="Q875" s="570"/>
      <c r="R875" s="570"/>
      <c r="S875" s="570"/>
      <c r="T875" s="570"/>
      <c r="U875" s="570"/>
      <c r="V875" s="570"/>
      <c r="W875" s="570"/>
      <c r="X875" s="570"/>
      <c r="Y875" s="570"/>
      <c r="Z875" s="570"/>
    </row>
    <row r="876" spans="1:26" ht="15.75" customHeight="1">
      <c r="A876" s="570"/>
      <c r="B876" s="570"/>
      <c r="C876" s="570"/>
      <c r="D876" s="570"/>
      <c r="E876" s="570"/>
      <c r="F876" s="570"/>
      <c r="G876" s="570"/>
      <c r="H876" s="570"/>
      <c r="I876" s="570"/>
      <c r="J876" s="570"/>
      <c r="K876" s="570"/>
      <c r="L876" s="570"/>
      <c r="M876" s="570"/>
      <c r="N876" s="570"/>
      <c r="O876" s="570"/>
      <c r="P876" s="570"/>
      <c r="Q876" s="570"/>
      <c r="R876" s="570"/>
      <c r="S876" s="570"/>
      <c r="T876" s="570"/>
      <c r="U876" s="570"/>
      <c r="V876" s="570"/>
      <c r="W876" s="570"/>
      <c r="X876" s="570"/>
      <c r="Y876" s="570"/>
      <c r="Z876" s="570"/>
    </row>
    <row r="877" spans="1:26" ht="15.75" customHeight="1">
      <c r="A877" s="570"/>
      <c r="B877" s="570"/>
      <c r="C877" s="570"/>
      <c r="D877" s="570"/>
      <c r="E877" s="570"/>
      <c r="F877" s="570"/>
      <c r="G877" s="570"/>
      <c r="H877" s="570"/>
      <c r="I877" s="570"/>
      <c r="J877" s="570"/>
      <c r="K877" s="570"/>
      <c r="L877" s="570"/>
      <c r="M877" s="570"/>
      <c r="N877" s="570"/>
      <c r="O877" s="570"/>
      <c r="P877" s="570"/>
      <c r="Q877" s="570"/>
      <c r="R877" s="570"/>
      <c r="S877" s="570"/>
      <c r="T877" s="570"/>
      <c r="U877" s="570"/>
      <c r="V877" s="570"/>
      <c r="W877" s="570"/>
      <c r="X877" s="570"/>
      <c r="Y877" s="570"/>
      <c r="Z877" s="570"/>
    </row>
    <row r="878" spans="1:26" ht="15.75" customHeight="1">
      <c r="A878" s="570"/>
      <c r="B878" s="570"/>
      <c r="C878" s="570"/>
      <c r="D878" s="570"/>
      <c r="E878" s="570"/>
      <c r="F878" s="570"/>
      <c r="G878" s="570"/>
      <c r="H878" s="570"/>
      <c r="I878" s="570"/>
      <c r="J878" s="570"/>
      <c r="K878" s="570"/>
      <c r="L878" s="570"/>
      <c r="M878" s="570"/>
      <c r="N878" s="570"/>
      <c r="O878" s="570"/>
      <c r="P878" s="570"/>
      <c r="Q878" s="570"/>
      <c r="R878" s="570"/>
      <c r="S878" s="570"/>
      <c r="T878" s="570"/>
      <c r="U878" s="570"/>
      <c r="V878" s="570"/>
      <c r="W878" s="570"/>
      <c r="X878" s="570"/>
      <c r="Y878" s="570"/>
      <c r="Z878" s="570"/>
    </row>
    <row r="879" spans="1:26" ht="15.75" customHeight="1">
      <c r="A879" s="570"/>
      <c r="B879" s="570"/>
      <c r="C879" s="570"/>
      <c r="D879" s="570"/>
      <c r="E879" s="570"/>
      <c r="F879" s="570"/>
      <c r="G879" s="570"/>
      <c r="H879" s="570"/>
      <c r="I879" s="570"/>
      <c r="J879" s="570"/>
      <c r="K879" s="570"/>
      <c r="L879" s="570"/>
      <c r="M879" s="570"/>
      <c r="N879" s="570"/>
      <c r="O879" s="570"/>
      <c r="P879" s="570"/>
      <c r="Q879" s="570"/>
      <c r="R879" s="570"/>
      <c r="S879" s="570"/>
      <c r="T879" s="570"/>
      <c r="U879" s="570"/>
      <c r="V879" s="570"/>
      <c r="W879" s="570"/>
      <c r="X879" s="570"/>
      <c r="Y879" s="570"/>
      <c r="Z879" s="570"/>
    </row>
    <row r="880" spans="1:26" ht="15.75" customHeight="1">
      <c r="A880" s="570"/>
      <c r="B880" s="570"/>
      <c r="C880" s="570"/>
      <c r="D880" s="570"/>
      <c r="E880" s="570"/>
      <c r="F880" s="570"/>
      <c r="G880" s="570"/>
      <c r="H880" s="570"/>
      <c r="I880" s="570"/>
      <c r="J880" s="570"/>
      <c r="K880" s="570"/>
      <c r="L880" s="570"/>
      <c r="M880" s="570"/>
      <c r="N880" s="570"/>
      <c r="O880" s="570"/>
      <c r="P880" s="570"/>
      <c r="Q880" s="570"/>
      <c r="R880" s="570"/>
      <c r="S880" s="570"/>
      <c r="T880" s="570"/>
      <c r="U880" s="570"/>
      <c r="V880" s="570"/>
      <c r="W880" s="570"/>
      <c r="X880" s="570"/>
      <c r="Y880" s="570"/>
      <c r="Z880" s="570"/>
    </row>
    <row r="881" spans="1:26" ht="15.75" customHeight="1">
      <c r="A881" s="570"/>
      <c r="B881" s="570"/>
      <c r="C881" s="570"/>
      <c r="D881" s="570"/>
      <c r="E881" s="570"/>
      <c r="F881" s="570"/>
      <c r="G881" s="570"/>
      <c r="H881" s="570"/>
      <c r="I881" s="570"/>
      <c r="J881" s="570"/>
      <c r="K881" s="570"/>
      <c r="L881" s="570"/>
      <c r="M881" s="570"/>
      <c r="N881" s="570"/>
      <c r="O881" s="570"/>
      <c r="P881" s="570"/>
      <c r="Q881" s="570"/>
      <c r="R881" s="570"/>
      <c r="S881" s="570"/>
      <c r="T881" s="570"/>
      <c r="U881" s="570"/>
      <c r="V881" s="570"/>
      <c r="W881" s="570"/>
      <c r="X881" s="570"/>
      <c r="Y881" s="570"/>
      <c r="Z881" s="570"/>
    </row>
    <row r="882" spans="1:26" ht="15.75" customHeight="1">
      <c r="A882" s="570"/>
      <c r="B882" s="570"/>
      <c r="C882" s="570"/>
      <c r="D882" s="570"/>
      <c r="E882" s="570"/>
      <c r="F882" s="570"/>
      <c r="G882" s="570"/>
      <c r="H882" s="570"/>
      <c r="I882" s="570"/>
      <c r="J882" s="570"/>
      <c r="K882" s="570"/>
      <c r="L882" s="570"/>
      <c r="M882" s="570"/>
      <c r="N882" s="570"/>
      <c r="O882" s="570"/>
      <c r="P882" s="570"/>
      <c r="Q882" s="570"/>
      <c r="R882" s="570"/>
      <c r="S882" s="570"/>
      <c r="T882" s="570"/>
      <c r="U882" s="570"/>
      <c r="V882" s="570"/>
      <c r="W882" s="570"/>
      <c r="X882" s="570"/>
      <c r="Y882" s="570"/>
      <c r="Z882" s="570"/>
    </row>
    <row r="883" spans="1:26" ht="15.75" customHeight="1">
      <c r="A883" s="570"/>
      <c r="B883" s="570"/>
      <c r="C883" s="570"/>
      <c r="D883" s="570"/>
      <c r="E883" s="570"/>
      <c r="F883" s="570"/>
      <c r="G883" s="570"/>
      <c r="H883" s="570"/>
      <c r="I883" s="570"/>
      <c r="J883" s="570"/>
      <c r="K883" s="570"/>
      <c r="L883" s="570"/>
      <c r="M883" s="570"/>
      <c r="N883" s="570"/>
      <c r="O883" s="570"/>
      <c r="P883" s="570"/>
      <c r="Q883" s="570"/>
      <c r="R883" s="570"/>
      <c r="S883" s="570"/>
      <c r="T883" s="570"/>
      <c r="U883" s="570"/>
      <c r="V883" s="570"/>
      <c r="W883" s="570"/>
      <c r="X883" s="570"/>
      <c r="Y883" s="570"/>
      <c r="Z883" s="570"/>
    </row>
    <row r="884" spans="1:26" ht="15.75" customHeight="1">
      <c r="A884" s="570"/>
      <c r="B884" s="570"/>
      <c r="C884" s="570"/>
      <c r="D884" s="570"/>
      <c r="E884" s="570"/>
      <c r="F884" s="570"/>
      <c r="G884" s="570"/>
      <c r="H884" s="570"/>
      <c r="I884" s="570"/>
      <c r="J884" s="570"/>
      <c r="K884" s="570"/>
      <c r="L884" s="570"/>
      <c r="M884" s="570"/>
      <c r="N884" s="570"/>
      <c r="O884" s="570"/>
      <c r="P884" s="570"/>
      <c r="Q884" s="570"/>
      <c r="R884" s="570"/>
      <c r="S884" s="570"/>
      <c r="T884" s="570"/>
      <c r="U884" s="570"/>
      <c r="V884" s="570"/>
      <c r="W884" s="570"/>
      <c r="X884" s="570"/>
      <c r="Y884" s="570"/>
      <c r="Z884" s="570"/>
    </row>
    <row r="885" spans="1:26" ht="15.75" customHeight="1">
      <c r="A885" s="570"/>
      <c r="B885" s="570"/>
      <c r="C885" s="570"/>
      <c r="D885" s="570"/>
      <c r="E885" s="570"/>
      <c r="F885" s="570"/>
      <c r="G885" s="570"/>
      <c r="H885" s="570"/>
      <c r="I885" s="570"/>
      <c r="J885" s="570"/>
      <c r="K885" s="570"/>
      <c r="L885" s="570"/>
      <c r="M885" s="570"/>
      <c r="N885" s="570"/>
      <c r="O885" s="570"/>
      <c r="P885" s="570"/>
      <c r="Q885" s="570"/>
      <c r="R885" s="570"/>
      <c r="S885" s="570"/>
      <c r="T885" s="570"/>
      <c r="U885" s="570"/>
      <c r="V885" s="570"/>
      <c r="W885" s="570"/>
      <c r="X885" s="570"/>
      <c r="Y885" s="570"/>
      <c r="Z885" s="570"/>
    </row>
    <row r="886" spans="1:26" ht="15.75" customHeight="1">
      <c r="A886" s="570"/>
      <c r="B886" s="570"/>
      <c r="C886" s="570"/>
      <c r="D886" s="570"/>
      <c r="E886" s="570"/>
      <c r="F886" s="570"/>
      <c r="G886" s="570"/>
      <c r="H886" s="570"/>
      <c r="I886" s="570"/>
      <c r="J886" s="570"/>
      <c r="K886" s="570"/>
      <c r="L886" s="570"/>
      <c r="M886" s="570"/>
      <c r="N886" s="570"/>
      <c r="O886" s="570"/>
      <c r="P886" s="570"/>
      <c r="Q886" s="570"/>
      <c r="R886" s="570"/>
      <c r="S886" s="570"/>
      <c r="T886" s="570"/>
      <c r="U886" s="570"/>
      <c r="V886" s="570"/>
      <c r="W886" s="570"/>
      <c r="X886" s="570"/>
      <c r="Y886" s="570"/>
      <c r="Z886" s="570"/>
    </row>
    <row r="887" spans="1:26" ht="15.75" customHeight="1">
      <c r="A887" s="570"/>
      <c r="B887" s="570"/>
      <c r="C887" s="570"/>
      <c r="D887" s="570"/>
      <c r="E887" s="570"/>
      <c r="F887" s="570"/>
      <c r="G887" s="570"/>
      <c r="H887" s="570"/>
      <c r="I887" s="570"/>
      <c r="J887" s="570"/>
      <c r="K887" s="570"/>
      <c r="L887" s="570"/>
      <c r="M887" s="570"/>
      <c r="N887" s="570"/>
      <c r="O887" s="570"/>
      <c r="P887" s="570"/>
      <c r="Q887" s="570"/>
      <c r="R887" s="570"/>
      <c r="S887" s="570"/>
      <c r="T887" s="570"/>
      <c r="U887" s="570"/>
      <c r="V887" s="570"/>
      <c r="W887" s="570"/>
      <c r="X887" s="570"/>
      <c r="Y887" s="570"/>
      <c r="Z887" s="570"/>
    </row>
    <row r="888" spans="1:26" ht="15.75" customHeight="1">
      <c r="A888" s="570"/>
      <c r="B888" s="570"/>
      <c r="C888" s="570"/>
      <c r="D888" s="570"/>
      <c r="E888" s="570"/>
      <c r="F888" s="570"/>
      <c r="G888" s="570"/>
      <c r="H888" s="570"/>
      <c r="I888" s="570"/>
      <c r="J888" s="570"/>
      <c r="K888" s="570"/>
      <c r="L888" s="570"/>
      <c r="M888" s="570"/>
      <c r="N888" s="570"/>
      <c r="O888" s="570"/>
      <c r="P888" s="570"/>
      <c r="Q888" s="570"/>
      <c r="R888" s="570"/>
      <c r="S888" s="570"/>
      <c r="T888" s="570"/>
      <c r="U888" s="570"/>
      <c r="V888" s="570"/>
      <c r="W888" s="570"/>
      <c r="X888" s="570"/>
      <c r="Y888" s="570"/>
      <c r="Z888" s="570"/>
    </row>
    <row r="889" spans="1:26" ht="15.75" customHeight="1">
      <c r="A889" s="570"/>
      <c r="B889" s="570"/>
      <c r="C889" s="570"/>
      <c r="D889" s="570"/>
      <c r="E889" s="570"/>
      <c r="F889" s="570"/>
      <c r="G889" s="570"/>
      <c r="H889" s="570"/>
      <c r="I889" s="570"/>
      <c r="J889" s="570"/>
      <c r="K889" s="570"/>
      <c r="L889" s="570"/>
      <c r="M889" s="570"/>
      <c r="N889" s="570"/>
      <c r="O889" s="570"/>
      <c r="P889" s="570"/>
      <c r="Q889" s="570"/>
      <c r="R889" s="570"/>
      <c r="S889" s="570"/>
      <c r="T889" s="570"/>
      <c r="U889" s="570"/>
      <c r="V889" s="570"/>
      <c r="W889" s="570"/>
      <c r="X889" s="570"/>
      <c r="Y889" s="570"/>
      <c r="Z889" s="570"/>
    </row>
    <row r="890" spans="1:26" ht="15.75" customHeight="1">
      <c r="A890" s="570"/>
      <c r="B890" s="570"/>
      <c r="C890" s="570"/>
      <c r="D890" s="570"/>
      <c r="E890" s="570"/>
      <c r="F890" s="570"/>
      <c r="G890" s="570"/>
      <c r="H890" s="570"/>
      <c r="I890" s="570"/>
      <c r="J890" s="570"/>
      <c r="K890" s="570"/>
      <c r="L890" s="570"/>
      <c r="M890" s="570"/>
      <c r="N890" s="570"/>
      <c r="O890" s="570"/>
      <c r="P890" s="570"/>
      <c r="Q890" s="570"/>
      <c r="R890" s="570"/>
      <c r="S890" s="570"/>
      <c r="T890" s="570"/>
      <c r="U890" s="570"/>
      <c r="V890" s="570"/>
      <c r="W890" s="570"/>
      <c r="X890" s="570"/>
      <c r="Y890" s="570"/>
      <c r="Z890" s="570"/>
    </row>
    <row r="891" spans="1:26" ht="15.75" customHeight="1">
      <c r="A891" s="570"/>
      <c r="B891" s="570"/>
      <c r="C891" s="570"/>
      <c r="D891" s="570"/>
      <c r="E891" s="570"/>
      <c r="F891" s="570"/>
      <c r="G891" s="570"/>
      <c r="H891" s="570"/>
      <c r="I891" s="570"/>
      <c r="J891" s="570"/>
      <c r="K891" s="570"/>
      <c r="L891" s="570"/>
      <c r="M891" s="570"/>
      <c r="N891" s="570"/>
      <c r="O891" s="570"/>
      <c r="P891" s="570"/>
      <c r="Q891" s="570"/>
      <c r="R891" s="570"/>
      <c r="S891" s="570"/>
      <c r="T891" s="570"/>
      <c r="U891" s="570"/>
      <c r="V891" s="570"/>
      <c r="W891" s="570"/>
      <c r="X891" s="570"/>
      <c r="Y891" s="570"/>
      <c r="Z891" s="570"/>
    </row>
    <row r="892" spans="1:26" ht="15.75" customHeight="1">
      <c r="A892" s="570"/>
      <c r="B892" s="570"/>
      <c r="C892" s="570"/>
      <c r="D892" s="570"/>
      <c r="E892" s="570"/>
      <c r="F892" s="570"/>
      <c r="G892" s="570"/>
      <c r="H892" s="570"/>
      <c r="I892" s="570"/>
      <c r="J892" s="570"/>
      <c r="K892" s="570"/>
      <c r="L892" s="570"/>
      <c r="M892" s="570"/>
      <c r="N892" s="570"/>
      <c r="O892" s="570"/>
      <c r="P892" s="570"/>
      <c r="Q892" s="570"/>
      <c r="R892" s="570"/>
      <c r="S892" s="570"/>
      <c r="T892" s="570"/>
      <c r="U892" s="570"/>
      <c r="V892" s="570"/>
      <c r="W892" s="570"/>
      <c r="X892" s="570"/>
      <c r="Y892" s="570"/>
      <c r="Z892" s="570"/>
    </row>
    <row r="893" spans="1:26" ht="15.75" customHeight="1">
      <c r="A893" s="570"/>
      <c r="B893" s="570"/>
      <c r="C893" s="570"/>
      <c r="D893" s="570"/>
      <c r="E893" s="570"/>
      <c r="F893" s="570"/>
      <c r="G893" s="570"/>
      <c r="H893" s="570"/>
      <c r="I893" s="570"/>
      <c r="J893" s="570"/>
      <c r="K893" s="570"/>
      <c r="L893" s="570"/>
      <c r="M893" s="570"/>
      <c r="N893" s="570"/>
      <c r="O893" s="570"/>
      <c r="P893" s="570"/>
      <c r="Q893" s="570"/>
      <c r="R893" s="570"/>
      <c r="S893" s="570"/>
      <c r="T893" s="570"/>
      <c r="U893" s="570"/>
      <c r="V893" s="570"/>
      <c r="W893" s="570"/>
      <c r="X893" s="570"/>
      <c r="Y893" s="570"/>
      <c r="Z893" s="570"/>
    </row>
    <row r="894" spans="1:26" ht="15.75" customHeight="1">
      <c r="A894" s="570"/>
      <c r="B894" s="570"/>
      <c r="C894" s="570"/>
      <c r="D894" s="570"/>
      <c r="E894" s="570"/>
      <c r="F894" s="570"/>
      <c r="G894" s="570"/>
      <c r="H894" s="570"/>
      <c r="I894" s="570"/>
      <c r="J894" s="570"/>
      <c r="K894" s="570"/>
      <c r="L894" s="570"/>
      <c r="M894" s="570"/>
      <c r="N894" s="570"/>
      <c r="O894" s="570"/>
      <c r="P894" s="570"/>
      <c r="Q894" s="570"/>
      <c r="R894" s="570"/>
      <c r="S894" s="570"/>
      <c r="T894" s="570"/>
      <c r="U894" s="570"/>
      <c r="V894" s="570"/>
      <c r="W894" s="570"/>
      <c r="X894" s="570"/>
      <c r="Y894" s="570"/>
      <c r="Z894" s="570"/>
    </row>
    <row r="895" spans="1:26" ht="15.75" customHeight="1">
      <c r="A895" s="570"/>
      <c r="B895" s="570"/>
      <c r="C895" s="570"/>
      <c r="D895" s="570"/>
      <c r="E895" s="570"/>
      <c r="F895" s="570"/>
      <c r="G895" s="570"/>
      <c r="H895" s="570"/>
      <c r="I895" s="570"/>
      <c r="J895" s="570"/>
      <c r="K895" s="570"/>
      <c r="L895" s="570"/>
      <c r="M895" s="570"/>
      <c r="N895" s="570"/>
      <c r="O895" s="570"/>
      <c r="P895" s="570"/>
      <c r="Q895" s="570"/>
      <c r="R895" s="570"/>
      <c r="S895" s="570"/>
      <c r="T895" s="570"/>
      <c r="U895" s="570"/>
      <c r="V895" s="570"/>
      <c r="W895" s="570"/>
      <c r="X895" s="570"/>
      <c r="Y895" s="570"/>
      <c r="Z895" s="570"/>
    </row>
    <row r="896" spans="1:26" ht="15.75" customHeight="1">
      <c r="A896" s="570"/>
      <c r="B896" s="570"/>
      <c r="C896" s="570"/>
      <c r="D896" s="570"/>
      <c r="E896" s="570"/>
      <c r="F896" s="570"/>
      <c r="G896" s="570"/>
      <c r="H896" s="570"/>
      <c r="I896" s="570"/>
      <c r="J896" s="570"/>
      <c r="K896" s="570"/>
      <c r="L896" s="570"/>
      <c r="M896" s="570"/>
      <c r="N896" s="570"/>
      <c r="O896" s="570"/>
      <c r="P896" s="570"/>
      <c r="Q896" s="570"/>
      <c r="R896" s="570"/>
      <c r="S896" s="570"/>
      <c r="T896" s="570"/>
      <c r="U896" s="570"/>
      <c r="V896" s="570"/>
      <c r="W896" s="570"/>
      <c r="X896" s="570"/>
      <c r="Y896" s="570"/>
      <c r="Z896" s="570"/>
    </row>
    <row r="897" spans="1:26" ht="15.75" customHeight="1">
      <c r="A897" s="570"/>
      <c r="B897" s="570"/>
      <c r="C897" s="570"/>
      <c r="D897" s="570"/>
      <c r="E897" s="570"/>
      <c r="F897" s="570"/>
      <c r="G897" s="570"/>
      <c r="H897" s="570"/>
      <c r="I897" s="570"/>
      <c r="J897" s="570"/>
      <c r="K897" s="570"/>
      <c r="L897" s="570"/>
      <c r="M897" s="570"/>
      <c r="N897" s="570"/>
      <c r="O897" s="570"/>
      <c r="P897" s="570"/>
      <c r="Q897" s="570"/>
      <c r="R897" s="570"/>
      <c r="S897" s="570"/>
      <c r="T897" s="570"/>
      <c r="U897" s="570"/>
      <c r="V897" s="570"/>
      <c r="W897" s="570"/>
      <c r="X897" s="570"/>
      <c r="Y897" s="570"/>
      <c r="Z897" s="570"/>
    </row>
    <row r="898" spans="1:26" ht="15.75" customHeight="1">
      <c r="A898" s="570"/>
      <c r="B898" s="570"/>
      <c r="C898" s="570"/>
      <c r="D898" s="570"/>
      <c r="E898" s="570"/>
      <c r="F898" s="570"/>
      <c r="G898" s="570"/>
      <c r="H898" s="570"/>
      <c r="I898" s="570"/>
      <c r="J898" s="570"/>
      <c r="K898" s="570"/>
      <c r="L898" s="570"/>
      <c r="M898" s="570"/>
      <c r="N898" s="570"/>
      <c r="O898" s="570"/>
      <c r="P898" s="570"/>
      <c r="Q898" s="570"/>
      <c r="R898" s="570"/>
      <c r="S898" s="570"/>
      <c r="T898" s="570"/>
      <c r="U898" s="570"/>
      <c r="V898" s="570"/>
      <c r="W898" s="570"/>
      <c r="X898" s="570"/>
      <c r="Y898" s="570"/>
      <c r="Z898" s="570"/>
    </row>
    <row r="899" spans="1:26" ht="15.75" customHeight="1">
      <c r="A899" s="570"/>
      <c r="B899" s="570"/>
      <c r="C899" s="570"/>
      <c r="D899" s="570"/>
      <c r="E899" s="570"/>
      <c r="F899" s="570"/>
      <c r="G899" s="570"/>
      <c r="H899" s="570"/>
      <c r="I899" s="570"/>
      <c r="J899" s="570"/>
      <c r="K899" s="570"/>
      <c r="L899" s="570"/>
      <c r="M899" s="570"/>
      <c r="N899" s="570"/>
      <c r="O899" s="570"/>
      <c r="P899" s="570"/>
      <c r="Q899" s="570"/>
      <c r="R899" s="570"/>
      <c r="S899" s="570"/>
      <c r="T899" s="570"/>
      <c r="U899" s="570"/>
      <c r="V899" s="570"/>
      <c r="W899" s="570"/>
      <c r="X899" s="570"/>
      <c r="Y899" s="570"/>
      <c r="Z899" s="570"/>
    </row>
    <row r="900" spans="1:26" ht="15.75" customHeight="1">
      <c r="A900" s="570"/>
      <c r="B900" s="570"/>
      <c r="C900" s="570"/>
      <c r="D900" s="570"/>
      <c r="E900" s="570"/>
      <c r="F900" s="570"/>
      <c r="G900" s="570"/>
      <c r="H900" s="570"/>
      <c r="I900" s="570"/>
      <c r="J900" s="570"/>
      <c r="K900" s="570"/>
      <c r="L900" s="570"/>
      <c r="M900" s="570"/>
      <c r="N900" s="570"/>
      <c r="O900" s="570"/>
      <c r="P900" s="570"/>
      <c r="Q900" s="570"/>
      <c r="R900" s="570"/>
      <c r="S900" s="570"/>
      <c r="T900" s="570"/>
      <c r="U900" s="570"/>
      <c r="V900" s="570"/>
      <c r="W900" s="570"/>
      <c r="X900" s="570"/>
      <c r="Y900" s="570"/>
      <c r="Z900" s="570"/>
    </row>
    <row r="901" spans="1:26" ht="15.75" customHeight="1">
      <c r="A901" s="570"/>
      <c r="B901" s="570"/>
      <c r="C901" s="570"/>
      <c r="D901" s="570"/>
      <c r="E901" s="570"/>
      <c r="F901" s="570"/>
      <c r="G901" s="570"/>
      <c r="H901" s="570"/>
      <c r="I901" s="570"/>
      <c r="J901" s="570"/>
      <c r="K901" s="570"/>
      <c r="L901" s="570"/>
      <c r="M901" s="570"/>
      <c r="N901" s="570"/>
      <c r="O901" s="570"/>
      <c r="P901" s="570"/>
      <c r="Q901" s="570"/>
      <c r="R901" s="570"/>
      <c r="S901" s="570"/>
      <c r="T901" s="570"/>
      <c r="U901" s="570"/>
      <c r="V901" s="570"/>
      <c r="W901" s="570"/>
      <c r="X901" s="570"/>
      <c r="Y901" s="570"/>
      <c r="Z901" s="570"/>
    </row>
    <row r="902" spans="1:26" ht="15.75" customHeight="1">
      <c r="A902" s="570"/>
      <c r="B902" s="570"/>
      <c r="C902" s="570"/>
      <c r="D902" s="570"/>
      <c r="E902" s="570"/>
      <c r="F902" s="570"/>
      <c r="G902" s="570"/>
      <c r="H902" s="570"/>
      <c r="I902" s="570"/>
      <c r="J902" s="570"/>
      <c r="K902" s="570"/>
      <c r="L902" s="570"/>
      <c r="M902" s="570"/>
      <c r="N902" s="570"/>
      <c r="O902" s="570"/>
      <c r="P902" s="570"/>
      <c r="Q902" s="570"/>
      <c r="R902" s="570"/>
      <c r="S902" s="570"/>
      <c r="T902" s="570"/>
      <c r="U902" s="570"/>
      <c r="V902" s="570"/>
      <c r="W902" s="570"/>
      <c r="X902" s="570"/>
      <c r="Y902" s="570"/>
      <c r="Z902" s="570"/>
    </row>
    <row r="903" spans="1:26" ht="15.75" customHeight="1">
      <c r="A903" s="570"/>
      <c r="B903" s="570"/>
      <c r="C903" s="570"/>
      <c r="D903" s="570"/>
      <c r="E903" s="570"/>
      <c r="F903" s="570"/>
      <c r="G903" s="570"/>
      <c r="H903" s="570"/>
      <c r="I903" s="570"/>
      <c r="J903" s="570"/>
      <c r="K903" s="570"/>
      <c r="L903" s="570"/>
      <c r="M903" s="570"/>
      <c r="N903" s="570"/>
      <c r="O903" s="570"/>
      <c r="P903" s="570"/>
      <c r="Q903" s="570"/>
      <c r="R903" s="570"/>
      <c r="S903" s="570"/>
      <c r="T903" s="570"/>
      <c r="U903" s="570"/>
      <c r="V903" s="570"/>
      <c r="W903" s="570"/>
      <c r="X903" s="570"/>
      <c r="Y903" s="570"/>
      <c r="Z903" s="570"/>
    </row>
    <row r="904" spans="1:26" ht="15.75" customHeight="1">
      <c r="A904" s="570"/>
      <c r="B904" s="570"/>
      <c r="C904" s="570"/>
      <c r="D904" s="570"/>
      <c r="E904" s="570"/>
      <c r="F904" s="570"/>
      <c r="G904" s="570"/>
      <c r="H904" s="570"/>
      <c r="I904" s="570"/>
      <c r="J904" s="570"/>
      <c r="K904" s="570"/>
      <c r="L904" s="570"/>
      <c r="M904" s="570"/>
      <c r="N904" s="570"/>
      <c r="O904" s="570"/>
      <c r="P904" s="570"/>
      <c r="Q904" s="570"/>
      <c r="R904" s="570"/>
      <c r="S904" s="570"/>
      <c r="T904" s="570"/>
      <c r="U904" s="570"/>
      <c r="V904" s="570"/>
      <c r="W904" s="570"/>
      <c r="X904" s="570"/>
      <c r="Y904" s="570"/>
      <c r="Z904" s="570"/>
    </row>
    <row r="905" spans="1:26" ht="15.75" customHeight="1">
      <c r="A905" s="570"/>
      <c r="B905" s="570"/>
      <c r="C905" s="570"/>
      <c r="D905" s="570"/>
      <c r="E905" s="570"/>
      <c r="F905" s="570"/>
      <c r="G905" s="570"/>
      <c r="H905" s="570"/>
      <c r="I905" s="570"/>
      <c r="J905" s="570"/>
      <c r="K905" s="570"/>
      <c r="L905" s="570"/>
      <c r="M905" s="570"/>
      <c r="N905" s="570"/>
      <c r="O905" s="570"/>
      <c r="P905" s="570"/>
      <c r="Q905" s="570"/>
      <c r="R905" s="570"/>
      <c r="S905" s="570"/>
      <c r="T905" s="570"/>
      <c r="U905" s="570"/>
      <c r="V905" s="570"/>
      <c r="W905" s="570"/>
      <c r="X905" s="570"/>
      <c r="Y905" s="570"/>
      <c r="Z905" s="570"/>
    </row>
    <row r="906" spans="1:26" ht="15.75" customHeight="1">
      <c r="A906" s="570"/>
      <c r="B906" s="570"/>
      <c r="C906" s="570"/>
      <c r="D906" s="570"/>
      <c r="E906" s="570"/>
      <c r="F906" s="570"/>
      <c r="G906" s="570"/>
      <c r="H906" s="570"/>
      <c r="I906" s="570"/>
      <c r="J906" s="570"/>
      <c r="K906" s="570"/>
      <c r="L906" s="570"/>
      <c r="M906" s="570"/>
      <c r="N906" s="570"/>
      <c r="O906" s="570"/>
      <c r="P906" s="570"/>
      <c r="Q906" s="570"/>
      <c r="R906" s="570"/>
      <c r="S906" s="570"/>
      <c r="T906" s="570"/>
      <c r="U906" s="570"/>
      <c r="V906" s="570"/>
      <c r="W906" s="570"/>
      <c r="X906" s="570"/>
      <c r="Y906" s="570"/>
      <c r="Z906" s="570"/>
    </row>
    <row r="907" spans="1:26" ht="15.75" customHeight="1">
      <c r="A907" s="570"/>
      <c r="B907" s="570"/>
      <c r="C907" s="570"/>
      <c r="D907" s="570"/>
      <c r="E907" s="570"/>
      <c r="F907" s="570"/>
      <c r="G907" s="570"/>
      <c r="H907" s="570"/>
      <c r="I907" s="570"/>
      <c r="J907" s="570"/>
      <c r="K907" s="570"/>
      <c r="L907" s="570"/>
      <c r="M907" s="570"/>
      <c r="N907" s="570"/>
      <c r="O907" s="570"/>
      <c r="P907" s="570"/>
      <c r="Q907" s="570"/>
      <c r="R907" s="570"/>
      <c r="S907" s="570"/>
      <c r="T907" s="570"/>
      <c r="U907" s="570"/>
      <c r="V907" s="570"/>
      <c r="W907" s="570"/>
      <c r="X907" s="570"/>
      <c r="Y907" s="570"/>
      <c r="Z907" s="570"/>
    </row>
    <row r="908" spans="1:26" ht="15.75" customHeight="1">
      <c r="A908" s="570"/>
      <c r="B908" s="570"/>
      <c r="C908" s="570"/>
      <c r="D908" s="570"/>
      <c r="E908" s="570"/>
      <c r="F908" s="570"/>
      <c r="G908" s="570"/>
      <c r="H908" s="570"/>
      <c r="I908" s="570"/>
      <c r="J908" s="570"/>
      <c r="K908" s="570"/>
      <c r="L908" s="570"/>
      <c r="M908" s="570"/>
      <c r="N908" s="570"/>
      <c r="O908" s="570"/>
      <c r="P908" s="570"/>
      <c r="Q908" s="570"/>
      <c r="R908" s="570"/>
      <c r="S908" s="570"/>
      <c r="T908" s="570"/>
      <c r="U908" s="570"/>
      <c r="V908" s="570"/>
      <c r="W908" s="570"/>
      <c r="X908" s="570"/>
      <c r="Y908" s="570"/>
      <c r="Z908" s="570"/>
    </row>
    <row r="909" spans="1:26" ht="15.75" customHeight="1">
      <c r="A909" s="570"/>
      <c r="B909" s="570"/>
      <c r="C909" s="570"/>
      <c r="D909" s="570"/>
      <c r="E909" s="570"/>
      <c r="F909" s="570"/>
      <c r="G909" s="570"/>
      <c r="H909" s="570"/>
      <c r="I909" s="570"/>
      <c r="J909" s="570"/>
      <c r="K909" s="570"/>
      <c r="L909" s="570"/>
      <c r="M909" s="570"/>
      <c r="N909" s="570"/>
      <c r="O909" s="570"/>
      <c r="P909" s="570"/>
      <c r="Q909" s="570"/>
      <c r="R909" s="570"/>
      <c r="S909" s="570"/>
      <c r="T909" s="570"/>
      <c r="U909" s="570"/>
      <c r="V909" s="570"/>
      <c r="W909" s="570"/>
      <c r="X909" s="570"/>
      <c r="Y909" s="570"/>
      <c r="Z909" s="570"/>
    </row>
    <row r="910" spans="1:26" ht="15.75" customHeight="1">
      <c r="A910" s="570"/>
      <c r="B910" s="570"/>
      <c r="C910" s="570"/>
      <c r="D910" s="570"/>
      <c r="E910" s="570"/>
      <c r="F910" s="570"/>
      <c r="G910" s="570"/>
      <c r="H910" s="570"/>
      <c r="I910" s="570"/>
      <c r="J910" s="570"/>
      <c r="K910" s="570"/>
      <c r="L910" s="570"/>
      <c r="M910" s="570"/>
      <c r="N910" s="570"/>
      <c r="O910" s="570"/>
      <c r="P910" s="570"/>
      <c r="Q910" s="570"/>
      <c r="R910" s="570"/>
      <c r="S910" s="570"/>
      <c r="T910" s="570"/>
      <c r="U910" s="570"/>
      <c r="V910" s="570"/>
      <c r="W910" s="570"/>
      <c r="X910" s="570"/>
      <c r="Y910" s="570"/>
      <c r="Z910" s="570"/>
    </row>
    <row r="911" spans="1:26" ht="15.75" customHeight="1">
      <c r="A911" s="570"/>
      <c r="B911" s="570"/>
      <c r="C911" s="570"/>
      <c r="D911" s="570"/>
      <c r="E911" s="570"/>
      <c r="F911" s="570"/>
      <c r="G911" s="570"/>
      <c r="H911" s="570"/>
      <c r="I911" s="570"/>
      <c r="J911" s="570"/>
      <c r="K911" s="570"/>
      <c r="L911" s="570"/>
      <c r="M911" s="570"/>
      <c r="N911" s="570"/>
      <c r="O911" s="570"/>
      <c r="P911" s="570"/>
      <c r="Q911" s="570"/>
      <c r="R911" s="570"/>
      <c r="S911" s="570"/>
      <c r="T911" s="570"/>
      <c r="U911" s="570"/>
      <c r="V911" s="570"/>
      <c r="W911" s="570"/>
      <c r="X911" s="570"/>
      <c r="Y911" s="570"/>
      <c r="Z911" s="570"/>
    </row>
    <row r="912" spans="1:26" ht="15.75" customHeight="1">
      <c r="A912" s="570"/>
      <c r="B912" s="570"/>
      <c r="C912" s="570"/>
      <c r="D912" s="570"/>
      <c r="E912" s="570"/>
      <c r="F912" s="570"/>
      <c r="G912" s="570"/>
      <c r="H912" s="570"/>
      <c r="I912" s="570"/>
      <c r="J912" s="570"/>
      <c r="K912" s="570"/>
      <c r="L912" s="570"/>
      <c r="M912" s="570"/>
      <c r="N912" s="570"/>
      <c r="O912" s="570"/>
      <c r="P912" s="570"/>
      <c r="Q912" s="570"/>
      <c r="R912" s="570"/>
      <c r="S912" s="570"/>
      <c r="T912" s="570"/>
      <c r="U912" s="570"/>
      <c r="V912" s="570"/>
      <c r="W912" s="570"/>
      <c r="X912" s="570"/>
      <c r="Y912" s="570"/>
      <c r="Z912" s="570"/>
    </row>
    <row r="913" spans="1:26" ht="15.75" customHeight="1">
      <c r="A913" s="570"/>
      <c r="B913" s="570"/>
      <c r="C913" s="570"/>
      <c r="D913" s="570"/>
      <c r="E913" s="570"/>
      <c r="F913" s="570"/>
      <c r="G913" s="570"/>
      <c r="H913" s="570"/>
      <c r="I913" s="570"/>
      <c r="J913" s="570"/>
      <c r="K913" s="570"/>
      <c r="L913" s="570"/>
      <c r="M913" s="570"/>
      <c r="N913" s="570"/>
      <c r="O913" s="570"/>
      <c r="P913" s="570"/>
      <c r="Q913" s="570"/>
      <c r="R913" s="570"/>
      <c r="S913" s="570"/>
      <c r="T913" s="570"/>
      <c r="U913" s="570"/>
      <c r="V913" s="570"/>
      <c r="W913" s="570"/>
      <c r="X913" s="570"/>
      <c r="Y913" s="570"/>
      <c r="Z913" s="570"/>
    </row>
    <row r="914" spans="1:26" ht="15.75" customHeight="1">
      <c r="A914" s="570"/>
      <c r="B914" s="570"/>
      <c r="C914" s="570"/>
      <c r="D914" s="570"/>
      <c r="E914" s="570"/>
      <c r="F914" s="570"/>
      <c r="G914" s="570"/>
      <c r="H914" s="570"/>
      <c r="I914" s="570"/>
      <c r="J914" s="570"/>
      <c r="K914" s="570"/>
      <c r="L914" s="570"/>
      <c r="M914" s="570"/>
      <c r="N914" s="570"/>
      <c r="O914" s="570"/>
      <c r="P914" s="570"/>
      <c r="Q914" s="570"/>
      <c r="R914" s="570"/>
      <c r="S914" s="570"/>
      <c r="T914" s="570"/>
      <c r="U914" s="570"/>
      <c r="V914" s="570"/>
      <c r="W914" s="570"/>
      <c r="X914" s="570"/>
      <c r="Y914" s="570"/>
      <c r="Z914" s="570"/>
    </row>
    <row r="915" spans="1:26" ht="15.75" customHeight="1">
      <c r="A915" s="570"/>
      <c r="B915" s="570"/>
      <c r="C915" s="570"/>
      <c r="D915" s="570"/>
      <c r="E915" s="570"/>
      <c r="F915" s="570"/>
      <c r="G915" s="570"/>
      <c r="H915" s="570"/>
      <c r="I915" s="570"/>
      <c r="J915" s="570"/>
      <c r="K915" s="570"/>
      <c r="L915" s="570"/>
      <c r="M915" s="570"/>
      <c r="N915" s="570"/>
      <c r="O915" s="570"/>
      <c r="P915" s="570"/>
      <c r="Q915" s="570"/>
      <c r="R915" s="570"/>
      <c r="S915" s="570"/>
      <c r="T915" s="570"/>
      <c r="U915" s="570"/>
      <c r="V915" s="570"/>
      <c r="W915" s="570"/>
      <c r="X915" s="570"/>
      <c r="Y915" s="570"/>
      <c r="Z915" s="570"/>
    </row>
    <row r="916" spans="1:26" ht="15.75" customHeight="1">
      <c r="A916" s="570"/>
      <c r="B916" s="570"/>
      <c r="C916" s="570"/>
      <c r="D916" s="570"/>
      <c r="E916" s="570"/>
      <c r="F916" s="570"/>
      <c r="G916" s="570"/>
      <c r="H916" s="570"/>
      <c r="I916" s="570"/>
      <c r="J916" s="570"/>
      <c r="K916" s="570"/>
      <c r="L916" s="570"/>
      <c r="M916" s="570"/>
      <c r="N916" s="570"/>
      <c r="O916" s="570"/>
      <c r="P916" s="570"/>
      <c r="Q916" s="570"/>
      <c r="R916" s="570"/>
      <c r="S916" s="570"/>
      <c r="T916" s="570"/>
      <c r="U916" s="570"/>
      <c r="V916" s="570"/>
      <c r="W916" s="570"/>
      <c r="X916" s="570"/>
      <c r="Y916" s="570"/>
      <c r="Z916" s="570"/>
    </row>
    <row r="917" spans="1:26" ht="15.75" customHeight="1">
      <c r="A917" s="570"/>
      <c r="B917" s="570"/>
      <c r="C917" s="570"/>
      <c r="D917" s="570"/>
      <c r="E917" s="570"/>
      <c r="F917" s="570"/>
      <c r="G917" s="570"/>
      <c r="H917" s="570"/>
      <c r="I917" s="570"/>
      <c r="J917" s="570"/>
      <c r="K917" s="570"/>
      <c r="L917" s="570"/>
      <c r="M917" s="570"/>
      <c r="N917" s="570"/>
      <c r="O917" s="570"/>
      <c r="P917" s="570"/>
      <c r="Q917" s="570"/>
      <c r="R917" s="570"/>
      <c r="S917" s="570"/>
      <c r="T917" s="570"/>
      <c r="U917" s="570"/>
      <c r="V917" s="570"/>
      <c r="W917" s="570"/>
      <c r="X917" s="570"/>
      <c r="Y917" s="570"/>
      <c r="Z917" s="570"/>
    </row>
    <row r="918" spans="1:26" ht="15.75" customHeight="1">
      <c r="A918" s="570"/>
      <c r="B918" s="570"/>
      <c r="C918" s="570"/>
      <c r="D918" s="570"/>
      <c r="E918" s="570"/>
      <c r="F918" s="570"/>
      <c r="G918" s="570"/>
      <c r="H918" s="570"/>
      <c r="I918" s="570"/>
      <c r="J918" s="570"/>
      <c r="K918" s="570"/>
      <c r="L918" s="570"/>
      <c r="M918" s="570"/>
      <c r="N918" s="570"/>
      <c r="O918" s="570"/>
      <c r="P918" s="570"/>
      <c r="Q918" s="570"/>
      <c r="R918" s="570"/>
      <c r="S918" s="570"/>
      <c r="T918" s="570"/>
      <c r="U918" s="570"/>
      <c r="V918" s="570"/>
      <c r="W918" s="570"/>
      <c r="X918" s="570"/>
      <c r="Y918" s="570"/>
      <c r="Z918" s="570"/>
    </row>
    <row r="919" spans="1:26" ht="15.75" customHeight="1">
      <c r="A919" s="570"/>
      <c r="B919" s="570"/>
      <c r="C919" s="570"/>
      <c r="D919" s="570"/>
      <c r="E919" s="570"/>
      <c r="F919" s="570"/>
      <c r="G919" s="570"/>
      <c r="H919" s="570"/>
      <c r="I919" s="570"/>
      <c r="J919" s="570"/>
      <c r="K919" s="570"/>
      <c r="L919" s="570"/>
      <c r="M919" s="570"/>
      <c r="N919" s="570"/>
      <c r="O919" s="570"/>
      <c r="P919" s="570"/>
      <c r="Q919" s="570"/>
      <c r="R919" s="570"/>
      <c r="S919" s="570"/>
      <c r="T919" s="570"/>
      <c r="U919" s="570"/>
      <c r="V919" s="570"/>
      <c r="W919" s="570"/>
      <c r="X919" s="570"/>
      <c r="Y919" s="570"/>
      <c r="Z919" s="570"/>
    </row>
    <row r="920" spans="1:26" ht="15.75" customHeight="1">
      <c r="A920" s="570"/>
      <c r="B920" s="570"/>
      <c r="C920" s="570"/>
      <c r="D920" s="570"/>
      <c r="E920" s="570"/>
      <c r="F920" s="570"/>
      <c r="G920" s="570"/>
      <c r="H920" s="570"/>
      <c r="I920" s="570"/>
      <c r="J920" s="570"/>
      <c r="K920" s="570"/>
      <c r="L920" s="570"/>
      <c r="M920" s="570"/>
      <c r="N920" s="570"/>
      <c r="O920" s="570"/>
      <c r="P920" s="570"/>
      <c r="Q920" s="570"/>
      <c r="R920" s="570"/>
      <c r="S920" s="570"/>
      <c r="T920" s="570"/>
      <c r="U920" s="570"/>
      <c r="V920" s="570"/>
      <c r="W920" s="570"/>
      <c r="X920" s="570"/>
      <c r="Y920" s="570"/>
      <c r="Z920" s="570"/>
    </row>
    <row r="921" spans="1:26" ht="15.75" customHeight="1">
      <c r="A921" s="570"/>
      <c r="B921" s="570"/>
      <c r="C921" s="570"/>
      <c r="D921" s="570"/>
      <c r="E921" s="570"/>
      <c r="F921" s="570"/>
      <c r="G921" s="570"/>
      <c r="H921" s="570"/>
      <c r="I921" s="570"/>
      <c r="J921" s="570"/>
      <c r="K921" s="570"/>
      <c r="L921" s="570"/>
      <c r="M921" s="570"/>
      <c r="N921" s="570"/>
      <c r="O921" s="570"/>
      <c r="P921" s="570"/>
      <c r="Q921" s="570"/>
      <c r="R921" s="570"/>
      <c r="S921" s="570"/>
      <c r="T921" s="570"/>
      <c r="U921" s="570"/>
      <c r="V921" s="570"/>
      <c r="W921" s="570"/>
      <c r="X921" s="570"/>
      <c r="Y921" s="570"/>
      <c r="Z921" s="570"/>
    </row>
    <row r="922" spans="1:26" ht="15.75" customHeight="1">
      <c r="A922" s="570"/>
      <c r="B922" s="570"/>
      <c r="C922" s="570"/>
      <c r="D922" s="570"/>
      <c r="E922" s="570"/>
      <c r="F922" s="570"/>
      <c r="G922" s="570"/>
      <c r="H922" s="570"/>
      <c r="I922" s="570"/>
      <c r="J922" s="570"/>
      <c r="K922" s="570"/>
      <c r="L922" s="570"/>
      <c r="M922" s="570"/>
      <c r="N922" s="570"/>
      <c r="O922" s="570"/>
      <c r="P922" s="570"/>
      <c r="Q922" s="570"/>
      <c r="R922" s="570"/>
      <c r="S922" s="570"/>
      <c r="T922" s="570"/>
      <c r="U922" s="570"/>
      <c r="V922" s="570"/>
      <c r="W922" s="570"/>
      <c r="X922" s="570"/>
      <c r="Y922" s="570"/>
      <c r="Z922" s="570"/>
    </row>
    <row r="923" spans="1:26" ht="15.75" customHeight="1">
      <c r="A923" s="570"/>
      <c r="B923" s="570"/>
      <c r="C923" s="570"/>
      <c r="D923" s="570"/>
      <c r="E923" s="570"/>
      <c r="F923" s="570"/>
      <c r="G923" s="570"/>
      <c r="H923" s="570"/>
      <c r="I923" s="570"/>
      <c r="J923" s="570"/>
      <c r="K923" s="570"/>
      <c r="L923" s="570"/>
      <c r="M923" s="570"/>
      <c r="N923" s="570"/>
      <c r="O923" s="570"/>
      <c r="P923" s="570"/>
      <c r="Q923" s="570"/>
      <c r="R923" s="570"/>
      <c r="S923" s="570"/>
      <c r="T923" s="570"/>
      <c r="U923" s="570"/>
      <c r="V923" s="570"/>
      <c r="W923" s="570"/>
      <c r="X923" s="570"/>
      <c r="Y923" s="570"/>
      <c r="Z923" s="570"/>
    </row>
    <row r="924" spans="1:26" ht="15.75" customHeight="1">
      <c r="A924" s="570"/>
      <c r="B924" s="570"/>
      <c r="C924" s="570"/>
      <c r="D924" s="570"/>
      <c r="E924" s="570"/>
      <c r="F924" s="570"/>
      <c r="G924" s="570"/>
      <c r="H924" s="570"/>
      <c r="I924" s="570"/>
      <c r="J924" s="570"/>
      <c r="K924" s="570"/>
      <c r="L924" s="570"/>
      <c r="M924" s="570"/>
      <c r="N924" s="570"/>
      <c r="O924" s="570"/>
      <c r="P924" s="570"/>
      <c r="Q924" s="570"/>
      <c r="R924" s="570"/>
      <c r="S924" s="570"/>
      <c r="T924" s="570"/>
      <c r="U924" s="570"/>
      <c r="V924" s="570"/>
      <c r="W924" s="570"/>
      <c r="X924" s="570"/>
      <c r="Y924" s="570"/>
      <c r="Z924" s="570"/>
    </row>
    <row r="925" spans="1:26" ht="15.75" customHeight="1">
      <c r="A925" s="570"/>
      <c r="B925" s="570"/>
      <c r="C925" s="570"/>
      <c r="D925" s="570"/>
      <c r="E925" s="570"/>
      <c r="F925" s="570"/>
      <c r="G925" s="570"/>
      <c r="H925" s="570"/>
      <c r="I925" s="570"/>
      <c r="J925" s="570"/>
      <c r="K925" s="570"/>
      <c r="L925" s="570"/>
      <c r="M925" s="570"/>
      <c r="N925" s="570"/>
      <c r="O925" s="570"/>
      <c r="P925" s="570"/>
      <c r="Q925" s="570"/>
      <c r="R925" s="570"/>
      <c r="S925" s="570"/>
      <c r="T925" s="570"/>
      <c r="U925" s="570"/>
      <c r="V925" s="570"/>
      <c r="W925" s="570"/>
      <c r="X925" s="570"/>
      <c r="Y925" s="570"/>
      <c r="Z925" s="570"/>
    </row>
    <row r="926" spans="1:26" ht="15.75" customHeight="1">
      <c r="A926" s="570"/>
      <c r="B926" s="570"/>
      <c r="C926" s="570"/>
      <c r="D926" s="570"/>
      <c r="E926" s="570"/>
      <c r="F926" s="570"/>
      <c r="G926" s="570"/>
      <c r="H926" s="570"/>
      <c r="I926" s="570"/>
      <c r="J926" s="570"/>
      <c r="K926" s="570"/>
      <c r="L926" s="570"/>
      <c r="M926" s="570"/>
      <c r="N926" s="570"/>
      <c r="O926" s="570"/>
      <c r="P926" s="570"/>
      <c r="Q926" s="570"/>
      <c r="R926" s="570"/>
      <c r="S926" s="570"/>
      <c r="T926" s="570"/>
      <c r="U926" s="570"/>
      <c r="V926" s="570"/>
      <c r="W926" s="570"/>
      <c r="X926" s="570"/>
      <c r="Y926" s="570"/>
      <c r="Z926" s="570"/>
    </row>
    <row r="927" spans="1:26" ht="15.75" customHeight="1">
      <c r="A927" s="570"/>
      <c r="B927" s="570"/>
      <c r="C927" s="570"/>
      <c r="D927" s="570"/>
      <c r="E927" s="570"/>
      <c r="F927" s="570"/>
      <c r="G927" s="570"/>
      <c r="H927" s="570"/>
      <c r="I927" s="570"/>
      <c r="J927" s="570"/>
      <c r="K927" s="570"/>
      <c r="L927" s="570"/>
      <c r="M927" s="570"/>
      <c r="N927" s="570"/>
      <c r="O927" s="570"/>
      <c r="P927" s="570"/>
      <c r="Q927" s="570"/>
      <c r="R927" s="570"/>
      <c r="S927" s="570"/>
      <c r="T927" s="570"/>
      <c r="U927" s="570"/>
      <c r="V927" s="570"/>
      <c r="W927" s="570"/>
      <c r="X927" s="570"/>
      <c r="Y927" s="570"/>
      <c r="Z927" s="570"/>
    </row>
    <row r="928" spans="1:26" ht="15.75" customHeight="1">
      <c r="A928" s="570"/>
      <c r="B928" s="570"/>
      <c r="C928" s="570"/>
      <c r="D928" s="570"/>
      <c r="E928" s="570"/>
      <c r="F928" s="570"/>
      <c r="G928" s="570"/>
      <c r="H928" s="570"/>
      <c r="I928" s="570"/>
      <c r="J928" s="570"/>
      <c r="K928" s="570"/>
      <c r="L928" s="570"/>
      <c r="M928" s="570"/>
      <c r="N928" s="570"/>
      <c r="O928" s="570"/>
      <c r="P928" s="570"/>
      <c r="Q928" s="570"/>
      <c r="R928" s="570"/>
      <c r="S928" s="570"/>
      <c r="T928" s="570"/>
      <c r="U928" s="570"/>
      <c r="V928" s="570"/>
      <c r="W928" s="570"/>
      <c r="X928" s="570"/>
      <c r="Y928" s="570"/>
      <c r="Z928" s="570"/>
    </row>
    <row r="929" spans="1:26" ht="15.75" customHeight="1">
      <c r="A929" s="570"/>
      <c r="B929" s="570"/>
      <c r="C929" s="570"/>
      <c r="D929" s="570"/>
      <c r="E929" s="570"/>
      <c r="F929" s="570"/>
      <c r="G929" s="570"/>
      <c r="H929" s="570"/>
      <c r="I929" s="570"/>
      <c r="J929" s="570"/>
      <c r="K929" s="570"/>
      <c r="L929" s="570"/>
      <c r="M929" s="570"/>
      <c r="N929" s="570"/>
      <c r="O929" s="570"/>
      <c r="P929" s="570"/>
      <c r="Q929" s="570"/>
      <c r="R929" s="570"/>
      <c r="S929" s="570"/>
      <c r="T929" s="570"/>
      <c r="U929" s="570"/>
      <c r="V929" s="570"/>
      <c r="W929" s="570"/>
      <c r="X929" s="570"/>
      <c r="Y929" s="570"/>
      <c r="Z929" s="570"/>
    </row>
    <row r="930" spans="1:26" ht="15.75" customHeight="1">
      <c r="A930" s="570"/>
      <c r="B930" s="570"/>
      <c r="C930" s="570"/>
      <c r="D930" s="570"/>
      <c r="E930" s="570"/>
      <c r="F930" s="570"/>
      <c r="G930" s="570"/>
      <c r="H930" s="570"/>
      <c r="I930" s="570"/>
      <c r="J930" s="570"/>
      <c r="K930" s="570"/>
      <c r="L930" s="570"/>
      <c r="M930" s="570"/>
      <c r="N930" s="570"/>
      <c r="O930" s="570"/>
      <c r="P930" s="570"/>
      <c r="Q930" s="570"/>
      <c r="R930" s="570"/>
      <c r="S930" s="570"/>
      <c r="T930" s="570"/>
      <c r="U930" s="570"/>
      <c r="V930" s="570"/>
      <c r="W930" s="570"/>
      <c r="X930" s="570"/>
      <c r="Y930" s="570"/>
      <c r="Z930" s="570"/>
    </row>
    <row r="931" spans="1:26" ht="15.75" customHeight="1">
      <c r="A931" s="570"/>
      <c r="B931" s="570"/>
      <c r="C931" s="570"/>
      <c r="D931" s="570"/>
      <c r="E931" s="570"/>
      <c r="F931" s="570"/>
      <c r="G931" s="570"/>
      <c r="H931" s="570"/>
      <c r="I931" s="570"/>
      <c r="J931" s="570"/>
      <c r="K931" s="570"/>
      <c r="L931" s="570"/>
      <c r="M931" s="570"/>
      <c r="N931" s="570"/>
      <c r="O931" s="570"/>
      <c r="P931" s="570"/>
      <c r="Q931" s="570"/>
      <c r="R931" s="570"/>
      <c r="S931" s="570"/>
      <c r="T931" s="570"/>
      <c r="U931" s="570"/>
      <c r="V931" s="570"/>
      <c r="W931" s="570"/>
      <c r="X931" s="570"/>
      <c r="Y931" s="570"/>
      <c r="Z931" s="570"/>
    </row>
    <row r="932" spans="1:26" ht="15.75" customHeight="1">
      <c r="A932" s="570"/>
      <c r="B932" s="570"/>
      <c r="C932" s="570"/>
      <c r="D932" s="570"/>
      <c r="E932" s="570"/>
      <c r="F932" s="570"/>
      <c r="G932" s="570"/>
      <c r="H932" s="570"/>
      <c r="I932" s="570"/>
      <c r="J932" s="570"/>
      <c r="K932" s="570"/>
      <c r="L932" s="570"/>
      <c r="M932" s="570"/>
      <c r="N932" s="570"/>
      <c r="O932" s="570"/>
      <c r="P932" s="570"/>
      <c r="Q932" s="570"/>
      <c r="R932" s="570"/>
      <c r="S932" s="570"/>
      <c r="T932" s="570"/>
      <c r="U932" s="570"/>
      <c r="V932" s="570"/>
      <c r="W932" s="570"/>
      <c r="X932" s="570"/>
      <c r="Y932" s="570"/>
      <c r="Z932" s="570"/>
    </row>
    <row r="933" spans="1:26" ht="15.75" customHeight="1">
      <c r="A933" s="570"/>
      <c r="B933" s="570"/>
      <c r="C933" s="570"/>
      <c r="D933" s="570"/>
      <c r="E933" s="570"/>
      <c r="F933" s="570"/>
      <c r="G933" s="570"/>
      <c r="H933" s="570"/>
      <c r="I933" s="570"/>
      <c r="J933" s="570"/>
      <c r="K933" s="570"/>
      <c r="L933" s="570"/>
      <c r="M933" s="570"/>
      <c r="N933" s="570"/>
      <c r="O933" s="570"/>
      <c r="P933" s="570"/>
      <c r="Q933" s="570"/>
      <c r="R933" s="570"/>
      <c r="S933" s="570"/>
      <c r="T933" s="570"/>
      <c r="U933" s="570"/>
      <c r="V933" s="570"/>
      <c r="W933" s="570"/>
      <c r="X933" s="570"/>
      <c r="Y933" s="570"/>
      <c r="Z933" s="570"/>
    </row>
    <row r="934" spans="1:26" ht="15.75" customHeight="1">
      <c r="A934" s="570"/>
      <c r="B934" s="570"/>
      <c r="C934" s="570"/>
      <c r="D934" s="570"/>
      <c r="E934" s="570"/>
      <c r="F934" s="570"/>
      <c r="G934" s="570"/>
      <c r="H934" s="570"/>
      <c r="I934" s="570"/>
      <c r="J934" s="570"/>
      <c r="K934" s="570"/>
      <c r="L934" s="570"/>
      <c r="M934" s="570"/>
      <c r="N934" s="570"/>
      <c r="O934" s="570"/>
      <c r="P934" s="570"/>
      <c r="Q934" s="570"/>
      <c r="R934" s="570"/>
      <c r="S934" s="570"/>
      <c r="T934" s="570"/>
      <c r="U934" s="570"/>
      <c r="V934" s="570"/>
      <c r="W934" s="570"/>
      <c r="X934" s="570"/>
      <c r="Y934" s="570"/>
      <c r="Z934" s="570"/>
    </row>
    <row r="935" spans="1:26" ht="15.75" customHeight="1">
      <c r="A935" s="570"/>
      <c r="B935" s="570"/>
      <c r="C935" s="570"/>
      <c r="D935" s="570"/>
      <c r="E935" s="570"/>
      <c r="F935" s="570"/>
      <c r="G935" s="570"/>
      <c r="H935" s="570"/>
      <c r="I935" s="570"/>
      <c r="J935" s="570"/>
      <c r="K935" s="570"/>
      <c r="L935" s="570"/>
      <c r="M935" s="570"/>
      <c r="N935" s="570"/>
      <c r="O935" s="570"/>
      <c r="P935" s="570"/>
      <c r="Q935" s="570"/>
      <c r="R935" s="570"/>
      <c r="S935" s="570"/>
      <c r="T935" s="570"/>
      <c r="U935" s="570"/>
      <c r="V935" s="570"/>
      <c r="W935" s="570"/>
      <c r="X935" s="570"/>
      <c r="Y935" s="570"/>
      <c r="Z935" s="570"/>
    </row>
    <row r="936" spans="1:26" ht="15.75" customHeight="1">
      <c r="A936" s="570"/>
      <c r="B936" s="570"/>
      <c r="C936" s="570"/>
      <c r="D936" s="570"/>
      <c r="E936" s="570"/>
      <c r="F936" s="570"/>
      <c r="G936" s="570"/>
      <c r="H936" s="570"/>
      <c r="I936" s="570"/>
      <c r="J936" s="570"/>
      <c r="K936" s="570"/>
      <c r="L936" s="570"/>
      <c r="M936" s="570"/>
      <c r="N936" s="570"/>
      <c r="O936" s="570"/>
      <c r="P936" s="570"/>
      <c r="Q936" s="570"/>
      <c r="R936" s="570"/>
      <c r="S936" s="570"/>
      <c r="T936" s="570"/>
      <c r="U936" s="570"/>
      <c r="V936" s="570"/>
      <c r="W936" s="570"/>
      <c r="X936" s="570"/>
      <c r="Y936" s="570"/>
      <c r="Z936" s="570"/>
    </row>
    <row r="937" spans="1:26" ht="15.75" customHeight="1">
      <c r="A937" s="570"/>
      <c r="B937" s="570"/>
      <c r="C937" s="570"/>
      <c r="D937" s="570"/>
      <c r="E937" s="570"/>
      <c r="F937" s="570"/>
      <c r="G937" s="570"/>
      <c r="H937" s="570"/>
      <c r="I937" s="570"/>
      <c r="J937" s="570"/>
      <c r="K937" s="570"/>
      <c r="L937" s="570"/>
      <c r="M937" s="570"/>
      <c r="N937" s="570"/>
      <c r="O937" s="570"/>
      <c r="P937" s="570"/>
      <c r="Q937" s="570"/>
      <c r="R937" s="570"/>
      <c r="S937" s="570"/>
      <c r="T937" s="570"/>
      <c r="U937" s="570"/>
      <c r="V937" s="570"/>
      <c r="W937" s="570"/>
      <c r="X937" s="570"/>
      <c r="Y937" s="570"/>
      <c r="Z937" s="570"/>
    </row>
    <row r="938" spans="1:26" ht="15.75" customHeight="1">
      <c r="A938" s="570"/>
      <c r="B938" s="570"/>
      <c r="C938" s="570"/>
      <c r="D938" s="570"/>
      <c r="E938" s="570"/>
      <c r="F938" s="570"/>
      <c r="G938" s="570"/>
      <c r="H938" s="570"/>
      <c r="I938" s="570"/>
      <c r="J938" s="570"/>
      <c r="K938" s="570"/>
      <c r="L938" s="570"/>
      <c r="M938" s="570"/>
      <c r="N938" s="570"/>
      <c r="O938" s="570"/>
      <c r="P938" s="570"/>
      <c r="Q938" s="570"/>
      <c r="R938" s="570"/>
      <c r="S938" s="570"/>
      <c r="T938" s="570"/>
      <c r="U938" s="570"/>
      <c r="V938" s="570"/>
      <c r="W938" s="570"/>
      <c r="X938" s="570"/>
      <c r="Y938" s="570"/>
      <c r="Z938" s="570"/>
    </row>
    <row r="939" spans="1:26" ht="15.75" customHeight="1">
      <c r="A939" s="570"/>
      <c r="B939" s="570"/>
      <c r="C939" s="570"/>
      <c r="D939" s="570"/>
      <c r="E939" s="570"/>
      <c r="F939" s="570"/>
      <c r="G939" s="570"/>
      <c r="H939" s="570"/>
      <c r="I939" s="570"/>
      <c r="J939" s="570"/>
      <c r="K939" s="570"/>
      <c r="L939" s="570"/>
      <c r="M939" s="570"/>
      <c r="N939" s="570"/>
      <c r="O939" s="570"/>
      <c r="P939" s="570"/>
      <c r="Q939" s="570"/>
      <c r="R939" s="570"/>
      <c r="S939" s="570"/>
      <c r="T939" s="570"/>
      <c r="U939" s="570"/>
      <c r="V939" s="570"/>
      <c r="W939" s="570"/>
      <c r="X939" s="570"/>
      <c r="Y939" s="570"/>
      <c r="Z939" s="570"/>
    </row>
    <row r="940" spans="1:26" ht="15.75" customHeight="1">
      <c r="A940" s="570"/>
      <c r="B940" s="570"/>
      <c r="C940" s="570"/>
      <c r="D940" s="570"/>
      <c r="E940" s="570"/>
      <c r="F940" s="570"/>
      <c r="G940" s="570"/>
      <c r="H940" s="570"/>
      <c r="I940" s="570"/>
      <c r="J940" s="570"/>
      <c r="K940" s="570"/>
      <c r="L940" s="570"/>
      <c r="M940" s="570"/>
      <c r="N940" s="570"/>
      <c r="O940" s="570"/>
      <c r="P940" s="570"/>
      <c r="Q940" s="570"/>
      <c r="R940" s="570"/>
      <c r="S940" s="570"/>
      <c r="T940" s="570"/>
      <c r="U940" s="570"/>
      <c r="V940" s="570"/>
      <c r="W940" s="570"/>
      <c r="X940" s="570"/>
      <c r="Y940" s="570"/>
      <c r="Z940" s="570"/>
    </row>
    <row r="941" spans="1:26" ht="15.75" customHeight="1">
      <c r="A941" s="570"/>
      <c r="B941" s="570"/>
      <c r="C941" s="570"/>
      <c r="D941" s="570"/>
      <c r="E941" s="570"/>
      <c r="F941" s="570"/>
      <c r="G941" s="570"/>
      <c r="H941" s="570"/>
      <c r="I941" s="570"/>
      <c r="J941" s="570"/>
      <c r="K941" s="570"/>
      <c r="L941" s="570"/>
      <c r="M941" s="570"/>
      <c r="N941" s="570"/>
      <c r="O941" s="570"/>
      <c r="P941" s="570"/>
      <c r="Q941" s="570"/>
      <c r="R941" s="570"/>
      <c r="S941" s="570"/>
      <c r="T941" s="570"/>
      <c r="U941" s="570"/>
      <c r="V941" s="570"/>
      <c r="W941" s="570"/>
      <c r="X941" s="570"/>
      <c r="Y941" s="570"/>
      <c r="Z941" s="570"/>
    </row>
    <row r="942" spans="1:26" ht="15.75" customHeight="1">
      <c r="A942" s="570"/>
      <c r="B942" s="570"/>
      <c r="C942" s="570"/>
      <c r="D942" s="570"/>
      <c r="E942" s="570"/>
      <c r="F942" s="570"/>
      <c r="G942" s="570"/>
      <c r="H942" s="570"/>
      <c r="I942" s="570"/>
      <c r="J942" s="570"/>
      <c r="K942" s="570"/>
      <c r="L942" s="570"/>
      <c r="M942" s="570"/>
      <c r="N942" s="570"/>
      <c r="O942" s="570"/>
      <c r="P942" s="570"/>
      <c r="Q942" s="570"/>
      <c r="R942" s="570"/>
      <c r="S942" s="570"/>
      <c r="T942" s="570"/>
      <c r="U942" s="570"/>
      <c r="V942" s="570"/>
      <c r="W942" s="570"/>
      <c r="X942" s="570"/>
      <c r="Y942" s="570"/>
      <c r="Z942" s="570"/>
    </row>
    <row r="943" spans="1:26" ht="15.75" customHeight="1">
      <c r="A943" s="570"/>
      <c r="B943" s="570"/>
      <c r="C943" s="570"/>
      <c r="D943" s="570"/>
      <c r="E943" s="570"/>
      <c r="F943" s="570"/>
      <c r="G943" s="570"/>
      <c r="H943" s="570"/>
      <c r="I943" s="570"/>
      <c r="J943" s="570"/>
      <c r="K943" s="570"/>
      <c r="L943" s="570"/>
      <c r="M943" s="570"/>
      <c r="N943" s="570"/>
      <c r="O943" s="570"/>
      <c r="P943" s="570"/>
      <c r="Q943" s="570"/>
      <c r="R943" s="570"/>
      <c r="S943" s="570"/>
      <c r="T943" s="570"/>
      <c r="U943" s="570"/>
      <c r="V943" s="570"/>
      <c r="W943" s="570"/>
      <c r="X943" s="570"/>
      <c r="Y943" s="570"/>
      <c r="Z943" s="570"/>
    </row>
    <row r="944" spans="1:26" ht="15.75" customHeight="1">
      <c r="A944" s="570"/>
      <c r="B944" s="570"/>
      <c r="C944" s="570"/>
      <c r="D944" s="570"/>
      <c r="E944" s="570"/>
      <c r="F944" s="570"/>
      <c r="G944" s="570"/>
      <c r="H944" s="570"/>
      <c r="I944" s="570"/>
      <c r="J944" s="570"/>
      <c r="K944" s="570"/>
      <c r="L944" s="570"/>
      <c r="M944" s="570"/>
      <c r="N944" s="570"/>
      <c r="O944" s="570"/>
      <c r="P944" s="570"/>
      <c r="Q944" s="570"/>
      <c r="R944" s="570"/>
      <c r="S944" s="570"/>
      <c r="T944" s="570"/>
      <c r="U944" s="570"/>
      <c r="V944" s="570"/>
      <c r="W944" s="570"/>
      <c r="X944" s="570"/>
      <c r="Y944" s="570"/>
      <c r="Z944" s="570"/>
    </row>
    <row r="945" spans="1:26" ht="15.75" customHeight="1">
      <c r="A945" s="570"/>
      <c r="B945" s="570"/>
      <c r="C945" s="570"/>
      <c r="D945" s="570"/>
      <c r="E945" s="570"/>
      <c r="F945" s="570"/>
      <c r="G945" s="570"/>
      <c r="H945" s="570"/>
      <c r="I945" s="570"/>
      <c r="J945" s="570"/>
      <c r="K945" s="570"/>
      <c r="L945" s="570"/>
      <c r="M945" s="570"/>
      <c r="N945" s="570"/>
      <c r="O945" s="570"/>
      <c r="P945" s="570"/>
      <c r="Q945" s="570"/>
      <c r="R945" s="570"/>
      <c r="S945" s="570"/>
      <c r="T945" s="570"/>
      <c r="U945" s="570"/>
      <c r="V945" s="570"/>
      <c r="W945" s="570"/>
      <c r="X945" s="570"/>
      <c r="Y945" s="570"/>
      <c r="Z945" s="570"/>
    </row>
    <row r="946" spans="1:26" ht="15.75" customHeight="1">
      <c r="A946" s="570"/>
      <c r="B946" s="570"/>
      <c r="C946" s="570"/>
      <c r="D946" s="570"/>
      <c r="E946" s="570"/>
      <c r="F946" s="570"/>
      <c r="G946" s="570"/>
      <c r="H946" s="570"/>
      <c r="I946" s="570"/>
      <c r="J946" s="570"/>
      <c r="K946" s="570"/>
      <c r="L946" s="570"/>
      <c r="M946" s="570"/>
      <c r="N946" s="570"/>
      <c r="O946" s="570"/>
      <c r="P946" s="570"/>
      <c r="Q946" s="570"/>
      <c r="R946" s="570"/>
      <c r="S946" s="570"/>
      <c r="T946" s="570"/>
      <c r="U946" s="570"/>
      <c r="V946" s="570"/>
      <c r="W946" s="570"/>
      <c r="X946" s="570"/>
      <c r="Y946" s="570"/>
      <c r="Z946" s="570"/>
    </row>
    <row r="947" spans="1:26" ht="15.75" customHeight="1">
      <c r="A947" s="570"/>
      <c r="B947" s="570"/>
      <c r="C947" s="570"/>
      <c r="D947" s="570"/>
      <c r="E947" s="570"/>
      <c r="F947" s="570"/>
      <c r="G947" s="570"/>
      <c r="H947" s="570"/>
      <c r="I947" s="570"/>
      <c r="J947" s="570"/>
      <c r="K947" s="570"/>
      <c r="L947" s="570"/>
      <c r="M947" s="570"/>
      <c r="N947" s="570"/>
      <c r="O947" s="570"/>
      <c r="P947" s="570"/>
      <c r="Q947" s="570"/>
      <c r="R947" s="570"/>
      <c r="S947" s="570"/>
      <c r="T947" s="570"/>
      <c r="U947" s="570"/>
      <c r="V947" s="570"/>
      <c r="W947" s="570"/>
      <c r="X947" s="570"/>
      <c r="Y947" s="570"/>
      <c r="Z947" s="570"/>
    </row>
    <row r="948" spans="1:26" ht="15.75" customHeight="1">
      <c r="A948" s="570"/>
      <c r="B948" s="570"/>
      <c r="C948" s="570"/>
      <c r="D948" s="570"/>
      <c r="E948" s="570"/>
      <c r="F948" s="570"/>
      <c r="G948" s="570"/>
      <c r="H948" s="570"/>
      <c r="I948" s="570"/>
      <c r="J948" s="570"/>
      <c r="K948" s="570"/>
      <c r="L948" s="570"/>
      <c r="M948" s="570"/>
      <c r="N948" s="570"/>
      <c r="O948" s="570"/>
      <c r="P948" s="570"/>
      <c r="Q948" s="570"/>
      <c r="R948" s="570"/>
      <c r="S948" s="570"/>
      <c r="T948" s="570"/>
      <c r="U948" s="570"/>
      <c r="V948" s="570"/>
      <c r="W948" s="570"/>
      <c r="X948" s="570"/>
      <c r="Y948" s="570"/>
      <c r="Z948" s="570"/>
    </row>
    <row r="949" spans="1:26" ht="15.75" customHeight="1">
      <c r="A949" s="570"/>
      <c r="B949" s="570"/>
      <c r="C949" s="570"/>
      <c r="D949" s="570"/>
      <c r="E949" s="570"/>
      <c r="F949" s="570"/>
      <c r="G949" s="570"/>
      <c r="H949" s="570"/>
      <c r="I949" s="570"/>
      <c r="J949" s="570"/>
      <c r="K949" s="570"/>
      <c r="L949" s="570"/>
      <c r="M949" s="570"/>
      <c r="N949" s="570"/>
      <c r="O949" s="570"/>
      <c r="P949" s="570"/>
      <c r="Q949" s="570"/>
      <c r="R949" s="570"/>
      <c r="S949" s="570"/>
      <c r="T949" s="570"/>
      <c r="U949" s="570"/>
      <c r="V949" s="570"/>
      <c r="W949" s="570"/>
      <c r="X949" s="570"/>
      <c r="Y949" s="570"/>
      <c r="Z949" s="570"/>
    </row>
    <row r="950" spans="1:26" ht="15.75" customHeight="1">
      <c r="A950" s="570"/>
      <c r="B950" s="570"/>
      <c r="C950" s="570"/>
      <c r="D950" s="570"/>
      <c r="E950" s="570"/>
      <c r="F950" s="570"/>
      <c r="G950" s="570"/>
      <c r="H950" s="570"/>
      <c r="I950" s="570"/>
      <c r="J950" s="570"/>
      <c r="K950" s="570"/>
      <c r="L950" s="570"/>
      <c r="M950" s="570"/>
      <c r="N950" s="570"/>
      <c r="O950" s="570"/>
      <c r="P950" s="570"/>
      <c r="Q950" s="570"/>
      <c r="R950" s="570"/>
      <c r="S950" s="570"/>
      <c r="T950" s="570"/>
      <c r="U950" s="570"/>
      <c r="V950" s="570"/>
      <c r="W950" s="570"/>
      <c r="X950" s="570"/>
      <c r="Y950" s="570"/>
      <c r="Z950" s="570"/>
    </row>
    <row r="951" spans="1:26" ht="15.75" customHeight="1">
      <c r="A951" s="570"/>
      <c r="B951" s="570"/>
      <c r="C951" s="570"/>
      <c r="D951" s="570"/>
      <c r="E951" s="570"/>
      <c r="F951" s="570"/>
      <c r="G951" s="570"/>
      <c r="H951" s="570"/>
      <c r="I951" s="570"/>
      <c r="J951" s="570"/>
      <c r="K951" s="570"/>
      <c r="L951" s="570"/>
      <c r="M951" s="570"/>
      <c r="N951" s="570"/>
      <c r="O951" s="570"/>
      <c r="P951" s="570"/>
      <c r="Q951" s="570"/>
      <c r="R951" s="570"/>
      <c r="S951" s="570"/>
      <c r="T951" s="570"/>
      <c r="U951" s="570"/>
      <c r="V951" s="570"/>
      <c r="W951" s="570"/>
      <c r="X951" s="570"/>
      <c r="Y951" s="570"/>
      <c r="Z951" s="570"/>
    </row>
    <row r="952" spans="1:26" ht="15.75" customHeight="1">
      <c r="A952" s="570"/>
      <c r="B952" s="570"/>
      <c r="C952" s="570"/>
      <c r="D952" s="570"/>
      <c r="E952" s="570"/>
      <c r="F952" s="570"/>
      <c r="G952" s="570"/>
      <c r="H952" s="570"/>
      <c r="I952" s="570"/>
      <c r="J952" s="570"/>
      <c r="K952" s="570"/>
      <c r="L952" s="570"/>
      <c r="M952" s="570"/>
      <c r="N952" s="570"/>
      <c r="O952" s="570"/>
      <c r="P952" s="570"/>
      <c r="Q952" s="570"/>
      <c r="R952" s="570"/>
      <c r="S952" s="570"/>
      <c r="T952" s="570"/>
      <c r="U952" s="570"/>
      <c r="V952" s="570"/>
      <c r="W952" s="570"/>
      <c r="X952" s="570"/>
      <c r="Y952" s="570"/>
      <c r="Z952" s="570"/>
    </row>
    <row r="953" spans="1:26" ht="15.75" customHeight="1">
      <c r="A953" s="570"/>
      <c r="B953" s="570"/>
      <c r="C953" s="570"/>
      <c r="D953" s="570"/>
      <c r="E953" s="570"/>
      <c r="F953" s="570"/>
      <c r="G953" s="570"/>
      <c r="H953" s="570"/>
      <c r="I953" s="570"/>
      <c r="J953" s="570"/>
      <c r="K953" s="570"/>
      <c r="L953" s="570"/>
      <c r="M953" s="570"/>
      <c r="N953" s="570"/>
      <c r="O953" s="570"/>
      <c r="P953" s="570"/>
      <c r="Q953" s="570"/>
      <c r="R953" s="570"/>
      <c r="S953" s="570"/>
      <c r="T953" s="570"/>
      <c r="U953" s="570"/>
      <c r="V953" s="570"/>
      <c r="W953" s="570"/>
      <c r="X953" s="570"/>
      <c r="Y953" s="570"/>
      <c r="Z953" s="570"/>
    </row>
    <row r="954" spans="1:26" ht="15.75" customHeight="1">
      <c r="A954" s="570"/>
      <c r="B954" s="570"/>
      <c r="C954" s="570"/>
      <c r="D954" s="570"/>
      <c r="E954" s="570"/>
      <c r="F954" s="570"/>
      <c r="G954" s="570"/>
      <c r="H954" s="570"/>
      <c r="I954" s="570"/>
      <c r="J954" s="570"/>
      <c r="K954" s="570"/>
      <c r="L954" s="570"/>
      <c r="M954" s="570"/>
      <c r="N954" s="570"/>
      <c r="O954" s="570"/>
      <c r="P954" s="570"/>
      <c r="Q954" s="570"/>
      <c r="R954" s="570"/>
      <c r="S954" s="570"/>
      <c r="T954" s="570"/>
      <c r="U954" s="570"/>
      <c r="V954" s="570"/>
      <c r="W954" s="570"/>
      <c r="X954" s="570"/>
      <c r="Y954" s="570"/>
      <c r="Z954" s="570"/>
    </row>
    <row r="955" spans="1:26" ht="15.75" customHeight="1">
      <c r="A955" s="570"/>
      <c r="B955" s="570"/>
      <c r="C955" s="570"/>
      <c r="D955" s="570"/>
      <c r="E955" s="570"/>
      <c r="F955" s="570"/>
      <c r="G955" s="570"/>
      <c r="H955" s="570"/>
      <c r="I955" s="570"/>
      <c r="J955" s="570"/>
      <c r="K955" s="570"/>
      <c r="L955" s="570"/>
      <c r="M955" s="570"/>
      <c r="N955" s="570"/>
      <c r="O955" s="570"/>
      <c r="P955" s="570"/>
      <c r="Q955" s="570"/>
      <c r="R955" s="570"/>
      <c r="S955" s="570"/>
      <c r="T955" s="570"/>
      <c r="U955" s="570"/>
      <c r="V955" s="570"/>
      <c r="W955" s="570"/>
      <c r="X955" s="570"/>
      <c r="Y955" s="570"/>
      <c r="Z955" s="570"/>
    </row>
    <row r="956" spans="1:26" ht="15.75" customHeight="1">
      <c r="A956" s="570"/>
      <c r="B956" s="570"/>
      <c r="C956" s="570"/>
      <c r="D956" s="570"/>
      <c r="E956" s="570"/>
      <c r="F956" s="570"/>
      <c r="G956" s="570"/>
      <c r="H956" s="570"/>
      <c r="I956" s="570"/>
      <c r="J956" s="570"/>
      <c r="K956" s="570"/>
      <c r="L956" s="570"/>
      <c r="M956" s="570"/>
      <c r="N956" s="570"/>
      <c r="O956" s="570"/>
      <c r="P956" s="570"/>
      <c r="Q956" s="570"/>
      <c r="R956" s="570"/>
      <c r="S956" s="570"/>
      <c r="T956" s="570"/>
      <c r="U956" s="570"/>
      <c r="V956" s="570"/>
      <c r="W956" s="570"/>
      <c r="X956" s="570"/>
      <c r="Y956" s="570"/>
      <c r="Z956" s="570"/>
    </row>
    <row r="957" spans="1:26" ht="15.75" customHeight="1">
      <c r="A957" s="570"/>
      <c r="B957" s="570"/>
      <c r="C957" s="570"/>
      <c r="D957" s="570"/>
      <c r="E957" s="570"/>
      <c r="F957" s="570"/>
      <c r="G957" s="570"/>
      <c r="H957" s="570"/>
      <c r="I957" s="570"/>
      <c r="J957" s="570"/>
      <c r="K957" s="570"/>
      <c r="L957" s="570"/>
      <c r="M957" s="570"/>
      <c r="N957" s="570"/>
      <c r="O957" s="570"/>
      <c r="P957" s="570"/>
      <c r="Q957" s="570"/>
      <c r="R957" s="570"/>
      <c r="S957" s="570"/>
      <c r="T957" s="570"/>
      <c r="U957" s="570"/>
      <c r="V957" s="570"/>
      <c r="W957" s="570"/>
      <c r="X957" s="570"/>
      <c r="Y957" s="570"/>
      <c r="Z957" s="570"/>
    </row>
    <row r="958" spans="1:26" ht="15.75" customHeight="1">
      <c r="A958" s="570"/>
      <c r="B958" s="570"/>
      <c r="C958" s="570"/>
      <c r="D958" s="570"/>
      <c r="E958" s="570"/>
      <c r="F958" s="570"/>
      <c r="G958" s="570"/>
      <c r="H958" s="570"/>
      <c r="I958" s="570"/>
      <c r="J958" s="570"/>
      <c r="K958" s="570"/>
      <c r="L958" s="570"/>
      <c r="M958" s="570"/>
      <c r="N958" s="570"/>
      <c r="O958" s="570"/>
      <c r="P958" s="570"/>
      <c r="Q958" s="570"/>
      <c r="R958" s="570"/>
      <c r="S958" s="570"/>
      <c r="T958" s="570"/>
      <c r="U958" s="570"/>
      <c r="V958" s="570"/>
      <c r="W958" s="570"/>
      <c r="X958" s="570"/>
      <c r="Y958" s="570"/>
      <c r="Z958" s="570"/>
    </row>
    <row r="959" spans="1:26" ht="15.75" customHeight="1">
      <c r="A959" s="570"/>
      <c r="B959" s="570"/>
      <c r="C959" s="570"/>
      <c r="D959" s="570"/>
      <c r="E959" s="570"/>
      <c r="F959" s="570"/>
      <c r="G959" s="570"/>
      <c r="H959" s="570"/>
      <c r="I959" s="570"/>
      <c r="J959" s="570"/>
      <c r="K959" s="570"/>
      <c r="L959" s="570"/>
      <c r="M959" s="570"/>
      <c r="N959" s="570"/>
      <c r="O959" s="570"/>
      <c r="P959" s="570"/>
      <c r="Q959" s="570"/>
      <c r="R959" s="570"/>
      <c r="S959" s="570"/>
      <c r="T959" s="570"/>
      <c r="U959" s="570"/>
      <c r="V959" s="570"/>
      <c r="W959" s="570"/>
      <c r="X959" s="570"/>
      <c r="Y959" s="570"/>
      <c r="Z959" s="570"/>
    </row>
    <row r="960" spans="1:26" ht="15.75" customHeight="1">
      <c r="A960" s="570"/>
      <c r="B960" s="570"/>
      <c r="C960" s="570"/>
      <c r="D960" s="570"/>
      <c r="E960" s="570"/>
      <c r="F960" s="570"/>
      <c r="G960" s="570"/>
      <c r="H960" s="570"/>
      <c r="I960" s="570"/>
      <c r="J960" s="570"/>
      <c r="K960" s="570"/>
      <c r="L960" s="570"/>
      <c r="M960" s="570"/>
      <c r="N960" s="570"/>
      <c r="O960" s="570"/>
      <c r="P960" s="570"/>
      <c r="Q960" s="570"/>
      <c r="R960" s="570"/>
      <c r="S960" s="570"/>
      <c r="T960" s="570"/>
      <c r="U960" s="570"/>
      <c r="V960" s="570"/>
      <c r="W960" s="570"/>
      <c r="X960" s="570"/>
      <c r="Y960" s="570"/>
      <c r="Z960" s="570"/>
    </row>
    <row r="961" spans="1:26" ht="15.75" customHeight="1">
      <c r="A961" s="570"/>
      <c r="B961" s="570"/>
      <c r="C961" s="570"/>
      <c r="D961" s="570"/>
      <c r="E961" s="570"/>
      <c r="F961" s="570"/>
      <c r="G961" s="570"/>
      <c r="H961" s="570"/>
      <c r="I961" s="570"/>
      <c r="J961" s="570"/>
      <c r="K961" s="570"/>
      <c r="L961" s="570"/>
      <c r="M961" s="570"/>
      <c r="N961" s="570"/>
      <c r="O961" s="570"/>
      <c r="P961" s="570"/>
      <c r="Q961" s="570"/>
      <c r="R961" s="570"/>
      <c r="S961" s="570"/>
      <c r="T961" s="570"/>
      <c r="U961" s="570"/>
      <c r="V961" s="570"/>
      <c r="W961" s="570"/>
      <c r="X961" s="570"/>
      <c r="Y961" s="570"/>
      <c r="Z961" s="570"/>
    </row>
    <row r="962" spans="1:26" ht="15.75" customHeight="1">
      <c r="A962" s="570"/>
      <c r="B962" s="570"/>
      <c r="C962" s="570"/>
      <c r="D962" s="570"/>
      <c r="E962" s="570"/>
      <c r="F962" s="570"/>
      <c r="G962" s="570"/>
      <c r="H962" s="570"/>
      <c r="I962" s="570"/>
      <c r="J962" s="570"/>
      <c r="K962" s="570"/>
      <c r="L962" s="570"/>
      <c r="M962" s="570"/>
      <c r="N962" s="570"/>
      <c r="O962" s="570"/>
      <c r="P962" s="570"/>
      <c r="Q962" s="570"/>
      <c r="R962" s="570"/>
      <c r="S962" s="570"/>
      <c r="T962" s="570"/>
      <c r="U962" s="570"/>
      <c r="V962" s="570"/>
      <c r="W962" s="570"/>
      <c r="X962" s="570"/>
      <c r="Y962" s="570"/>
      <c r="Z962" s="570"/>
    </row>
    <row r="963" spans="1:26" ht="15.75" customHeight="1">
      <c r="A963" s="570"/>
      <c r="B963" s="570"/>
      <c r="C963" s="570"/>
      <c r="D963" s="570"/>
      <c r="E963" s="570"/>
      <c r="F963" s="570"/>
      <c r="G963" s="570"/>
      <c r="H963" s="570"/>
      <c r="I963" s="570"/>
      <c r="J963" s="570"/>
      <c r="K963" s="570"/>
      <c r="L963" s="570"/>
      <c r="M963" s="570"/>
      <c r="N963" s="570"/>
      <c r="O963" s="570"/>
      <c r="P963" s="570"/>
      <c r="Q963" s="570"/>
      <c r="R963" s="570"/>
      <c r="S963" s="570"/>
      <c r="T963" s="570"/>
      <c r="U963" s="570"/>
      <c r="V963" s="570"/>
      <c r="W963" s="570"/>
      <c r="X963" s="570"/>
      <c r="Y963" s="570"/>
      <c r="Z963" s="570"/>
    </row>
    <row r="964" spans="1:26" ht="15.75" customHeight="1">
      <c r="A964" s="570"/>
      <c r="B964" s="570"/>
      <c r="C964" s="570"/>
      <c r="D964" s="570"/>
      <c r="E964" s="570"/>
      <c r="F964" s="570"/>
      <c r="G964" s="570"/>
      <c r="H964" s="570"/>
      <c r="I964" s="570"/>
      <c r="J964" s="570"/>
      <c r="K964" s="570"/>
      <c r="L964" s="570"/>
      <c r="M964" s="570"/>
      <c r="N964" s="570"/>
      <c r="O964" s="570"/>
      <c r="P964" s="570"/>
      <c r="Q964" s="570"/>
      <c r="R964" s="570"/>
      <c r="S964" s="570"/>
      <c r="T964" s="570"/>
      <c r="U964" s="570"/>
      <c r="V964" s="570"/>
      <c r="W964" s="570"/>
      <c r="X964" s="570"/>
      <c r="Y964" s="570"/>
      <c r="Z964" s="570"/>
    </row>
    <row r="965" spans="1:26" ht="15.75" customHeight="1">
      <c r="A965" s="570"/>
      <c r="B965" s="570"/>
      <c r="C965" s="570"/>
      <c r="D965" s="570"/>
      <c r="E965" s="570"/>
      <c r="F965" s="570"/>
      <c r="G965" s="570"/>
      <c r="H965" s="570"/>
      <c r="I965" s="570"/>
      <c r="J965" s="570"/>
      <c r="K965" s="570"/>
      <c r="L965" s="570"/>
      <c r="M965" s="570"/>
      <c r="N965" s="570"/>
      <c r="O965" s="570"/>
      <c r="P965" s="570"/>
      <c r="Q965" s="570"/>
      <c r="R965" s="570"/>
      <c r="S965" s="570"/>
      <c r="T965" s="570"/>
      <c r="U965" s="570"/>
      <c r="V965" s="570"/>
      <c r="W965" s="570"/>
      <c r="X965" s="570"/>
      <c r="Y965" s="570"/>
      <c r="Z965" s="570"/>
    </row>
    <row r="966" spans="1:26" ht="15.75" customHeight="1">
      <c r="A966" s="570"/>
      <c r="B966" s="570"/>
      <c r="C966" s="570"/>
      <c r="D966" s="570"/>
      <c r="E966" s="570"/>
      <c r="F966" s="570"/>
      <c r="G966" s="570"/>
      <c r="H966" s="570"/>
      <c r="I966" s="570"/>
      <c r="J966" s="570"/>
      <c r="K966" s="570"/>
      <c r="L966" s="570"/>
      <c r="M966" s="570"/>
      <c r="N966" s="570"/>
      <c r="O966" s="570"/>
      <c r="P966" s="570"/>
      <c r="Q966" s="570"/>
      <c r="R966" s="570"/>
      <c r="S966" s="570"/>
      <c r="T966" s="570"/>
      <c r="U966" s="570"/>
      <c r="V966" s="570"/>
      <c r="W966" s="570"/>
      <c r="X966" s="570"/>
      <c r="Y966" s="570"/>
      <c r="Z966" s="570"/>
    </row>
    <row r="967" spans="1:26" ht="15.75" customHeight="1">
      <c r="A967" s="570"/>
      <c r="B967" s="570"/>
      <c r="C967" s="570"/>
      <c r="D967" s="570"/>
      <c r="E967" s="570"/>
      <c r="F967" s="570"/>
      <c r="G967" s="570"/>
      <c r="H967" s="570"/>
      <c r="I967" s="570"/>
      <c r="J967" s="570"/>
      <c r="K967" s="570"/>
      <c r="L967" s="570"/>
      <c r="M967" s="570"/>
      <c r="N967" s="570"/>
      <c r="O967" s="570"/>
      <c r="P967" s="570"/>
      <c r="Q967" s="570"/>
      <c r="R967" s="570"/>
      <c r="S967" s="570"/>
      <c r="T967" s="570"/>
      <c r="U967" s="570"/>
      <c r="V967" s="570"/>
      <c r="W967" s="570"/>
      <c r="X967" s="570"/>
      <c r="Y967" s="570"/>
      <c r="Z967" s="570"/>
    </row>
    <row r="968" spans="1:26" ht="15.75" customHeight="1">
      <c r="A968" s="570"/>
      <c r="B968" s="570"/>
      <c r="C968" s="570"/>
      <c r="D968" s="570"/>
      <c r="E968" s="570"/>
      <c r="F968" s="570"/>
      <c r="G968" s="570"/>
      <c r="H968" s="570"/>
      <c r="I968" s="570"/>
      <c r="J968" s="570"/>
      <c r="K968" s="570"/>
      <c r="L968" s="570"/>
      <c r="M968" s="570"/>
      <c r="N968" s="570"/>
      <c r="O968" s="570"/>
      <c r="P968" s="570"/>
      <c r="Q968" s="570"/>
      <c r="R968" s="570"/>
      <c r="S968" s="570"/>
      <c r="T968" s="570"/>
      <c r="U968" s="570"/>
      <c r="V968" s="570"/>
      <c r="W968" s="570"/>
      <c r="X968" s="570"/>
      <c r="Y968" s="570"/>
      <c r="Z968" s="570"/>
    </row>
    <row r="969" spans="1:26" ht="15.75" customHeight="1">
      <c r="A969" s="570"/>
      <c r="B969" s="570"/>
      <c r="C969" s="570"/>
      <c r="D969" s="570"/>
      <c r="E969" s="570"/>
      <c r="F969" s="570"/>
      <c r="G969" s="570"/>
      <c r="H969" s="570"/>
      <c r="I969" s="570"/>
      <c r="J969" s="570"/>
      <c r="K969" s="570"/>
      <c r="L969" s="570"/>
      <c r="M969" s="570"/>
      <c r="N969" s="570"/>
      <c r="O969" s="570"/>
      <c r="P969" s="570"/>
      <c r="Q969" s="570"/>
      <c r="R969" s="570"/>
      <c r="S969" s="570"/>
      <c r="T969" s="570"/>
      <c r="U969" s="570"/>
      <c r="V969" s="570"/>
      <c r="W969" s="570"/>
      <c r="X969" s="570"/>
      <c r="Y969" s="570"/>
      <c r="Z969" s="570"/>
    </row>
    <row r="970" spans="1:26" ht="15.75" customHeight="1">
      <c r="A970" s="570"/>
      <c r="B970" s="570"/>
      <c r="C970" s="570"/>
      <c r="D970" s="570"/>
      <c r="E970" s="570"/>
      <c r="F970" s="570"/>
      <c r="G970" s="570"/>
      <c r="H970" s="570"/>
      <c r="I970" s="570"/>
      <c r="J970" s="570"/>
      <c r="K970" s="570"/>
      <c r="L970" s="570"/>
      <c r="M970" s="570"/>
      <c r="N970" s="570"/>
      <c r="O970" s="570"/>
      <c r="P970" s="570"/>
      <c r="Q970" s="570"/>
      <c r="R970" s="570"/>
      <c r="S970" s="570"/>
      <c r="T970" s="570"/>
      <c r="U970" s="570"/>
      <c r="V970" s="570"/>
      <c r="W970" s="570"/>
      <c r="X970" s="570"/>
      <c r="Y970" s="570"/>
      <c r="Z970" s="570"/>
    </row>
    <row r="971" spans="1:26" ht="15.75" customHeight="1">
      <c r="A971" s="570"/>
      <c r="B971" s="570"/>
      <c r="C971" s="570"/>
      <c r="D971" s="570"/>
      <c r="E971" s="570"/>
      <c r="F971" s="570"/>
      <c r="G971" s="570"/>
      <c r="H971" s="570"/>
      <c r="I971" s="570"/>
      <c r="J971" s="570"/>
      <c r="K971" s="570"/>
      <c r="L971" s="570"/>
      <c r="M971" s="570"/>
      <c r="N971" s="570"/>
      <c r="O971" s="570"/>
      <c r="P971" s="570"/>
      <c r="Q971" s="570"/>
      <c r="R971" s="570"/>
      <c r="S971" s="570"/>
      <c r="T971" s="570"/>
      <c r="U971" s="570"/>
      <c r="V971" s="570"/>
      <c r="W971" s="570"/>
      <c r="X971" s="570"/>
      <c r="Y971" s="570"/>
      <c r="Z971" s="570"/>
    </row>
    <row r="972" spans="1:26" ht="15.75" customHeight="1">
      <c r="A972" s="570"/>
      <c r="B972" s="570"/>
      <c r="C972" s="570"/>
      <c r="D972" s="570"/>
      <c r="E972" s="570"/>
      <c r="F972" s="570"/>
      <c r="G972" s="570"/>
      <c r="H972" s="570"/>
      <c r="I972" s="570"/>
      <c r="J972" s="570"/>
      <c r="K972" s="570"/>
      <c r="L972" s="570"/>
      <c r="M972" s="570"/>
      <c r="N972" s="570"/>
      <c r="O972" s="570"/>
      <c r="P972" s="570"/>
      <c r="Q972" s="570"/>
      <c r="R972" s="570"/>
      <c r="S972" s="570"/>
      <c r="T972" s="570"/>
      <c r="U972" s="570"/>
      <c r="V972" s="570"/>
      <c r="W972" s="570"/>
      <c r="X972" s="570"/>
      <c r="Y972" s="570"/>
      <c r="Z972" s="570"/>
    </row>
    <row r="973" spans="1:26" ht="15.75" customHeight="1">
      <c r="A973" s="570"/>
      <c r="B973" s="570"/>
      <c r="C973" s="570"/>
      <c r="D973" s="570"/>
      <c r="E973" s="570"/>
      <c r="F973" s="570"/>
      <c r="G973" s="570"/>
      <c r="H973" s="570"/>
      <c r="I973" s="570"/>
      <c r="J973" s="570"/>
      <c r="K973" s="570"/>
      <c r="L973" s="570"/>
      <c r="M973" s="570"/>
      <c r="N973" s="570"/>
      <c r="O973" s="570"/>
      <c r="P973" s="570"/>
      <c r="Q973" s="570"/>
      <c r="R973" s="570"/>
      <c r="S973" s="570"/>
      <c r="T973" s="570"/>
      <c r="U973" s="570"/>
      <c r="V973" s="570"/>
      <c r="W973" s="570"/>
      <c r="X973" s="570"/>
      <c r="Y973" s="570"/>
      <c r="Z973" s="570"/>
    </row>
    <row r="974" spans="1:26" ht="15.75" customHeight="1">
      <c r="A974" s="570"/>
      <c r="B974" s="570"/>
      <c r="C974" s="570"/>
      <c r="D974" s="570"/>
      <c r="E974" s="570"/>
      <c r="F974" s="570"/>
      <c r="G974" s="570"/>
      <c r="H974" s="570"/>
      <c r="I974" s="570"/>
      <c r="J974" s="570"/>
      <c r="K974" s="570"/>
      <c r="L974" s="570"/>
      <c r="M974" s="570"/>
      <c r="N974" s="570"/>
      <c r="O974" s="570"/>
      <c r="P974" s="570"/>
      <c r="Q974" s="570"/>
      <c r="R974" s="570"/>
      <c r="S974" s="570"/>
      <c r="T974" s="570"/>
      <c r="U974" s="570"/>
      <c r="V974" s="570"/>
      <c r="W974" s="570"/>
      <c r="X974" s="570"/>
      <c r="Y974" s="570"/>
      <c r="Z974" s="570"/>
    </row>
    <row r="975" spans="1:26" ht="15.75" customHeight="1">
      <c r="A975" s="570"/>
      <c r="B975" s="570"/>
      <c r="C975" s="570"/>
      <c r="D975" s="570"/>
      <c r="E975" s="570"/>
      <c r="F975" s="570"/>
      <c r="G975" s="570"/>
      <c r="H975" s="570"/>
      <c r="I975" s="570"/>
      <c r="J975" s="570"/>
      <c r="K975" s="570"/>
      <c r="L975" s="570"/>
      <c r="M975" s="570"/>
      <c r="N975" s="570"/>
      <c r="O975" s="570"/>
      <c r="P975" s="570"/>
      <c r="Q975" s="570"/>
      <c r="R975" s="570"/>
      <c r="S975" s="570"/>
      <c r="T975" s="570"/>
      <c r="U975" s="570"/>
      <c r="V975" s="570"/>
      <c r="W975" s="570"/>
      <c r="X975" s="570"/>
      <c r="Y975" s="570"/>
      <c r="Z975" s="570"/>
    </row>
    <row r="976" spans="1:26" ht="15.75" customHeight="1">
      <c r="A976" s="570"/>
      <c r="B976" s="570"/>
      <c r="C976" s="570"/>
      <c r="D976" s="570"/>
      <c r="E976" s="570"/>
      <c r="F976" s="570"/>
      <c r="G976" s="570"/>
      <c r="H976" s="570"/>
      <c r="I976" s="570"/>
      <c r="J976" s="570"/>
      <c r="K976" s="570"/>
      <c r="L976" s="570"/>
      <c r="M976" s="570"/>
      <c r="N976" s="570"/>
      <c r="O976" s="570"/>
      <c r="P976" s="570"/>
      <c r="Q976" s="570"/>
      <c r="R976" s="570"/>
      <c r="S976" s="570"/>
      <c r="T976" s="570"/>
      <c r="U976" s="570"/>
      <c r="V976" s="570"/>
      <c r="W976" s="570"/>
      <c r="X976" s="570"/>
      <c r="Y976" s="570"/>
      <c r="Z976" s="570"/>
    </row>
    <row r="977" spans="1:26" ht="15.75" customHeight="1">
      <c r="A977" s="570"/>
      <c r="B977" s="570"/>
      <c r="C977" s="570"/>
      <c r="D977" s="570"/>
      <c r="E977" s="570"/>
      <c r="F977" s="570"/>
      <c r="G977" s="570"/>
      <c r="H977" s="570"/>
      <c r="I977" s="570"/>
      <c r="J977" s="570"/>
      <c r="K977" s="570"/>
      <c r="L977" s="570"/>
      <c r="M977" s="570"/>
      <c r="N977" s="570"/>
      <c r="O977" s="570"/>
      <c r="P977" s="570"/>
      <c r="Q977" s="570"/>
      <c r="R977" s="570"/>
      <c r="S977" s="570"/>
      <c r="T977" s="570"/>
      <c r="U977" s="570"/>
      <c r="V977" s="570"/>
      <c r="W977" s="570"/>
      <c r="X977" s="570"/>
      <c r="Y977" s="570"/>
      <c r="Z977" s="570"/>
    </row>
    <row r="978" spans="1:26" ht="15.75" customHeight="1">
      <c r="A978" s="570"/>
      <c r="B978" s="570"/>
      <c r="C978" s="570"/>
      <c r="D978" s="570"/>
      <c r="E978" s="570"/>
      <c r="F978" s="570"/>
      <c r="G978" s="570"/>
      <c r="H978" s="570"/>
      <c r="I978" s="570"/>
      <c r="J978" s="570"/>
      <c r="K978" s="570"/>
      <c r="L978" s="570"/>
      <c r="M978" s="570"/>
      <c r="N978" s="570"/>
      <c r="O978" s="570"/>
      <c r="P978" s="570"/>
      <c r="Q978" s="570"/>
      <c r="R978" s="570"/>
      <c r="S978" s="570"/>
      <c r="T978" s="570"/>
      <c r="U978" s="570"/>
      <c r="V978" s="570"/>
      <c r="W978" s="570"/>
      <c r="X978" s="570"/>
      <c r="Y978" s="570"/>
      <c r="Z978" s="570"/>
    </row>
    <row r="979" spans="1:26" ht="15.75" customHeight="1">
      <c r="A979" s="570"/>
      <c r="B979" s="570"/>
      <c r="C979" s="570"/>
      <c r="D979" s="570"/>
      <c r="E979" s="570"/>
      <c r="F979" s="570"/>
      <c r="G979" s="570"/>
      <c r="H979" s="570"/>
      <c r="I979" s="570"/>
      <c r="J979" s="570"/>
      <c r="K979" s="570"/>
      <c r="L979" s="570"/>
      <c r="M979" s="570"/>
      <c r="N979" s="570"/>
      <c r="O979" s="570"/>
      <c r="P979" s="570"/>
      <c r="Q979" s="570"/>
      <c r="R979" s="570"/>
      <c r="S979" s="570"/>
      <c r="T979" s="570"/>
      <c r="U979" s="570"/>
      <c r="V979" s="570"/>
      <c r="W979" s="570"/>
      <c r="X979" s="570"/>
      <c r="Y979" s="570"/>
      <c r="Z979" s="570"/>
    </row>
    <row r="980" spans="1:26" ht="15.75" customHeight="1">
      <c r="A980" s="570"/>
      <c r="B980" s="570"/>
      <c r="C980" s="570"/>
      <c r="D980" s="570"/>
      <c r="E980" s="570"/>
      <c r="F980" s="570"/>
      <c r="G980" s="570"/>
      <c r="H980" s="570"/>
      <c r="I980" s="570"/>
      <c r="J980" s="570"/>
      <c r="K980" s="570"/>
      <c r="L980" s="570"/>
      <c r="M980" s="570"/>
      <c r="N980" s="570"/>
      <c r="O980" s="570"/>
      <c r="P980" s="570"/>
      <c r="Q980" s="570"/>
      <c r="R980" s="570"/>
      <c r="S980" s="570"/>
      <c r="T980" s="570"/>
      <c r="U980" s="570"/>
      <c r="V980" s="570"/>
      <c r="W980" s="570"/>
      <c r="X980" s="570"/>
      <c r="Y980" s="570"/>
      <c r="Z980" s="570"/>
    </row>
    <row r="981" spans="1:26" ht="15.75" customHeight="1">
      <c r="A981" s="570"/>
      <c r="B981" s="570"/>
      <c r="C981" s="570"/>
      <c r="D981" s="570"/>
      <c r="E981" s="570"/>
      <c r="F981" s="570"/>
      <c r="G981" s="570"/>
      <c r="H981" s="570"/>
      <c r="I981" s="570"/>
      <c r="J981" s="570"/>
      <c r="K981" s="570"/>
      <c r="L981" s="570"/>
      <c r="M981" s="570"/>
      <c r="N981" s="570"/>
      <c r="O981" s="570"/>
      <c r="P981" s="570"/>
      <c r="Q981" s="570"/>
      <c r="R981" s="570"/>
      <c r="S981" s="570"/>
      <c r="T981" s="570"/>
      <c r="U981" s="570"/>
      <c r="V981" s="570"/>
      <c r="W981" s="570"/>
      <c r="X981" s="570"/>
      <c r="Y981" s="570"/>
      <c r="Z981" s="570"/>
    </row>
    <row r="982" spans="1:26" ht="15.75" customHeight="1">
      <c r="A982" s="570"/>
      <c r="B982" s="570"/>
      <c r="C982" s="570"/>
      <c r="D982" s="570"/>
      <c r="E982" s="570"/>
      <c r="F982" s="570"/>
      <c r="G982" s="570"/>
      <c r="H982" s="570"/>
      <c r="I982" s="570"/>
      <c r="J982" s="570"/>
      <c r="K982" s="570"/>
      <c r="L982" s="570"/>
      <c r="M982" s="570"/>
      <c r="N982" s="570"/>
      <c r="O982" s="570"/>
      <c r="P982" s="570"/>
      <c r="Q982" s="570"/>
      <c r="R982" s="570"/>
      <c r="S982" s="570"/>
      <c r="T982" s="570"/>
      <c r="U982" s="570"/>
      <c r="V982" s="570"/>
      <c r="W982" s="570"/>
      <c r="X982" s="570"/>
      <c r="Y982" s="570"/>
      <c r="Z982" s="570"/>
    </row>
    <row r="983" spans="1:26" ht="15.75" customHeight="1">
      <c r="A983" s="570"/>
      <c r="B983" s="570"/>
      <c r="C983" s="570"/>
      <c r="D983" s="570"/>
      <c r="E983" s="570"/>
      <c r="F983" s="570"/>
      <c r="G983" s="570"/>
      <c r="H983" s="570"/>
      <c r="I983" s="570"/>
      <c r="J983" s="570"/>
      <c r="K983" s="570"/>
      <c r="L983" s="570"/>
      <c r="M983" s="570"/>
      <c r="N983" s="570"/>
      <c r="O983" s="570"/>
      <c r="P983" s="570"/>
      <c r="Q983" s="570"/>
      <c r="R983" s="570"/>
      <c r="S983" s="570"/>
      <c r="T983" s="570"/>
      <c r="U983" s="570"/>
      <c r="V983" s="570"/>
      <c r="W983" s="570"/>
      <c r="X983" s="570"/>
      <c r="Y983" s="570"/>
      <c r="Z983" s="570"/>
    </row>
    <row r="984" spans="1:26" ht="15.75" customHeight="1">
      <c r="A984" s="570"/>
      <c r="B984" s="570"/>
      <c r="C984" s="570"/>
      <c r="D984" s="570"/>
      <c r="E984" s="570"/>
      <c r="F984" s="570"/>
      <c r="G984" s="570"/>
      <c r="H984" s="570"/>
      <c r="I984" s="570"/>
      <c r="J984" s="570"/>
      <c r="K984" s="570"/>
      <c r="L984" s="570"/>
      <c r="M984" s="570"/>
      <c r="N984" s="570"/>
      <c r="O984" s="570"/>
      <c r="P984" s="570"/>
      <c r="Q984" s="570"/>
      <c r="R984" s="570"/>
      <c r="S984" s="570"/>
      <c r="T984" s="570"/>
      <c r="U984" s="570"/>
      <c r="V984" s="570"/>
      <c r="W984" s="570"/>
      <c r="X984" s="570"/>
      <c r="Y984" s="570"/>
      <c r="Z984" s="570"/>
    </row>
    <row r="985" spans="1:26" ht="15.75" customHeight="1">
      <c r="A985" s="570"/>
      <c r="B985" s="570"/>
      <c r="C985" s="570"/>
      <c r="D985" s="570"/>
      <c r="E985" s="570"/>
      <c r="F985" s="570"/>
      <c r="G985" s="570"/>
      <c r="H985" s="570"/>
      <c r="I985" s="570"/>
      <c r="J985" s="570"/>
      <c r="K985" s="570"/>
      <c r="L985" s="570"/>
      <c r="M985" s="570"/>
      <c r="N985" s="570"/>
      <c r="O985" s="570"/>
      <c r="P985" s="570"/>
      <c r="Q985" s="570"/>
      <c r="R985" s="570"/>
      <c r="S985" s="570"/>
      <c r="T985" s="570"/>
      <c r="U985" s="570"/>
      <c r="V985" s="570"/>
      <c r="W985" s="570"/>
      <c r="X985" s="570"/>
      <c r="Y985" s="570"/>
      <c r="Z985" s="570"/>
    </row>
    <row r="986" spans="1:26" ht="15.75" customHeight="1">
      <c r="A986" s="570"/>
      <c r="B986" s="570"/>
      <c r="C986" s="570"/>
      <c r="D986" s="570"/>
      <c r="E986" s="570"/>
      <c r="F986" s="570"/>
      <c r="G986" s="570"/>
      <c r="H986" s="570"/>
      <c r="I986" s="570"/>
      <c r="J986" s="570"/>
      <c r="K986" s="570"/>
      <c r="L986" s="570"/>
      <c r="M986" s="570"/>
      <c r="N986" s="570"/>
      <c r="O986" s="570"/>
      <c r="P986" s="570"/>
      <c r="Q986" s="570"/>
      <c r="R986" s="570"/>
      <c r="S986" s="570"/>
      <c r="T986" s="570"/>
      <c r="U986" s="570"/>
      <c r="V986" s="570"/>
      <c r="W986" s="570"/>
      <c r="X986" s="570"/>
      <c r="Y986" s="570"/>
      <c r="Z986" s="570"/>
    </row>
    <row r="987" spans="1:26" ht="15.75" customHeight="1">
      <c r="A987" s="570"/>
      <c r="B987" s="570"/>
      <c r="C987" s="570"/>
      <c r="D987" s="570"/>
      <c r="E987" s="570"/>
      <c r="F987" s="570"/>
      <c r="G987" s="570"/>
      <c r="H987" s="570"/>
      <c r="I987" s="570"/>
      <c r="J987" s="570"/>
      <c r="K987" s="570"/>
      <c r="L987" s="570"/>
      <c r="M987" s="570"/>
      <c r="N987" s="570"/>
      <c r="O987" s="570"/>
      <c r="P987" s="570"/>
      <c r="Q987" s="570"/>
      <c r="R987" s="570"/>
      <c r="S987" s="570"/>
      <c r="T987" s="570"/>
      <c r="U987" s="570"/>
      <c r="V987" s="570"/>
      <c r="W987" s="570"/>
      <c r="X987" s="570"/>
      <c r="Y987" s="570"/>
      <c r="Z987" s="570"/>
    </row>
    <row r="988" spans="1:26" ht="15.75" customHeight="1">
      <c r="A988" s="570"/>
      <c r="B988" s="570"/>
      <c r="C988" s="570"/>
      <c r="D988" s="570"/>
      <c r="E988" s="570"/>
      <c r="F988" s="570"/>
      <c r="G988" s="570"/>
      <c r="H988" s="570"/>
      <c r="I988" s="570"/>
      <c r="J988" s="570"/>
      <c r="K988" s="570"/>
      <c r="L988" s="570"/>
      <c r="M988" s="570"/>
      <c r="N988" s="570"/>
      <c r="O988" s="570"/>
      <c r="P988" s="570"/>
      <c r="Q988" s="570"/>
      <c r="R988" s="570"/>
      <c r="S988" s="570"/>
      <c r="T988" s="570"/>
      <c r="U988" s="570"/>
      <c r="V988" s="570"/>
      <c r="W988" s="570"/>
      <c r="X988" s="570"/>
      <c r="Y988" s="570"/>
      <c r="Z988" s="570"/>
    </row>
    <row r="989" spans="1:26" ht="15.75" customHeight="1">
      <c r="A989" s="570"/>
      <c r="B989" s="570"/>
      <c r="C989" s="570"/>
      <c r="D989" s="570"/>
      <c r="E989" s="570"/>
      <c r="F989" s="570"/>
      <c r="G989" s="570"/>
      <c r="H989" s="570"/>
      <c r="I989" s="570"/>
      <c r="J989" s="570"/>
      <c r="K989" s="570"/>
      <c r="L989" s="570"/>
      <c r="M989" s="570"/>
      <c r="N989" s="570"/>
      <c r="O989" s="570"/>
      <c r="P989" s="570"/>
      <c r="Q989" s="570"/>
      <c r="R989" s="570"/>
      <c r="S989" s="570"/>
      <c r="T989" s="570"/>
      <c r="U989" s="570"/>
      <c r="V989" s="570"/>
      <c r="W989" s="570"/>
      <c r="X989" s="570"/>
      <c r="Y989" s="570"/>
      <c r="Z989" s="570"/>
    </row>
    <row r="990" spans="1:26" ht="15.75" customHeight="1">
      <c r="A990" s="570"/>
      <c r="B990" s="570"/>
      <c r="C990" s="570"/>
      <c r="D990" s="570"/>
      <c r="E990" s="570"/>
      <c r="F990" s="570"/>
      <c r="G990" s="570"/>
      <c r="H990" s="570"/>
      <c r="I990" s="570"/>
      <c r="J990" s="570"/>
      <c r="K990" s="570"/>
      <c r="L990" s="570"/>
      <c r="M990" s="570"/>
      <c r="N990" s="570"/>
      <c r="O990" s="570"/>
      <c r="P990" s="570"/>
      <c r="Q990" s="570"/>
      <c r="R990" s="570"/>
      <c r="S990" s="570"/>
      <c r="T990" s="570"/>
      <c r="U990" s="570"/>
      <c r="V990" s="570"/>
      <c r="W990" s="570"/>
      <c r="X990" s="570"/>
      <c r="Y990" s="570"/>
      <c r="Z990" s="570"/>
    </row>
    <row r="991" spans="1:26" ht="15.75" customHeight="1">
      <c r="A991" s="570"/>
      <c r="B991" s="570"/>
      <c r="C991" s="570"/>
      <c r="D991" s="570"/>
      <c r="E991" s="570"/>
      <c r="F991" s="570"/>
      <c r="G991" s="570"/>
      <c r="H991" s="570"/>
      <c r="I991" s="570"/>
      <c r="J991" s="570"/>
      <c r="K991" s="570"/>
      <c r="L991" s="570"/>
      <c r="M991" s="570"/>
      <c r="N991" s="570"/>
      <c r="O991" s="570"/>
      <c r="P991" s="570"/>
      <c r="Q991" s="570"/>
      <c r="R991" s="570"/>
      <c r="S991" s="570"/>
      <c r="T991" s="570"/>
      <c r="U991" s="570"/>
      <c r="V991" s="570"/>
      <c r="W991" s="570"/>
      <c r="X991" s="570"/>
      <c r="Y991" s="570"/>
      <c r="Z991" s="570"/>
    </row>
    <row r="992" spans="1:26" ht="15.75" customHeight="1">
      <c r="A992" s="570"/>
      <c r="B992" s="570"/>
      <c r="C992" s="570"/>
      <c r="D992" s="570"/>
      <c r="E992" s="570"/>
      <c r="F992" s="570"/>
      <c r="G992" s="570"/>
      <c r="H992" s="570"/>
      <c r="I992" s="570"/>
      <c r="J992" s="570"/>
      <c r="K992" s="570"/>
      <c r="L992" s="570"/>
      <c r="M992" s="570"/>
      <c r="N992" s="570"/>
      <c r="O992" s="570"/>
      <c r="P992" s="570"/>
      <c r="Q992" s="570"/>
      <c r="R992" s="570"/>
      <c r="S992" s="570"/>
      <c r="T992" s="570"/>
      <c r="U992" s="570"/>
      <c r="V992" s="570"/>
      <c r="W992" s="570"/>
      <c r="X992" s="570"/>
      <c r="Y992" s="570"/>
      <c r="Z992" s="570"/>
    </row>
    <row r="993" spans="1:26" ht="15.75" customHeight="1">
      <c r="A993" s="570"/>
      <c r="B993" s="570"/>
      <c r="C993" s="570"/>
      <c r="D993" s="570"/>
      <c r="E993" s="570"/>
      <c r="F993" s="570"/>
      <c r="G993" s="570"/>
      <c r="H993" s="570"/>
      <c r="I993" s="570"/>
      <c r="J993" s="570"/>
      <c r="K993" s="570"/>
      <c r="L993" s="570"/>
      <c r="M993" s="570"/>
      <c r="N993" s="570"/>
      <c r="O993" s="570"/>
      <c r="P993" s="570"/>
      <c r="Q993" s="570"/>
      <c r="R993" s="570"/>
      <c r="S993" s="570"/>
      <c r="T993" s="570"/>
      <c r="U993" s="570"/>
      <c r="V993" s="570"/>
      <c r="W993" s="570"/>
      <c r="X993" s="570"/>
      <c r="Y993" s="570"/>
      <c r="Z993" s="570"/>
    </row>
    <row r="994" spans="1:26" ht="15.75" customHeight="1">
      <c r="A994" s="570"/>
      <c r="B994" s="570"/>
      <c r="C994" s="570"/>
      <c r="D994" s="570"/>
      <c r="E994" s="570"/>
      <c r="F994" s="570"/>
      <c r="G994" s="570"/>
      <c r="H994" s="570"/>
      <c r="I994" s="570"/>
      <c r="J994" s="570"/>
      <c r="K994" s="570"/>
      <c r="L994" s="570"/>
      <c r="M994" s="570"/>
      <c r="N994" s="570"/>
      <c r="O994" s="570"/>
      <c r="P994" s="570"/>
      <c r="Q994" s="570"/>
      <c r="R994" s="570"/>
      <c r="S994" s="570"/>
      <c r="T994" s="570"/>
      <c r="U994" s="570"/>
      <c r="V994" s="570"/>
      <c r="W994" s="570"/>
      <c r="X994" s="570"/>
      <c r="Y994" s="570"/>
      <c r="Z994" s="570"/>
    </row>
    <row r="995" spans="1:26" ht="15.75" customHeight="1">
      <c r="A995" s="570"/>
      <c r="B995" s="570"/>
      <c r="C995" s="570"/>
      <c r="D995" s="570"/>
      <c r="E995" s="570"/>
      <c r="F995" s="570"/>
      <c r="G995" s="570"/>
      <c r="H995" s="570"/>
      <c r="I995" s="570"/>
      <c r="J995" s="570"/>
      <c r="K995" s="570"/>
      <c r="L995" s="570"/>
      <c r="M995" s="570"/>
      <c r="N995" s="570"/>
      <c r="O995" s="570"/>
      <c r="P995" s="570"/>
      <c r="Q995" s="570"/>
      <c r="R995" s="570"/>
      <c r="S995" s="570"/>
      <c r="T995" s="570"/>
      <c r="U995" s="570"/>
      <c r="V995" s="570"/>
      <c r="W995" s="570"/>
      <c r="X995" s="570"/>
      <c r="Y995" s="570"/>
      <c r="Z995" s="570"/>
    </row>
  </sheetData>
  <mergeCells count="16">
    <mergeCell ref="C119:N119"/>
    <mergeCell ref="B120:E120"/>
    <mergeCell ref="B50:N50"/>
    <mergeCell ref="C51:E51"/>
    <mergeCell ref="F51:H51"/>
    <mergeCell ref="I51:K51"/>
    <mergeCell ref="L51:N51"/>
    <mergeCell ref="C118:D118"/>
    <mergeCell ref="B1:N1"/>
    <mergeCell ref="A2:N2"/>
    <mergeCell ref="B3:N3"/>
    <mergeCell ref="B6:N6"/>
    <mergeCell ref="C7:E7"/>
    <mergeCell ref="F7:H7"/>
    <mergeCell ref="I7:K7"/>
    <mergeCell ref="L7:N7"/>
  </mergeCells>
  <pageMargins left="0.7" right="0.7" top="0.75" bottom="0.75" header="0" footer="0"/>
  <pageSetup orientation="landscape"/>
  <drawing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R1000"/>
  <sheetViews>
    <sheetView zoomScale="60" zoomScaleNormal="60" workbookViewId="0">
      <pane xSplit="7" ySplit="9" topLeftCell="AK81" activePane="bottomRight" state="frozen"/>
      <selection pane="topRight" activeCell="H1" sqref="H1"/>
      <selection pane="bottomLeft" activeCell="A10" sqref="A10"/>
      <selection pane="bottomRight" activeCell="AR84" sqref="AR84"/>
    </sheetView>
  </sheetViews>
  <sheetFormatPr baseColWidth="10" defaultColWidth="14.44140625" defaultRowHeight="15" customHeight="1"/>
  <cols>
    <col min="1" max="1" width="12.33203125" customWidth="1"/>
    <col min="2" max="2" width="39.109375" customWidth="1"/>
    <col min="3" max="3" width="21.88671875" customWidth="1"/>
    <col min="4" max="4" width="11.5546875" customWidth="1"/>
    <col min="5" max="5" width="23.6640625" customWidth="1"/>
    <col min="6" max="6" width="23.44140625" customWidth="1"/>
    <col min="7" max="7" width="17.33203125" customWidth="1"/>
    <col min="8" max="8" width="27.88671875" customWidth="1"/>
    <col min="9" max="9" width="17.44140625" customWidth="1"/>
    <col min="10" max="10" width="22.6640625" customWidth="1"/>
    <col min="11" max="12" width="14.109375" customWidth="1"/>
    <col min="13" max="13" width="12.44140625" customWidth="1"/>
    <col min="14" max="14" width="15.109375" customWidth="1"/>
    <col min="15" max="15" width="14.109375" customWidth="1"/>
    <col min="16" max="33" width="21.88671875" customWidth="1"/>
    <col min="34" max="35" width="38.6640625" customWidth="1"/>
    <col min="36" max="37" width="16" customWidth="1"/>
    <col min="38" max="38" width="37" customWidth="1"/>
    <col min="39" max="39" width="90.6640625" customWidth="1"/>
    <col min="40" max="40" width="65.88671875" customWidth="1"/>
    <col min="41" max="42" width="18.44140625" customWidth="1"/>
    <col min="43" max="44" width="14.44140625" customWidth="1"/>
  </cols>
  <sheetData>
    <row r="1" spans="1:44" ht="1.5" customHeight="1">
      <c r="A1" s="597"/>
      <c r="B1" s="598"/>
      <c r="C1" s="598"/>
      <c r="D1" s="598"/>
      <c r="E1" s="603" t="s">
        <v>0</v>
      </c>
      <c r="F1" s="598"/>
      <c r="G1" s="598"/>
      <c r="H1" s="598"/>
      <c r="I1" s="598"/>
      <c r="J1" s="598"/>
      <c r="K1" s="598"/>
      <c r="L1" s="598"/>
      <c r="M1" s="598"/>
      <c r="N1" s="598"/>
      <c r="O1" s="598"/>
      <c r="P1" s="598"/>
      <c r="Q1" s="598"/>
      <c r="R1" s="598"/>
      <c r="S1" s="598"/>
      <c r="T1" s="598"/>
      <c r="U1" s="598"/>
      <c r="V1" s="598"/>
      <c r="W1" s="598"/>
      <c r="X1" s="598"/>
      <c r="Y1" s="598"/>
      <c r="Z1" s="598"/>
      <c r="AA1" s="598"/>
      <c r="AB1" s="598"/>
      <c r="AC1" s="598"/>
      <c r="AD1" s="598"/>
      <c r="AE1" s="598"/>
      <c r="AF1" s="598"/>
      <c r="AG1" s="598"/>
      <c r="AH1" s="598"/>
      <c r="AI1" s="598"/>
      <c r="AJ1" s="598"/>
      <c r="AK1" s="604"/>
      <c r="AL1" s="607" t="s">
        <v>1</v>
      </c>
      <c r="AM1" s="608"/>
      <c r="AN1" s="608"/>
      <c r="AO1" s="608"/>
      <c r="AP1" s="609"/>
      <c r="AQ1" s="1"/>
      <c r="AR1" s="1"/>
    </row>
    <row r="2" spans="1:44" ht="36.75" hidden="1" customHeight="1">
      <c r="A2" s="599"/>
      <c r="B2" s="600"/>
      <c r="C2" s="600"/>
      <c r="D2" s="600"/>
      <c r="E2" s="599"/>
      <c r="F2" s="600"/>
      <c r="G2" s="600"/>
      <c r="H2" s="600"/>
      <c r="I2" s="600"/>
      <c r="J2" s="600"/>
      <c r="K2" s="600"/>
      <c r="L2" s="600"/>
      <c r="M2" s="600"/>
      <c r="N2" s="600"/>
      <c r="O2" s="600"/>
      <c r="P2" s="600"/>
      <c r="Q2" s="600"/>
      <c r="R2" s="600"/>
      <c r="S2" s="600"/>
      <c r="T2" s="600"/>
      <c r="U2" s="600"/>
      <c r="V2" s="600"/>
      <c r="W2" s="600"/>
      <c r="X2" s="600"/>
      <c r="Y2" s="600"/>
      <c r="Z2" s="600"/>
      <c r="AA2" s="600"/>
      <c r="AB2" s="600"/>
      <c r="AC2" s="600"/>
      <c r="AD2" s="600"/>
      <c r="AE2" s="600"/>
      <c r="AF2" s="600"/>
      <c r="AG2" s="600"/>
      <c r="AH2" s="600"/>
      <c r="AI2" s="600"/>
      <c r="AJ2" s="600"/>
      <c r="AK2" s="605"/>
      <c r="AL2" s="607" t="s">
        <v>2</v>
      </c>
      <c r="AM2" s="608"/>
      <c r="AN2" s="608"/>
      <c r="AO2" s="608"/>
      <c r="AP2" s="609"/>
      <c r="AQ2" s="1"/>
      <c r="AR2" s="1"/>
    </row>
    <row r="3" spans="1:44" ht="18" hidden="1" customHeight="1">
      <c r="A3" s="601"/>
      <c r="B3" s="602"/>
      <c r="C3" s="602"/>
      <c r="D3" s="602"/>
      <c r="E3" s="601"/>
      <c r="F3" s="602"/>
      <c r="G3" s="602"/>
      <c r="H3" s="602"/>
      <c r="I3" s="602"/>
      <c r="J3" s="602"/>
      <c r="K3" s="602"/>
      <c r="L3" s="602"/>
      <c r="M3" s="602"/>
      <c r="N3" s="602"/>
      <c r="O3" s="602"/>
      <c r="P3" s="602"/>
      <c r="Q3" s="602"/>
      <c r="R3" s="602"/>
      <c r="S3" s="602"/>
      <c r="T3" s="602"/>
      <c r="U3" s="602"/>
      <c r="V3" s="602"/>
      <c r="W3" s="602"/>
      <c r="X3" s="602"/>
      <c r="Y3" s="602"/>
      <c r="Z3" s="602"/>
      <c r="AA3" s="602"/>
      <c r="AB3" s="602"/>
      <c r="AC3" s="602"/>
      <c r="AD3" s="602"/>
      <c r="AE3" s="602"/>
      <c r="AF3" s="602"/>
      <c r="AG3" s="602"/>
      <c r="AH3" s="602"/>
      <c r="AI3" s="602"/>
      <c r="AJ3" s="602"/>
      <c r="AK3" s="606"/>
      <c r="AL3" s="607" t="s">
        <v>3</v>
      </c>
      <c r="AM3" s="608"/>
      <c r="AN3" s="608"/>
      <c r="AO3" s="608"/>
      <c r="AP3" s="609"/>
      <c r="AQ3" s="1"/>
      <c r="AR3" s="1"/>
    </row>
    <row r="4" spans="1:44" ht="13.5" hidden="1" customHeight="1">
      <c r="A4" s="2"/>
      <c r="B4" s="2"/>
      <c r="C4" s="3"/>
      <c r="D4" s="4"/>
      <c r="E4" s="5"/>
      <c r="F4" s="6"/>
      <c r="G4" s="7"/>
      <c r="H4" s="7"/>
      <c r="I4" s="7"/>
      <c r="J4" s="7"/>
      <c r="K4" s="7"/>
      <c r="L4" s="8"/>
      <c r="M4" s="9"/>
      <c r="N4" s="9"/>
      <c r="O4" s="10"/>
      <c r="P4" s="7"/>
      <c r="Q4" s="6"/>
      <c r="R4" s="6"/>
      <c r="S4" s="6"/>
      <c r="T4" s="6"/>
      <c r="U4" s="11"/>
      <c r="V4" s="12"/>
      <c r="W4" s="13"/>
      <c r="X4" s="13"/>
      <c r="Y4" s="13"/>
      <c r="Z4" s="13"/>
      <c r="AA4" s="13"/>
      <c r="AB4" s="13"/>
      <c r="AC4" s="13"/>
      <c r="AD4" s="14"/>
      <c r="AE4" s="14"/>
      <c r="AF4" s="15"/>
      <c r="AG4" s="15"/>
      <c r="AH4" s="16"/>
      <c r="AI4" s="16"/>
      <c r="AJ4" s="16"/>
      <c r="AK4" s="16"/>
      <c r="AL4" s="16"/>
      <c r="AM4" s="17"/>
      <c r="AN4" s="17"/>
      <c r="AO4" s="16"/>
      <c r="AP4" s="16"/>
      <c r="AQ4" s="1"/>
      <c r="AR4" s="1"/>
    </row>
    <row r="5" spans="1:44" ht="46.5" hidden="1" customHeight="1">
      <c r="A5" s="610" t="s">
        <v>4</v>
      </c>
      <c r="B5" s="608"/>
      <c r="C5" s="608"/>
      <c r="D5" s="608"/>
      <c r="E5" s="608"/>
      <c r="F5" s="608"/>
      <c r="G5" s="608"/>
      <c r="H5" s="608"/>
      <c r="I5" s="609"/>
      <c r="J5" s="611"/>
      <c r="K5" s="608"/>
      <c r="L5" s="608"/>
      <c r="M5" s="608"/>
      <c r="N5" s="608"/>
      <c r="O5" s="608"/>
      <c r="P5" s="609"/>
      <c r="Q5" s="610" t="s">
        <v>5</v>
      </c>
      <c r="R5" s="608"/>
      <c r="S5" s="608"/>
      <c r="T5" s="608"/>
      <c r="U5" s="608"/>
      <c r="V5" s="608"/>
      <c r="W5" s="608"/>
      <c r="X5" s="608"/>
      <c r="Y5" s="608"/>
      <c r="Z5" s="608"/>
      <c r="AA5" s="608"/>
      <c r="AB5" s="608"/>
      <c r="AC5" s="608"/>
      <c r="AD5" s="608"/>
      <c r="AE5" s="608"/>
      <c r="AF5" s="608"/>
      <c r="AG5" s="609"/>
      <c r="AH5" s="615" t="s">
        <v>6</v>
      </c>
      <c r="AI5" s="608"/>
      <c r="AJ5" s="608"/>
      <c r="AK5" s="608"/>
      <c r="AL5" s="608"/>
      <c r="AM5" s="608"/>
      <c r="AN5" s="608"/>
      <c r="AO5" s="608"/>
      <c r="AP5" s="609"/>
      <c r="AQ5" s="1"/>
      <c r="AR5" s="1"/>
    </row>
    <row r="6" spans="1:44" ht="45" customHeight="1">
      <c r="A6" s="18"/>
      <c r="B6" s="19"/>
      <c r="C6" s="20"/>
      <c r="D6" s="21"/>
      <c r="E6" s="22"/>
      <c r="F6" s="19"/>
      <c r="G6" s="23"/>
      <c r="H6" s="23"/>
      <c r="I6" s="23"/>
      <c r="J6" s="23"/>
      <c r="K6" s="23"/>
      <c r="L6" s="20"/>
      <c r="M6" s="635"/>
      <c r="N6" s="636"/>
      <c r="O6" s="637"/>
      <c r="P6" s="616" t="s">
        <v>7</v>
      </c>
      <c r="Q6" s="617"/>
      <c r="R6" s="617"/>
      <c r="S6" s="617"/>
      <c r="T6" s="617"/>
      <c r="U6" s="617"/>
      <c r="V6" s="617"/>
      <c r="W6" s="617"/>
      <c r="X6" s="618"/>
      <c r="Y6" s="619" t="s">
        <v>8</v>
      </c>
      <c r="Z6" s="617"/>
      <c r="AA6" s="617"/>
      <c r="AB6" s="617"/>
      <c r="AC6" s="617"/>
      <c r="AD6" s="617"/>
      <c r="AE6" s="617"/>
      <c r="AF6" s="617"/>
      <c r="AG6" s="618"/>
      <c r="AH6" s="620" t="s">
        <v>9</v>
      </c>
      <c r="AI6" s="617"/>
      <c r="AJ6" s="617"/>
      <c r="AK6" s="617"/>
      <c r="AL6" s="617"/>
      <c r="AM6" s="617"/>
      <c r="AN6" s="617"/>
      <c r="AO6" s="617"/>
      <c r="AP6" s="618"/>
      <c r="AQ6" s="24"/>
      <c r="AR6" s="24"/>
    </row>
    <row r="7" spans="1:44" ht="43.5" customHeight="1">
      <c r="A7" s="621" t="s">
        <v>10</v>
      </c>
      <c r="B7" s="634" t="s">
        <v>11</v>
      </c>
      <c r="C7" s="634" t="s">
        <v>12</v>
      </c>
      <c r="D7" s="631" t="s">
        <v>13</v>
      </c>
      <c r="E7" s="634" t="s">
        <v>14</v>
      </c>
      <c r="F7" s="634" t="s">
        <v>15</v>
      </c>
      <c r="G7" s="634" t="s">
        <v>16</v>
      </c>
      <c r="H7" s="634" t="s">
        <v>17</v>
      </c>
      <c r="I7" s="634" t="s">
        <v>18</v>
      </c>
      <c r="J7" s="634" t="s">
        <v>19</v>
      </c>
      <c r="K7" s="634" t="s">
        <v>20</v>
      </c>
      <c r="L7" s="627" t="s">
        <v>21</v>
      </c>
      <c r="M7" s="638" t="s">
        <v>22</v>
      </c>
      <c r="N7" s="598"/>
      <c r="O7" s="639"/>
      <c r="P7" s="630" t="s">
        <v>23</v>
      </c>
      <c r="Q7" s="609"/>
      <c r="R7" s="626" t="s">
        <v>24</v>
      </c>
      <c r="S7" s="608"/>
      <c r="T7" s="609"/>
      <c r="U7" s="624" t="s">
        <v>25</v>
      </c>
      <c r="V7" s="608"/>
      <c r="W7" s="608"/>
      <c r="X7" s="614"/>
      <c r="Y7" s="625" t="s">
        <v>23</v>
      </c>
      <c r="Z7" s="609"/>
      <c r="AA7" s="626" t="s">
        <v>24</v>
      </c>
      <c r="AB7" s="608"/>
      <c r="AC7" s="609"/>
      <c r="AD7" s="613" t="s">
        <v>25</v>
      </c>
      <c r="AE7" s="608"/>
      <c r="AF7" s="608"/>
      <c r="AG7" s="614"/>
      <c r="AH7" s="625" t="s">
        <v>23</v>
      </c>
      <c r="AI7" s="609"/>
      <c r="AJ7" s="626" t="s">
        <v>24</v>
      </c>
      <c r="AK7" s="608"/>
      <c r="AL7" s="609"/>
      <c r="AM7" s="624" t="s">
        <v>25</v>
      </c>
      <c r="AN7" s="608"/>
      <c r="AO7" s="608"/>
      <c r="AP7" s="614"/>
      <c r="AQ7" s="1"/>
      <c r="AR7" s="1"/>
    </row>
    <row r="8" spans="1:44" ht="35.25" customHeight="1">
      <c r="A8" s="622"/>
      <c r="B8" s="632"/>
      <c r="C8" s="632"/>
      <c r="D8" s="632"/>
      <c r="E8" s="632"/>
      <c r="F8" s="632"/>
      <c r="G8" s="632"/>
      <c r="H8" s="632"/>
      <c r="I8" s="632"/>
      <c r="J8" s="632"/>
      <c r="K8" s="632"/>
      <c r="L8" s="599"/>
      <c r="M8" s="640"/>
      <c r="N8" s="602"/>
      <c r="O8" s="641"/>
      <c r="P8" s="628" t="s">
        <v>26</v>
      </c>
      <c r="Q8" s="609"/>
      <c r="R8" s="612" t="s">
        <v>27</v>
      </c>
      <c r="S8" s="608"/>
      <c r="T8" s="609"/>
      <c r="U8" s="613" t="s">
        <v>28</v>
      </c>
      <c r="V8" s="608"/>
      <c r="W8" s="608"/>
      <c r="X8" s="614"/>
      <c r="Y8" s="629" t="s">
        <v>26</v>
      </c>
      <c r="Z8" s="609"/>
      <c r="AA8" s="612" t="s">
        <v>27</v>
      </c>
      <c r="AB8" s="608"/>
      <c r="AC8" s="609"/>
      <c r="AD8" s="613" t="s">
        <v>28</v>
      </c>
      <c r="AE8" s="608"/>
      <c r="AF8" s="608"/>
      <c r="AG8" s="614"/>
      <c r="AH8" s="629" t="s">
        <v>26</v>
      </c>
      <c r="AI8" s="609"/>
      <c r="AJ8" s="612" t="s">
        <v>27</v>
      </c>
      <c r="AK8" s="608"/>
      <c r="AL8" s="609"/>
      <c r="AM8" s="613" t="s">
        <v>28</v>
      </c>
      <c r="AN8" s="608"/>
      <c r="AO8" s="608"/>
      <c r="AP8" s="614"/>
      <c r="AQ8" s="25"/>
      <c r="AR8" s="25"/>
    </row>
    <row r="9" spans="1:44" ht="46.5" customHeight="1">
      <c r="A9" s="623"/>
      <c r="B9" s="633"/>
      <c r="C9" s="633"/>
      <c r="D9" s="633"/>
      <c r="E9" s="633"/>
      <c r="F9" s="633"/>
      <c r="G9" s="633"/>
      <c r="H9" s="633"/>
      <c r="I9" s="633"/>
      <c r="J9" s="633"/>
      <c r="K9" s="633"/>
      <c r="L9" s="601"/>
      <c r="M9" s="26" t="s">
        <v>29</v>
      </c>
      <c r="N9" s="27" t="s">
        <v>30</v>
      </c>
      <c r="O9" s="28" t="s">
        <v>31</v>
      </c>
      <c r="P9" s="29" t="s">
        <v>32</v>
      </c>
      <c r="Q9" s="30" t="s">
        <v>17</v>
      </c>
      <c r="R9" s="31" t="s">
        <v>33</v>
      </c>
      <c r="S9" s="31" t="s">
        <v>34</v>
      </c>
      <c r="T9" s="30" t="s">
        <v>35</v>
      </c>
      <c r="U9" s="30" t="s">
        <v>36</v>
      </c>
      <c r="V9" s="30" t="s">
        <v>37</v>
      </c>
      <c r="W9" s="31" t="s">
        <v>38</v>
      </c>
      <c r="X9" s="32" t="s">
        <v>39</v>
      </c>
      <c r="Y9" s="33" t="s">
        <v>32</v>
      </c>
      <c r="Z9" s="30" t="s">
        <v>17</v>
      </c>
      <c r="AA9" s="31" t="s">
        <v>33</v>
      </c>
      <c r="AB9" s="31" t="s">
        <v>34</v>
      </c>
      <c r="AC9" s="30" t="s">
        <v>35</v>
      </c>
      <c r="AD9" s="34" t="s">
        <v>36</v>
      </c>
      <c r="AE9" s="34" t="s">
        <v>37</v>
      </c>
      <c r="AF9" s="34" t="s">
        <v>38</v>
      </c>
      <c r="AG9" s="35" t="s">
        <v>39</v>
      </c>
      <c r="AH9" s="33" t="s">
        <v>32</v>
      </c>
      <c r="AI9" s="30" t="s">
        <v>17</v>
      </c>
      <c r="AJ9" s="31" t="s">
        <v>33</v>
      </c>
      <c r="AK9" s="31" t="s">
        <v>34</v>
      </c>
      <c r="AL9" s="30" t="s">
        <v>35</v>
      </c>
      <c r="AM9" s="30" t="s">
        <v>36</v>
      </c>
      <c r="AN9" s="30" t="s">
        <v>37</v>
      </c>
      <c r="AO9" s="31" t="s">
        <v>38</v>
      </c>
      <c r="AP9" s="32" t="s">
        <v>39</v>
      </c>
      <c r="AQ9" s="1"/>
      <c r="AR9" s="1"/>
    </row>
    <row r="10" spans="1:44" ht="244.5" customHeight="1">
      <c r="A10" s="642" t="s">
        <v>40</v>
      </c>
      <c r="B10" s="653" t="s">
        <v>41</v>
      </c>
      <c r="C10" s="651">
        <v>0</v>
      </c>
      <c r="D10" s="36" t="s">
        <v>42</v>
      </c>
      <c r="E10" s="37" t="s">
        <v>43</v>
      </c>
      <c r="F10" s="38" t="s">
        <v>44</v>
      </c>
      <c r="G10" s="38" t="s">
        <v>45</v>
      </c>
      <c r="H10" s="38" t="s">
        <v>46</v>
      </c>
      <c r="I10" s="38" t="s">
        <v>47</v>
      </c>
      <c r="J10" s="38" t="s">
        <v>48</v>
      </c>
      <c r="K10" s="39">
        <v>45505</v>
      </c>
      <c r="L10" s="40">
        <v>45657</v>
      </c>
      <c r="M10" s="41">
        <v>0</v>
      </c>
      <c r="N10" s="42">
        <v>1</v>
      </c>
      <c r="O10" s="43">
        <v>1</v>
      </c>
      <c r="P10" s="44" t="s">
        <v>49</v>
      </c>
      <c r="Q10" s="45" t="s">
        <v>50</v>
      </c>
      <c r="R10" s="36" t="s">
        <v>51</v>
      </c>
      <c r="S10" s="36" t="s">
        <v>51</v>
      </c>
      <c r="T10" s="46" t="s">
        <v>52</v>
      </c>
      <c r="U10" s="36" t="s">
        <v>53</v>
      </c>
      <c r="V10" s="36" t="s">
        <v>54</v>
      </c>
      <c r="W10" s="36">
        <v>0</v>
      </c>
      <c r="X10" s="47">
        <v>0</v>
      </c>
      <c r="Y10" s="48" t="s">
        <v>55</v>
      </c>
      <c r="Z10" s="49" t="s">
        <v>56</v>
      </c>
      <c r="AA10" s="36" t="s">
        <v>51</v>
      </c>
      <c r="AB10" s="36" t="s">
        <v>51</v>
      </c>
      <c r="AC10" s="46" t="s">
        <v>57</v>
      </c>
      <c r="AD10" s="46" t="s">
        <v>58</v>
      </c>
      <c r="AE10" s="46" t="s">
        <v>59</v>
      </c>
      <c r="AF10" s="36">
        <v>1</v>
      </c>
      <c r="AG10" s="36">
        <v>1</v>
      </c>
      <c r="AH10" s="48" t="s">
        <v>60</v>
      </c>
      <c r="AI10" s="45" t="s">
        <v>61</v>
      </c>
      <c r="AJ10" s="36" t="s">
        <v>51</v>
      </c>
      <c r="AK10" s="36" t="s">
        <v>51</v>
      </c>
      <c r="AL10" s="46" t="s">
        <v>62</v>
      </c>
      <c r="AM10" s="50" t="s">
        <v>63</v>
      </c>
      <c r="AN10" s="50" t="s">
        <v>64</v>
      </c>
      <c r="AO10" s="51">
        <v>1</v>
      </c>
      <c r="AP10" s="51">
        <v>1</v>
      </c>
      <c r="AQ10" s="1"/>
      <c r="AR10" s="1"/>
    </row>
    <row r="11" spans="1:44" ht="97.5" customHeight="1">
      <c r="A11" s="632"/>
      <c r="B11" s="632"/>
      <c r="C11" s="632"/>
      <c r="D11" s="52">
        <v>45323</v>
      </c>
      <c r="E11" s="37" t="s">
        <v>65</v>
      </c>
      <c r="F11" s="38" t="s">
        <v>66</v>
      </c>
      <c r="G11" s="38" t="s">
        <v>67</v>
      </c>
      <c r="H11" s="38" t="s">
        <v>68</v>
      </c>
      <c r="I11" s="38" t="s">
        <v>69</v>
      </c>
      <c r="J11" s="38" t="s">
        <v>70</v>
      </c>
      <c r="K11" s="39">
        <v>45292</v>
      </c>
      <c r="L11" s="53">
        <v>45322</v>
      </c>
      <c r="M11" s="54">
        <v>1</v>
      </c>
      <c r="N11" s="55">
        <v>0</v>
      </c>
      <c r="O11" s="56">
        <v>0</v>
      </c>
      <c r="P11" s="44" t="s">
        <v>71</v>
      </c>
      <c r="Q11" s="45" t="s">
        <v>72</v>
      </c>
      <c r="R11" s="57" t="s">
        <v>51</v>
      </c>
      <c r="S11" s="57" t="s">
        <v>51</v>
      </c>
      <c r="T11" s="46" t="s">
        <v>73</v>
      </c>
      <c r="U11" s="46" t="s">
        <v>74</v>
      </c>
      <c r="V11" s="46" t="s">
        <v>75</v>
      </c>
      <c r="W11" s="36">
        <v>1</v>
      </c>
      <c r="X11" s="47">
        <v>1</v>
      </c>
      <c r="Y11" s="48" t="s">
        <v>76</v>
      </c>
      <c r="Z11" s="45" t="s">
        <v>72</v>
      </c>
      <c r="AA11" s="36" t="s">
        <v>51</v>
      </c>
      <c r="AB11" s="36" t="s">
        <v>51</v>
      </c>
      <c r="AC11" s="46" t="s">
        <v>77</v>
      </c>
      <c r="AD11" s="46" t="s">
        <v>78</v>
      </c>
      <c r="AE11" s="46" t="s">
        <v>79</v>
      </c>
      <c r="AF11" s="36">
        <v>0</v>
      </c>
      <c r="AG11" s="36">
        <v>0</v>
      </c>
      <c r="AH11" s="48" t="s">
        <v>80</v>
      </c>
      <c r="AI11" s="45" t="s">
        <v>81</v>
      </c>
      <c r="AJ11" s="36" t="s">
        <v>51</v>
      </c>
      <c r="AK11" s="36" t="s">
        <v>51</v>
      </c>
      <c r="AL11" s="46" t="s">
        <v>77</v>
      </c>
      <c r="AM11" s="50" t="s">
        <v>78</v>
      </c>
      <c r="AN11" s="50" t="s">
        <v>82</v>
      </c>
      <c r="AO11" s="51">
        <v>0</v>
      </c>
      <c r="AP11" s="51">
        <v>0</v>
      </c>
      <c r="AQ11" s="1"/>
      <c r="AR11" s="1"/>
    </row>
    <row r="12" spans="1:44" ht="185.25" customHeight="1">
      <c r="A12" s="632"/>
      <c r="B12" s="632"/>
      <c r="C12" s="632"/>
      <c r="D12" s="52">
        <v>45352</v>
      </c>
      <c r="E12" s="37" t="s">
        <v>83</v>
      </c>
      <c r="F12" s="38" t="s">
        <v>84</v>
      </c>
      <c r="G12" s="38" t="s">
        <v>85</v>
      </c>
      <c r="H12" s="38" t="s">
        <v>86</v>
      </c>
      <c r="I12" s="38" t="s">
        <v>87</v>
      </c>
      <c r="J12" s="38" t="s">
        <v>87</v>
      </c>
      <c r="K12" s="39">
        <v>45323</v>
      </c>
      <c r="L12" s="40">
        <v>45657</v>
      </c>
      <c r="M12" s="41">
        <v>1</v>
      </c>
      <c r="N12" s="42">
        <v>1</v>
      </c>
      <c r="O12" s="43">
        <v>1</v>
      </c>
      <c r="P12" s="44" t="s">
        <v>88</v>
      </c>
      <c r="Q12" s="49" t="s">
        <v>89</v>
      </c>
      <c r="R12" s="36" t="s">
        <v>90</v>
      </c>
      <c r="S12" s="36" t="s">
        <v>90</v>
      </c>
      <c r="T12" s="46" t="s">
        <v>91</v>
      </c>
      <c r="U12" s="46" t="s">
        <v>92</v>
      </c>
      <c r="V12" s="46" t="s">
        <v>93</v>
      </c>
      <c r="W12" s="36">
        <v>1</v>
      </c>
      <c r="X12" s="47">
        <v>0.5</v>
      </c>
      <c r="Y12" s="58" t="s">
        <v>94</v>
      </c>
      <c r="Z12" s="59" t="s">
        <v>95</v>
      </c>
      <c r="AA12" s="36" t="s">
        <v>90</v>
      </c>
      <c r="AB12" s="36" t="s">
        <v>90</v>
      </c>
      <c r="AC12" s="46" t="s">
        <v>96</v>
      </c>
      <c r="AD12" s="46" t="s">
        <v>97</v>
      </c>
      <c r="AE12" s="46" t="s">
        <v>98</v>
      </c>
      <c r="AF12" s="36">
        <v>1</v>
      </c>
      <c r="AG12" s="36">
        <v>0.5</v>
      </c>
      <c r="AH12" s="58" t="s">
        <v>99</v>
      </c>
      <c r="AI12" s="45" t="s">
        <v>100</v>
      </c>
      <c r="AJ12" s="36" t="s">
        <v>101</v>
      </c>
      <c r="AK12" s="36" t="s">
        <v>90</v>
      </c>
      <c r="AL12" s="46" t="s">
        <v>102</v>
      </c>
      <c r="AM12" s="50" t="s">
        <v>103</v>
      </c>
      <c r="AN12" s="50" t="s">
        <v>104</v>
      </c>
      <c r="AO12" s="51">
        <v>1</v>
      </c>
      <c r="AP12" s="51">
        <v>0.5</v>
      </c>
      <c r="AQ12" s="1"/>
      <c r="AR12" s="1"/>
    </row>
    <row r="13" spans="1:44" ht="247.5" customHeight="1">
      <c r="A13" s="632"/>
      <c r="B13" s="632"/>
      <c r="C13" s="632"/>
      <c r="D13" s="52">
        <v>45383</v>
      </c>
      <c r="E13" s="37" t="s">
        <v>105</v>
      </c>
      <c r="F13" s="38" t="s">
        <v>106</v>
      </c>
      <c r="G13" s="38" t="s">
        <v>107</v>
      </c>
      <c r="H13" s="38" t="s">
        <v>108</v>
      </c>
      <c r="I13" s="38" t="s">
        <v>109</v>
      </c>
      <c r="J13" s="38" t="s">
        <v>70</v>
      </c>
      <c r="K13" s="39">
        <v>45323</v>
      </c>
      <c r="L13" s="40">
        <v>45657</v>
      </c>
      <c r="M13" s="54">
        <v>1</v>
      </c>
      <c r="N13" s="55">
        <v>1</v>
      </c>
      <c r="O13" s="56">
        <v>1</v>
      </c>
      <c r="P13" s="44" t="s">
        <v>110</v>
      </c>
      <c r="Q13" s="45" t="s">
        <v>111</v>
      </c>
      <c r="R13" s="57" t="s">
        <v>51</v>
      </c>
      <c r="S13" s="57" t="s">
        <v>51</v>
      </c>
      <c r="T13" s="46" t="s">
        <v>112</v>
      </c>
      <c r="U13" s="46" t="s">
        <v>113</v>
      </c>
      <c r="V13" s="46" t="s">
        <v>114</v>
      </c>
      <c r="W13" s="36">
        <v>1</v>
      </c>
      <c r="X13" s="47">
        <v>0.5</v>
      </c>
      <c r="Y13" s="48" t="s">
        <v>115</v>
      </c>
      <c r="Z13" s="36" t="s">
        <v>116</v>
      </c>
      <c r="AA13" s="36" t="s">
        <v>51</v>
      </c>
      <c r="AB13" s="36" t="s">
        <v>51</v>
      </c>
      <c r="AC13" s="60" t="s">
        <v>117</v>
      </c>
      <c r="AD13" s="46" t="s">
        <v>118</v>
      </c>
      <c r="AE13" s="46" t="s">
        <v>119</v>
      </c>
      <c r="AF13" s="36">
        <v>1</v>
      </c>
      <c r="AG13" s="36">
        <v>1</v>
      </c>
      <c r="AH13" s="61" t="s">
        <v>120</v>
      </c>
      <c r="AI13" s="45" t="s">
        <v>121</v>
      </c>
      <c r="AJ13" s="36" t="s">
        <v>51</v>
      </c>
      <c r="AK13" s="36" t="s">
        <v>51</v>
      </c>
      <c r="AL13" s="60" t="s">
        <v>122</v>
      </c>
      <c r="AM13" s="50" t="s">
        <v>123</v>
      </c>
      <c r="AN13" s="50" t="s">
        <v>124</v>
      </c>
      <c r="AO13" s="51">
        <v>1</v>
      </c>
      <c r="AP13" s="51">
        <v>1</v>
      </c>
      <c r="AQ13" s="1"/>
      <c r="AR13" s="1"/>
    </row>
    <row r="14" spans="1:44" ht="204.75" customHeight="1">
      <c r="A14" s="632"/>
      <c r="B14" s="632"/>
      <c r="C14" s="632"/>
      <c r="D14" s="52">
        <v>45413</v>
      </c>
      <c r="E14" s="37" t="s">
        <v>125</v>
      </c>
      <c r="F14" s="38" t="s">
        <v>126</v>
      </c>
      <c r="G14" s="38" t="s">
        <v>127</v>
      </c>
      <c r="H14" s="38" t="s">
        <v>128</v>
      </c>
      <c r="I14" s="38" t="s">
        <v>129</v>
      </c>
      <c r="J14" s="38" t="s">
        <v>129</v>
      </c>
      <c r="K14" s="39">
        <v>45444</v>
      </c>
      <c r="L14" s="40">
        <v>45657</v>
      </c>
      <c r="M14" s="54">
        <v>0</v>
      </c>
      <c r="N14" s="55">
        <v>1</v>
      </c>
      <c r="O14" s="56">
        <v>1</v>
      </c>
      <c r="P14" s="44" t="s">
        <v>130</v>
      </c>
      <c r="Q14" s="36" t="s">
        <v>131</v>
      </c>
      <c r="R14" s="57" t="s">
        <v>132</v>
      </c>
      <c r="S14" s="57" t="s">
        <v>132</v>
      </c>
      <c r="T14" s="62" t="s">
        <v>133</v>
      </c>
      <c r="U14" s="46" t="s">
        <v>134</v>
      </c>
      <c r="V14" s="46" t="s">
        <v>135</v>
      </c>
      <c r="W14" s="36">
        <v>0</v>
      </c>
      <c r="X14" s="47">
        <v>0</v>
      </c>
      <c r="Y14" s="63" t="s">
        <v>136</v>
      </c>
      <c r="Z14" s="58" t="s">
        <v>137</v>
      </c>
      <c r="AA14" s="36" t="s">
        <v>51</v>
      </c>
      <c r="AB14" s="36" t="s">
        <v>51</v>
      </c>
      <c r="AC14" s="46" t="s">
        <v>138</v>
      </c>
      <c r="AD14" s="46" t="s">
        <v>139</v>
      </c>
      <c r="AE14" s="46" t="s">
        <v>140</v>
      </c>
      <c r="AF14" s="36">
        <v>1</v>
      </c>
      <c r="AG14" s="36">
        <v>1</v>
      </c>
      <c r="AH14" s="63" t="s">
        <v>141</v>
      </c>
      <c r="AI14" s="61" t="s">
        <v>142</v>
      </c>
      <c r="AJ14" s="36" t="s">
        <v>51</v>
      </c>
      <c r="AK14" s="36" t="s">
        <v>51</v>
      </c>
      <c r="AL14" s="46" t="s">
        <v>143</v>
      </c>
      <c r="AM14" s="50" t="s">
        <v>144</v>
      </c>
      <c r="AN14" s="50" t="s">
        <v>64</v>
      </c>
      <c r="AO14" s="51">
        <v>1</v>
      </c>
      <c r="AP14" s="51">
        <v>1</v>
      </c>
      <c r="AQ14" s="1"/>
      <c r="AR14" s="1"/>
    </row>
    <row r="15" spans="1:44" ht="204.75" customHeight="1">
      <c r="A15" s="632"/>
      <c r="B15" s="632"/>
      <c r="C15" s="632"/>
      <c r="D15" s="52">
        <v>45444</v>
      </c>
      <c r="E15" s="37" t="s">
        <v>145</v>
      </c>
      <c r="F15" s="38" t="s">
        <v>146</v>
      </c>
      <c r="G15" s="38" t="s">
        <v>147</v>
      </c>
      <c r="H15" s="38" t="s">
        <v>148</v>
      </c>
      <c r="I15" s="38" t="s">
        <v>129</v>
      </c>
      <c r="J15" s="38" t="s">
        <v>129</v>
      </c>
      <c r="K15" s="39">
        <v>45444</v>
      </c>
      <c r="L15" s="40">
        <v>45657</v>
      </c>
      <c r="M15" s="54">
        <v>0</v>
      </c>
      <c r="N15" s="55">
        <v>1</v>
      </c>
      <c r="O15" s="56">
        <v>1</v>
      </c>
      <c r="P15" s="44" t="s">
        <v>130</v>
      </c>
      <c r="Q15" s="36" t="s">
        <v>131</v>
      </c>
      <c r="R15" s="57" t="s">
        <v>132</v>
      </c>
      <c r="S15" s="57" t="s">
        <v>132</v>
      </c>
      <c r="T15" s="62" t="s">
        <v>133</v>
      </c>
      <c r="U15" s="46" t="s">
        <v>134</v>
      </c>
      <c r="V15" s="46" t="s">
        <v>149</v>
      </c>
      <c r="W15" s="36">
        <v>0</v>
      </c>
      <c r="X15" s="47">
        <v>0</v>
      </c>
      <c r="Y15" s="64" t="s">
        <v>150</v>
      </c>
      <c r="Z15" s="65" t="s">
        <v>137</v>
      </c>
      <c r="AA15" s="36" t="s">
        <v>51</v>
      </c>
      <c r="AB15" s="36" t="s">
        <v>51</v>
      </c>
      <c r="AC15" s="46" t="s">
        <v>151</v>
      </c>
      <c r="AD15" s="46" t="s">
        <v>152</v>
      </c>
      <c r="AE15" s="46" t="s">
        <v>153</v>
      </c>
      <c r="AF15" s="36">
        <v>1</v>
      </c>
      <c r="AG15" s="36">
        <v>1</v>
      </c>
      <c r="AH15" s="64" t="s">
        <v>154</v>
      </c>
      <c r="AI15" s="66" t="s">
        <v>155</v>
      </c>
      <c r="AJ15" s="36" t="s">
        <v>51</v>
      </c>
      <c r="AK15" s="36" t="s">
        <v>51</v>
      </c>
      <c r="AL15" s="46" t="s">
        <v>156</v>
      </c>
      <c r="AM15" s="50" t="s">
        <v>157</v>
      </c>
      <c r="AN15" s="50" t="s">
        <v>64</v>
      </c>
      <c r="AO15" s="51">
        <v>1</v>
      </c>
      <c r="AP15" s="51">
        <v>1</v>
      </c>
      <c r="AQ15" s="1"/>
      <c r="AR15" s="1"/>
    </row>
    <row r="16" spans="1:44" ht="258.75" customHeight="1">
      <c r="A16" s="632"/>
      <c r="B16" s="632"/>
      <c r="C16" s="632"/>
      <c r="D16" s="52">
        <v>45474</v>
      </c>
      <c r="E16" s="37" t="s">
        <v>158</v>
      </c>
      <c r="F16" s="38" t="s">
        <v>159</v>
      </c>
      <c r="G16" s="38" t="s">
        <v>160</v>
      </c>
      <c r="H16" s="38" t="s">
        <v>161</v>
      </c>
      <c r="I16" s="38" t="s">
        <v>162</v>
      </c>
      <c r="J16" s="38" t="s">
        <v>162</v>
      </c>
      <c r="K16" s="39">
        <v>45292</v>
      </c>
      <c r="L16" s="40">
        <v>45657</v>
      </c>
      <c r="M16" s="54">
        <v>4</v>
      </c>
      <c r="N16" s="55">
        <v>4</v>
      </c>
      <c r="O16" s="56">
        <v>3</v>
      </c>
      <c r="P16" s="44" t="s">
        <v>163</v>
      </c>
      <c r="Q16" s="45" t="s">
        <v>164</v>
      </c>
      <c r="R16" s="57" t="s">
        <v>51</v>
      </c>
      <c r="S16" s="57" t="s">
        <v>51</v>
      </c>
      <c r="T16" s="62" t="s">
        <v>165</v>
      </c>
      <c r="U16" s="46" t="s">
        <v>166</v>
      </c>
      <c r="V16" s="46" t="s">
        <v>64</v>
      </c>
      <c r="W16" s="36">
        <v>4</v>
      </c>
      <c r="X16" s="47">
        <v>4</v>
      </c>
      <c r="Y16" s="48" t="s">
        <v>167</v>
      </c>
      <c r="Z16" s="45" t="s">
        <v>164</v>
      </c>
      <c r="AA16" s="36" t="s">
        <v>51</v>
      </c>
      <c r="AB16" s="36" t="s">
        <v>51</v>
      </c>
      <c r="AC16" s="60" t="s">
        <v>168</v>
      </c>
      <c r="AD16" s="46" t="s">
        <v>169</v>
      </c>
      <c r="AE16" s="46" t="s">
        <v>170</v>
      </c>
      <c r="AF16" s="36">
        <v>4</v>
      </c>
      <c r="AG16" s="36">
        <v>4</v>
      </c>
      <c r="AH16" s="64" t="s">
        <v>171</v>
      </c>
      <c r="AI16" s="66" t="s">
        <v>172</v>
      </c>
      <c r="AJ16" s="36" t="s">
        <v>51</v>
      </c>
      <c r="AK16" s="36" t="s">
        <v>51</v>
      </c>
      <c r="AL16" s="60" t="s">
        <v>173</v>
      </c>
      <c r="AM16" s="50" t="s">
        <v>174</v>
      </c>
      <c r="AN16" s="67" t="s">
        <v>175</v>
      </c>
      <c r="AO16" s="51">
        <v>3</v>
      </c>
      <c r="AP16" s="51">
        <v>3</v>
      </c>
      <c r="AQ16" s="1"/>
      <c r="AR16" s="1"/>
    </row>
    <row r="17" spans="1:44" ht="325.5" customHeight="1">
      <c r="A17" s="632"/>
      <c r="B17" s="632"/>
      <c r="C17" s="632"/>
      <c r="D17" s="52">
        <v>45505</v>
      </c>
      <c r="E17" s="37" t="s">
        <v>176</v>
      </c>
      <c r="F17" s="38" t="s">
        <v>177</v>
      </c>
      <c r="G17" s="38" t="s">
        <v>178</v>
      </c>
      <c r="H17" s="38" t="s">
        <v>179</v>
      </c>
      <c r="I17" s="38" t="s">
        <v>180</v>
      </c>
      <c r="J17" s="38" t="s">
        <v>180</v>
      </c>
      <c r="K17" s="39">
        <v>45323</v>
      </c>
      <c r="L17" s="40">
        <v>45657</v>
      </c>
      <c r="M17" s="54">
        <v>4</v>
      </c>
      <c r="N17" s="55">
        <v>4</v>
      </c>
      <c r="O17" s="56">
        <v>4</v>
      </c>
      <c r="P17" s="44" t="s">
        <v>181</v>
      </c>
      <c r="Q17" s="45" t="s">
        <v>182</v>
      </c>
      <c r="R17" s="57" t="s">
        <v>51</v>
      </c>
      <c r="S17" s="57" t="s">
        <v>51</v>
      </c>
      <c r="T17" s="68" t="s">
        <v>165</v>
      </c>
      <c r="U17" s="46" t="s">
        <v>183</v>
      </c>
      <c r="V17" s="46" t="s">
        <v>184</v>
      </c>
      <c r="W17" s="36">
        <v>4</v>
      </c>
      <c r="X17" s="47">
        <v>4</v>
      </c>
      <c r="Y17" s="48" t="s">
        <v>185</v>
      </c>
      <c r="Z17" s="69" t="s">
        <v>186</v>
      </c>
      <c r="AA17" s="36" t="s">
        <v>51</v>
      </c>
      <c r="AB17" s="36" t="s">
        <v>51</v>
      </c>
      <c r="AC17" s="60" t="s">
        <v>187</v>
      </c>
      <c r="AD17" s="46" t="s">
        <v>188</v>
      </c>
      <c r="AE17" s="46" t="s">
        <v>189</v>
      </c>
      <c r="AF17" s="36">
        <v>4</v>
      </c>
      <c r="AG17" s="36">
        <v>4</v>
      </c>
      <c r="AH17" s="64" t="s">
        <v>190</v>
      </c>
      <c r="AI17" s="69" t="s">
        <v>186</v>
      </c>
      <c r="AJ17" s="36" t="s">
        <v>51</v>
      </c>
      <c r="AK17" s="36" t="s">
        <v>51</v>
      </c>
      <c r="AL17" s="60" t="s">
        <v>191</v>
      </c>
      <c r="AM17" s="50" t="s">
        <v>192</v>
      </c>
      <c r="AN17" s="50" t="s">
        <v>64</v>
      </c>
      <c r="AO17" s="51">
        <v>4</v>
      </c>
      <c r="AP17" s="51">
        <v>4</v>
      </c>
      <c r="AQ17" s="1"/>
      <c r="AR17" s="1"/>
    </row>
    <row r="18" spans="1:44" ht="277.5" customHeight="1">
      <c r="A18" s="632"/>
      <c r="B18" s="632"/>
      <c r="C18" s="632"/>
      <c r="D18" s="52">
        <v>45536</v>
      </c>
      <c r="E18" s="37" t="s">
        <v>193</v>
      </c>
      <c r="F18" s="38" t="s">
        <v>194</v>
      </c>
      <c r="G18" s="38" t="s">
        <v>195</v>
      </c>
      <c r="H18" s="38" t="s">
        <v>179</v>
      </c>
      <c r="I18" s="38" t="s">
        <v>180</v>
      </c>
      <c r="J18" s="38" t="s">
        <v>180</v>
      </c>
      <c r="K18" s="39">
        <v>45323</v>
      </c>
      <c r="L18" s="40">
        <v>45657</v>
      </c>
      <c r="M18" s="54">
        <v>4</v>
      </c>
      <c r="N18" s="55">
        <v>4</v>
      </c>
      <c r="O18" s="56">
        <v>4</v>
      </c>
      <c r="P18" s="44" t="s">
        <v>196</v>
      </c>
      <c r="Q18" s="45" t="s">
        <v>197</v>
      </c>
      <c r="R18" s="57" t="s">
        <v>51</v>
      </c>
      <c r="S18" s="57" t="s">
        <v>51</v>
      </c>
      <c r="T18" s="68" t="s">
        <v>165</v>
      </c>
      <c r="U18" s="46" t="s">
        <v>198</v>
      </c>
      <c r="V18" s="46" t="s">
        <v>184</v>
      </c>
      <c r="W18" s="36">
        <v>4</v>
      </c>
      <c r="X18" s="47">
        <v>4</v>
      </c>
      <c r="Y18" s="48" t="s">
        <v>199</v>
      </c>
      <c r="Z18" s="69" t="s">
        <v>200</v>
      </c>
      <c r="AA18" s="36" t="s">
        <v>51</v>
      </c>
      <c r="AB18" s="36" t="s">
        <v>51</v>
      </c>
      <c r="AC18" s="60" t="s">
        <v>201</v>
      </c>
      <c r="AD18" s="46" t="s">
        <v>202</v>
      </c>
      <c r="AE18" s="46" t="s">
        <v>203</v>
      </c>
      <c r="AF18" s="36">
        <v>4</v>
      </c>
      <c r="AG18" s="36">
        <v>4</v>
      </c>
      <c r="AH18" s="64" t="s">
        <v>204</v>
      </c>
      <c r="AI18" s="69" t="s">
        <v>200</v>
      </c>
      <c r="AJ18" s="36" t="s">
        <v>51</v>
      </c>
      <c r="AK18" s="36" t="s">
        <v>51</v>
      </c>
      <c r="AL18" s="60" t="s">
        <v>205</v>
      </c>
      <c r="AM18" s="50" t="s">
        <v>206</v>
      </c>
      <c r="AN18" s="50" t="s">
        <v>64</v>
      </c>
      <c r="AO18" s="51">
        <v>4</v>
      </c>
      <c r="AP18" s="51">
        <v>4</v>
      </c>
      <c r="AQ18" s="1"/>
      <c r="AR18" s="1"/>
    </row>
    <row r="19" spans="1:44" ht="267" customHeight="1">
      <c r="A19" s="632"/>
      <c r="B19" s="632"/>
      <c r="C19" s="632"/>
      <c r="D19" s="52">
        <v>45566</v>
      </c>
      <c r="E19" s="37" t="s">
        <v>207</v>
      </c>
      <c r="F19" s="38" t="s">
        <v>208</v>
      </c>
      <c r="G19" s="38" t="s">
        <v>209</v>
      </c>
      <c r="H19" s="38" t="s">
        <v>179</v>
      </c>
      <c r="I19" s="38" t="s">
        <v>180</v>
      </c>
      <c r="J19" s="38" t="s">
        <v>180</v>
      </c>
      <c r="K19" s="39">
        <v>45292</v>
      </c>
      <c r="L19" s="40">
        <v>45657</v>
      </c>
      <c r="M19" s="54">
        <v>2</v>
      </c>
      <c r="N19" s="55">
        <v>1</v>
      </c>
      <c r="O19" s="56">
        <v>1</v>
      </c>
      <c r="P19" s="44" t="s">
        <v>210</v>
      </c>
      <c r="Q19" s="45" t="s">
        <v>182</v>
      </c>
      <c r="R19" s="57" t="s">
        <v>51</v>
      </c>
      <c r="S19" s="57" t="s">
        <v>51</v>
      </c>
      <c r="T19" s="68" t="s">
        <v>211</v>
      </c>
      <c r="U19" s="46" t="s">
        <v>212</v>
      </c>
      <c r="V19" s="46" t="s">
        <v>213</v>
      </c>
      <c r="W19" s="36">
        <v>2</v>
      </c>
      <c r="X19" s="47">
        <v>2</v>
      </c>
      <c r="Y19" s="48" t="s">
        <v>214</v>
      </c>
      <c r="Z19" s="69" t="s">
        <v>215</v>
      </c>
      <c r="AA19" s="36" t="s">
        <v>51</v>
      </c>
      <c r="AB19" s="36" t="s">
        <v>51</v>
      </c>
      <c r="AC19" s="60" t="s">
        <v>216</v>
      </c>
      <c r="AD19" s="46" t="s">
        <v>217</v>
      </c>
      <c r="AE19" s="46" t="s">
        <v>218</v>
      </c>
      <c r="AF19" s="36">
        <v>1</v>
      </c>
      <c r="AG19" s="36">
        <v>1</v>
      </c>
      <c r="AH19" s="64" t="s">
        <v>219</v>
      </c>
      <c r="AI19" s="69" t="s">
        <v>215</v>
      </c>
      <c r="AJ19" s="36" t="s">
        <v>51</v>
      </c>
      <c r="AK19" s="36" t="s">
        <v>51</v>
      </c>
      <c r="AL19" s="60" t="s">
        <v>220</v>
      </c>
      <c r="AM19" s="50" t="s">
        <v>221</v>
      </c>
      <c r="AN19" s="50" t="s">
        <v>64</v>
      </c>
      <c r="AO19" s="51">
        <v>1</v>
      </c>
      <c r="AP19" s="51">
        <v>1</v>
      </c>
      <c r="AQ19" s="1"/>
      <c r="AR19" s="1"/>
    </row>
    <row r="20" spans="1:44" ht="382.5" customHeight="1">
      <c r="A20" s="632"/>
      <c r="B20" s="632"/>
      <c r="C20" s="632"/>
      <c r="D20" s="52">
        <v>45597</v>
      </c>
      <c r="E20" s="37" t="s">
        <v>222</v>
      </c>
      <c r="F20" s="38" t="s">
        <v>222</v>
      </c>
      <c r="G20" s="38" t="s">
        <v>223</v>
      </c>
      <c r="H20" s="38" t="s">
        <v>179</v>
      </c>
      <c r="I20" s="38" t="s">
        <v>180</v>
      </c>
      <c r="J20" s="38" t="s">
        <v>180</v>
      </c>
      <c r="K20" s="39">
        <v>45323</v>
      </c>
      <c r="L20" s="40">
        <v>45657</v>
      </c>
      <c r="M20" s="41" t="s">
        <v>224</v>
      </c>
      <c r="N20" s="42" t="s">
        <v>225</v>
      </c>
      <c r="O20" s="43" t="s">
        <v>225</v>
      </c>
      <c r="P20" s="44" t="s">
        <v>226</v>
      </c>
      <c r="Q20" s="45" t="s">
        <v>227</v>
      </c>
      <c r="R20" s="57" t="s">
        <v>51</v>
      </c>
      <c r="S20" s="57" t="s">
        <v>51</v>
      </c>
      <c r="T20" s="68" t="s">
        <v>73</v>
      </c>
      <c r="U20" s="46" t="s">
        <v>228</v>
      </c>
      <c r="V20" s="46" t="s">
        <v>184</v>
      </c>
      <c r="W20" s="36">
        <v>1</v>
      </c>
      <c r="X20" s="47">
        <v>1</v>
      </c>
      <c r="Y20" s="48" t="s">
        <v>229</v>
      </c>
      <c r="Z20" s="69" t="s">
        <v>230</v>
      </c>
      <c r="AA20" s="36" t="s">
        <v>51</v>
      </c>
      <c r="AB20" s="36" t="s">
        <v>51</v>
      </c>
      <c r="AC20" s="60" t="s">
        <v>231</v>
      </c>
      <c r="AD20" s="46" t="s">
        <v>232</v>
      </c>
      <c r="AE20" s="46" t="s">
        <v>170</v>
      </c>
      <c r="AF20" s="36">
        <v>1</v>
      </c>
      <c r="AG20" s="36">
        <v>1</v>
      </c>
      <c r="AH20" s="64" t="s">
        <v>233</v>
      </c>
      <c r="AI20" s="69" t="s">
        <v>230</v>
      </c>
      <c r="AJ20" s="36" t="s">
        <v>51</v>
      </c>
      <c r="AK20" s="36" t="s">
        <v>51</v>
      </c>
      <c r="AL20" s="60" t="s">
        <v>234</v>
      </c>
      <c r="AM20" s="50" t="s">
        <v>235</v>
      </c>
      <c r="AN20" s="50" t="s">
        <v>170</v>
      </c>
      <c r="AO20" s="51">
        <v>1</v>
      </c>
      <c r="AP20" s="51">
        <v>1</v>
      </c>
      <c r="AQ20" s="1"/>
      <c r="AR20" s="1"/>
    </row>
    <row r="21" spans="1:44" ht="359.25" customHeight="1">
      <c r="A21" s="632"/>
      <c r="B21" s="632"/>
      <c r="C21" s="632"/>
      <c r="D21" s="52">
        <v>45627</v>
      </c>
      <c r="E21" s="37" t="s">
        <v>236</v>
      </c>
      <c r="F21" s="38" t="s">
        <v>237</v>
      </c>
      <c r="G21" s="38" t="s">
        <v>238</v>
      </c>
      <c r="H21" s="38" t="s">
        <v>179</v>
      </c>
      <c r="I21" s="38" t="s">
        <v>180</v>
      </c>
      <c r="J21" s="38" t="s">
        <v>180</v>
      </c>
      <c r="K21" s="39">
        <v>45292</v>
      </c>
      <c r="L21" s="40">
        <v>45412</v>
      </c>
      <c r="M21" s="54">
        <v>1</v>
      </c>
      <c r="N21" s="55">
        <v>0</v>
      </c>
      <c r="O21" s="56">
        <v>0</v>
      </c>
      <c r="P21" s="44" t="s">
        <v>239</v>
      </c>
      <c r="Q21" s="45" t="s">
        <v>240</v>
      </c>
      <c r="R21" s="57" t="s">
        <v>51</v>
      </c>
      <c r="S21" s="57" t="s">
        <v>51</v>
      </c>
      <c r="T21" s="68" t="s">
        <v>73</v>
      </c>
      <c r="U21" s="46" t="s">
        <v>241</v>
      </c>
      <c r="V21" s="46" t="s">
        <v>242</v>
      </c>
      <c r="W21" s="36">
        <v>1</v>
      </c>
      <c r="X21" s="47">
        <v>1</v>
      </c>
      <c r="Y21" s="48" t="s">
        <v>243</v>
      </c>
      <c r="Z21" s="36" t="s">
        <v>243</v>
      </c>
      <c r="AA21" s="36" t="s">
        <v>132</v>
      </c>
      <c r="AB21" s="36" t="s">
        <v>132</v>
      </c>
      <c r="AC21" s="46" t="s">
        <v>244</v>
      </c>
      <c r="AD21" s="46" t="s">
        <v>78</v>
      </c>
      <c r="AE21" s="46" t="s">
        <v>245</v>
      </c>
      <c r="AF21" s="36">
        <v>0</v>
      </c>
      <c r="AG21" s="36">
        <v>0</v>
      </c>
      <c r="AH21" s="64" t="s">
        <v>243</v>
      </c>
      <c r="AI21" s="36" t="s">
        <v>243</v>
      </c>
      <c r="AJ21" s="36" t="s">
        <v>132</v>
      </c>
      <c r="AK21" s="36" t="s">
        <v>132</v>
      </c>
      <c r="AL21" s="46" t="s">
        <v>246</v>
      </c>
      <c r="AM21" s="50" t="s">
        <v>78</v>
      </c>
      <c r="AN21" s="50" t="s">
        <v>247</v>
      </c>
      <c r="AO21" s="51">
        <v>0</v>
      </c>
      <c r="AP21" s="51">
        <v>0</v>
      </c>
      <c r="AQ21" s="1"/>
      <c r="AR21" s="1"/>
    </row>
    <row r="22" spans="1:44" ht="205.5" customHeight="1">
      <c r="A22" s="632"/>
      <c r="B22" s="632"/>
      <c r="C22" s="632"/>
      <c r="D22" s="70" t="s">
        <v>248</v>
      </c>
      <c r="E22" s="37" t="s">
        <v>249</v>
      </c>
      <c r="F22" s="38" t="s">
        <v>250</v>
      </c>
      <c r="G22" s="38" t="s">
        <v>251</v>
      </c>
      <c r="H22" s="38" t="s">
        <v>252</v>
      </c>
      <c r="I22" s="38" t="s">
        <v>253</v>
      </c>
      <c r="J22" s="38" t="s">
        <v>254</v>
      </c>
      <c r="K22" s="39">
        <v>45323</v>
      </c>
      <c r="L22" s="40">
        <v>45656</v>
      </c>
      <c r="M22" s="54">
        <v>1</v>
      </c>
      <c r="N22" s="55">
        <v>1</v>
      </c>
      <c r="O22" s="71">
        <v>1</v>
      </c>
      <c r="P22" s="44" t="s">
        <v>130</v>
      </c>
      <c r="Q22" s="36" t="s">
        <v>131</v>
      </c>
      <c r="R22" s="57" t="s">
        <v>132</v>
      </c>
      <c r="S22" s="57" t="s">
        <v>132</v>
      </c>
      <c r="T22" s="62" t="s">
        <v>133</v>
      </c>
      <c r="U22" s="46" t="s">
        <v>134</v>
      </c>
      <c r="V22" s="46" t="s">
        <v>255</v>
      </c>
      <c r="W22" s="36">
        <v>0</v>
      </c>
      <c r="X22" s="47">
        <v>0</v>
      </c>
      <c r="Y22" s="48" t="s">
        <v>256</v>
      </c>
      <c r="Z22" s="45" t="s">
        <v>257</v>
      </c>
      <c r="AA22" s="36" t="s">
        <v>51</v>
      </c>
      <c r="AB22" s="36" t="s">
        <v>51</v>
      </c>
      <c r="AC22" s="46" t="s">
        <v>258</v>
      </c>
      <c r="AD22" s="46" t="s">
        <v>259</v>
      </c>
      <c r="AE22" s="46" t="s">
        <v>170</v>
      </c>
      <c r="AF22" s="36">
        <v>1</v>
      </c>
      <c r="AG22" s="36">
        <v>1</v>
      </c>
      <c r="AH22" s="64" t="s">
        <v>260</v>
      </c>
      <c r="AI22" s="49" t="s">
        <v>261</v>
      </c>
      <c r="AJ22" s="36" t="s">
        <v>51</v>
      </c>
      <c r="AK22" s="36" t="s">
        <v>51</v>
      </c>
      <c r="AL22" s="46" t="s">
        <v>262</v>
      </c>
      <c r="AM22" s="50" t="s">
        <v>263</v>
      </c>
      <c r="AN22" s="50" t="s">
        <v>170</v>
      </c>
      <c r="AO22" s="51">
        <v>1</v>
      </c>
      <c r="AP22" s="51">
        <v>1</v>
      </c>
      <c r="AQ22" s="1"/>
      <c r="AR22" s="1"/>
    </row>
    <row r="23" spans="1:44" ht="183" customHeight="1">
      <c r="A23" s="632"/>
      <c r="B23" s="632"/>
      <c r="C23" s="632"/>
      <c r="D23" s="70" t="s">
        <v>264</v>
      </c>
      <c r="E23" s="37" t="s">
        <v>265</v>
      </c>
      <c r="F23" s="38" t="s">
        <v>266</v>
      </c>
      <c r="G23" s="38" t="s">
        <v>267</v>
      </c>
      <c r="H23" s="38" t="s">
        <v>268</v>
      </c>
      <c r="I23" s="38" t="s">
        <v>269</v>
      </c>
      <c r="J23" s="38" t="s">
        <v>269</v>
      </c>
      <c r="K23" s="39">
        <v>45323</v>
      </c>
      <c r="L23" s="40">
        <v>45657</v>
      </c>
      <c r="M23" s="72">
        <v>1</v>
      </c>
      <c r="N23" s="73">
        <v>1</v>
      </c>
      <c r="O23" s="74">
        <v>1</v>
      </c>
      <c r="P23" s="44" t="s">
        <v>270</v>
      </c>
      <c r="Q23" s="36" t="s">
        <v>271</v>
      </c>
      <c r="R23" s="57" t="s">
        <v>51</v>
      </c>
      <c r="S23" s="57" t="s">
        <v>51</v>
      </c>
      <c r="T23" s="62" t="s">
        <v>272</v>
      </c>
      <c r="U23" s="46" t="s">
        <v>273</v>
      </c>
      <c r="V23" s="46" t="s">
        <v>274</v>
      </c>
      <c r="W23" s="36">
        <v>1</v>
      </c>
      <c r="X23" s="47">
        <v>1</v>
      </c>
      <c r="Y23" s="48" t="s">
        <v>275</v>
      </c>
      <c r="Z23" s="36" t="s">
        <v>276</v>
      </c>
      <c r="AA23" s="36" t="s">
        <v>51</v>
      </c>
      <c r="AB23" s="36" t="s">
        <v>51</v>
      </c>
      <c r="AC23" s="46" t="s">
        <v>277</v>
      </c>
      <c r="AD23" s="46" t="s">
        <v>278</v>
      </c>
      <c r="AE23" s="46" t="s">
        <v>170</v>
      </c>
      <c r="AF23" s="36">
        <v>1</v>
      </c>
      <c r="AG23" s="36">
        <v>1</v>
      </c>
      <c r="AH23" s="64" t="s">
        <v>279</v>
      </c>
      <c r="AI23" s="36" t="s">
        <v>280</v>
      </c>
      <c r="AJ23" s="36" t="s">
        <v>51</v>
      </c>
      <c r="AK23" s="36" t="s">
        <v>51</v>
      </c>
      <c r="AL23" s="46" t="s">
        <v>281</v>
      </c>
      <c r="AM23" s="50" t="s">
        <v>282</v>
      </c>
      <c r="AN23" s="50" t="s">
        <v>170</v>
      </c>
      <c r="AO23" s="51">
        <v>1</v>
      </c>
      <c r="AP23" s="51">
        <v>1</v>
      </c>
      <c r="AQ23" s="1"/>
      <c r="AR23" s="1"/>
    </row>
    <row r="24" spans="1:44" ht="294" customHeight="1">
      <c r="A24" s="632"/>
      <c r="B24" s="632"/>
      <c r="C24" s="632"/>
      <c r="D24" s="70" t="s">
        <v>283</v>
      </c>
      <c r="E24" s="37" t="s">
        <v>284</v>
      </c>
      <c r="F24" s="38" t="s">
        <v>285</v>
      </c>
      <c r="G24" s="38" t="s">
        <v>286</v>
      </c>
      <c r="H24" s="38" t="s">
        <v>287</v>
      </c>
      <c r="I24" s="38" t="s">
        <v>288</v>
      </c>
      <c r="J24" s="38" t="s">
        <v>289</v>
      </c>
      <c r="K24" s="39">
        <v>45323</v>
      </c>
      <c r="L24" s="40">
        <v>45656</v>
      </c>
      <c r="M24" s="54" t="s">
        <v>290</v>
      </c>
      <c r="N24" s="54" t="s">
        <v>291</v>
      </c>
      <c r="O24" s="43" t="s">
        <v>292</v>
      </c>
      <c r="P24" s="44" t="s">
        <v>293</v>
      </c>
      <c r="Q24" s="49" t="s">
        <v>294</v>
      </c>
      <c r="R24" s="57" t="s">
        <v>51</v>
      </c>
      <c r="S24" s="57" t="s">
        <v>51</v>
      </c>
      <c r="T24" s="62" t="s">
        <v>295</v>
      </c>
      <c r="U24" s="46" t="s">
        <v>296</v>
      </c>
      <c r="V24" s="46" t="s">
        <v>297</v>
      </c>
      <c r="W24" s="36">
        <v>1</v>
      </c>
      <c r="X24" s="47">
        <v>1</v>
      </c>
      <c r="Y24" s="48" t="s">
        <v>298</v>
      </c>
      <c r="Z24" s="36" t="s">
        <v>299</v>
      </c>
      <c r="AA24" s="36" t="s">
        <v>51</v>
      </c>
      <c r="AB24" s="36" t="s">
        <v>51</v>
      </c>
      <c r="AC24" s="46" t="s">
        <v>300</v>
      </c>
      <c r="AD24" s="46" t="s">
        <v>301</v>
      </c>
      <c r="AE24" s="46" t="s">
        <v>302</v>
      </c>
      <c r="AF24" s="36">
        <v>1</v>
      </c>
      <c r="AG24" s="36">
        <v>1</v>
      </c>
      <c r="AH24" s="64" t="s">
        <v>303</v>
      </c>
      <c r="AI24" s="46" t="s">
        <v>304</v>
      </c>
      <c r="AJ24" s="36" t="s">
        <v>51</v>
      </c>
      <c r="AK24" s="36" t="s">
        <v>51</v>
      </c>
      <c r="AL24" s="46" t="s">
        <v>305</v>
      </c>
      <c r="AM24" s="50" t="s">
        <v>306</v>
      </c>
      <c r="AN24" s="50" t="s">
        <v>170</v>
      </c>
      <c r="AO24" s="75">
        <v>1</v>
      </c>
      <c r="AP24" s="75">
        <v>1</v>
      </c>
      <c r="AQ24" s="1"/>
      <c r="AR24" s="1"/>
    </row>
    <row r="25" spans="1:44" ht="313.5" customHeight="1">
      <c r="A25" s="632"/>
      <c r="B25" s="632"/>
      <c r="C25" s="632"/>
      <c r="D25" s="76" t="s">
        <v>307</v>
      </c>
      <c r="E25" s="37" t="s">
        <v>308</v>
      </c>
      <c r="F25" s="38" t="s">
        <v>309</v>
      </c>
      <c r="G25" s="38" t="s">
        <v>310</v>
      </c>
      <c r="H25" s="38" t="s">
        <v>311</v>
      </c>
      <c r="I25" s="38" t="s">
        <v>253</v>
      </c>
      <c r="J25" s="38" t="s">
        <v>109</v>
      </c>
      <c r="K25" s="39">
        <v>45323</v>
      </c>
      <c r="L25" s="40">
        <v>45656</v>
      </c>
      <c r="M25" s="72">
        <v>1</v>
      </c>
      <c r="N25" s="73">
        <v>1</v>
      </c>
      <c r="O25" s="74">
        <v>1</v>
      </c>
      <c r="P25" s="44" t="s">
        <v>130</v>
      </c>
      <c r="Q25" s="36" t="s">
        <v>131</v>
      </c>
      <c r="R25" s="57" t="s">
        <v>132</v>
      </c>
      <c r="S25" s="57" t="s">
        <v>132</v>
      </c>
      <c r="T25" s="62" t="s">
        <v>133</v>
      </c>
      <c r="U25" s="46" t="s">
        <v>134</v>
      </c>
      <c r="V25" s="46" t="s">
        <v>255</v>
      </c>
      <c r="W25" s="36">
        <v>0</v>
      </c>
      <c r="X25" s="47">
        <v>0</v>
      </c>
      <c r="Y25" s="48" t="s">
        <v>312</v>
      </c>
      <c r="Z25" s="45" t="s">
        <v>313</v>
      </c>
      <c r="AA25" s="36" t="s">
        <v>51</v>
      </c>
      <c r="AB25" s="36" t="s">
        <v>51</v>
      </c>
      <c r="AC25" s="60" t="s">
        <v>314</v>
      </c>
      <c r="AD25" s="46" t="s">
        <v>315</v>
      </c>
      <c r="AE25" s="46" t="s">
        <v>316</v>
      </c>
      <c r="AF25" s="36">
        <v>1</v>
      </c>
      <c r="AG25" s="36">
        <v>1</v>
      </c>
      <c r="AH25" s="77" t="s">
        <v>317</v>
      </c>
      <c r="AI25" s="49" t="s">
        <v>318</v>
      </c>
      <c r="AJ25" s="36" t="s">
        <v>51</v>
      </c>
      <c r="AK25" s="36" t="s">
        <v>51</v>
      </c>
      <c r="AL25" s="60" t="s">
        <v>319</v>
      </c>
      <c r="AM25" s="50" t="s">
        <v>320</v>
      </c>
      <c r="AN25" s="50" t="s">
        <v>170</v>
      </c>
      <c r="AO25" s="51">
        <v>1</v>
      </c>
      <c r="AP25" s="51">
        <v>1</v>
      </c>
      <c r="AQ25" s="1"/>
      <c r="AR25" s="1"/>
    </row>
    <row r="26" spans="1:44" ht="252.75" customHeight="1">
      <c r="A26" s="632"/>
      <c r="B26" s="632"/>
      <c r="C26" s="632"/>
      <c r="D26" s="76" t="s">
        <v>321</v>
      </c>
      <c r="E26" s="37" t="s">
        <v>322</v>
      </c>
      <c r="F26" s="38" t="s">
        <v>323</v>
      </c>
      <c r="G26" s="38" t="s">
        <v>324</v>
      </c>
      <c r="H26" s="38" t="s">
        <v>325</v>
      </c>
      <c r="I26" s="38" t="s">
        <v>326</v>
      </c>
      <c r="J26" s="38" t="s">
        <v>326</v>
      </c>
      <c r="K26" s="39">
        <v>45292</v>
      </c>
      <c r="L26" s="40">
        <v>45657</v>
      </c>
      <c r="M26" s="54">
        <v>4</v>
      </c>
      <c r="N26" s="55">
        <v>4</v>
      </c>
      <c r="O26" s="56">
        <v>4</v>
      </c>
      <c r="P26" s="78"/>
      <c r="Q26" s="49"/>
      <c r="R26" s="57" t="s">
        <v>90</v>
      </c>
      <c r="S26" s="57" t="s">
        <v>90</v>
      </c>
      <c r="T26" s="62" t="s">
        <v>327</v>
      </c>
      <c r="U26" s="46" t="s">
        <v>328</v>
      </c>
      <c r="V26" s="46" t="s">
        <v>329</v>
      </c>
      <c r="W26" s="36">
        <v>1</v>
      </c>
      <c r="X26" s="47">
        <v>0</v>
      </c>
      <c r="Y26" s="48" t="s">
        <v>330</v>
      </c>
      <c r="Z26" s="69" t="s">
        <v>331</v>
      </c>
      <c r="AA26" s="36" t="s">
        <v>90</v>
      </c>
      <c r="AB26" s="36" t="s">
        <v>90</v>
      </c>
      <c r="AC26" s="46" t="s">
        <v>332</v>
      </c>
      <c r="AD26" s="46" t="s">
        <v>333</v>
      </c>
      <c r="AE26" s="46" t="s">
        <v>334</v>
      </c>
      <c r="AF26" s="36">
        <v>4</v>
      </c>
      <c r="AG26" s="36">
        <v>5</v>
      </c>
      <c r="AH26" s="64" t="s">
        <v>335</v>
      </c>
      <c r="AI26" s="49" t="s">
        <v>336</v>
      </c>
      <c r="AJ26" s="36" t="s">
        <v>51</v>
      </c>
      <c r="AK26" s="36" t="s">
        <v>51</v>
      </c>
      <c r="AL26" s="46" t="s">
        <v>337</v>
      </c>
      <c r="AM26" s="50" t="s">
        <v>338</v>
      </c>
      <c r="AN26" s="50" t="s">
        <v>339</v>
      </c>
      <c r="AO26" s="51">
        <v>4</v>
      </c>
      <c r="AP26" s="51">
        <v>3</v>
      </c>
      <c r="AQ26" s="1"/>
      <c r="AR26" s="1"/>
    </row>
    <row r="27" spans="1:44" ht="250.5" customHeight="1">
      <c r="A27" s="632"/>
      <c r="B27" s="632"/>
      <c r="C27" s="632"/>
      <c r="D27" s="76" t="s">
        <v>340</v>
      </c>
      <c r="E27" s="37" t="s">
        <v>341</v>
      </c>
      <c r="F27" s="38" t="s">
        <v>342</v>
      </c>
      <c r="G27" s="38" t="s">
        <v>343</v>
      </c>
      <c r="H27" s="38" t="s">
        <v>344</v>
      </c>
      <c r="I27" s="38" t="s">
        <v>345</v>
      </c>
      <c r="J27" s="38" t="s">
        <v>345</v>
      </c>
      <c r="K27" s="39">
        <v>45292</v>
      </c>
      <c r="L27" s="40">
        <v>45657</v>
      </c>
      <c r="M27" s="54">
        <v>1</v>
      </c>
      <c r="N27" s="55">
        <v>1</v>
      </c>
      <c r="O27" s="56">
        <v>1</v>
      </c>
      <c r="P27" s="44" t="s">
        <v>346</v>
      </c>
      <c r="Q27" s="45" t="s">
        <v>347</v>
      </c>
      <c r="R27" s="57" t="s">
        <v>51</v>
      </c>
      <c r="S27" s="57" t="s">
        <v>51</v>
      </c>
      <c r="T27" s="62" t="s">
        <v>348</v>
      </c>
      <c r="U27" s="46" t="s">
        <v>349</v>
      </c>
      <c r="V27" s="46" t="s">
        <v>64</v>
      </c>
      <c r="W27" s="36">
        <v>1</v>
      </c>
      <c r="X27" s="47">
        <v>1</v>
      </c>
      <c r="Y27" s="48"/>
      <c r="Z27" s="36"/>
      <c r="AA27" s="36" t="s">
        <v>51</v>
      </c>
      <c r="AB27" s="36" t="s">
        <v>51</v>
      </c>
      <c r="AC27" s="60" t="s">
        <v>350</v>
      </c>
      <c r="AD27" s="46" t="s">
        <v>351</v>
      </c>
      <c r="AE27" s="46" t="s">
        <v>352</v>
      </c>
      <c r="AF27" s="36">
        <v>1</v>
      </c>
      <c r="AG27" s="36">
        <v>0</v>
      </c>
      <c r="AH27" s="64" t="s">
        <v>353</v>
      </c>
      <c r="AI27" s="45" t="s">
        <v>354</v>
      </c>
      <c r="AJ27" s="36" t="s">
        <v>51</v>
      </c>
      <c r="AK27" s="36" t="s">
        <v>51</v>
      </c>
      <c r="AL27" s="60" t="s">
        <v>355</v>
      </c>
      <c r="AM27" s="50" t="s">
        <v>356</v>
      </c>
      <c r="AN27" s="50" t="s">
        <v>64</v>
      </c>
      <c r="AO27" s="51">
        <v>1</v>
      </c>
      <c r="AP27" s="51">
        <v>1</v>
      </c>
      <c r="AQ27" s="1"/>
      <c r="AR27" s="1"/>
    </row>
    <row r="28" spans="1:44" ht="145.5" customHeight="1">
      <c r="A28" s="632"/>
      <c r="B28" s="632"/>
      <c r="C28" s="632"/>
      <c r="D28" s="57" t="s">
        <v>357</v>
      </c>
      <c r="E28" s="37" t="s">
        <v>358</v>
      </c>
      <c r="F28" s="38" t="s">
        <v>359</v>
      </c>
      <c r="G28" s="38" t="s">
        <v>360</v>
      </c>
      <c r="H28" s="38" t="s">
        <v>361</v>
      </c>
      <c r="I28" s="38" t="s">
        <v>362</v>
      </c>
      <c r="J28" s="38" t="s">
        <v>362</v>
      </c>
      <c r="K28" s="39">
        <v>45292</v>
      </c>
      <c r="L28" s="40">
        <v>45657</v>
      </c>
      <c r="M28" s="54">
        <v>1</v>
      </c>
      <c r="N28" s="55">
        <v>1</v>
      </c>
      <c r="O28" s="56">
        <v>1</v>
      </c>
      <c r="P28" s="44" t="s">
        <v>363</v>
      </c>
      <c r="Q28" s="45" t="s">
        <v>364</v>
      </c>
      <c r="R28" s="57" t="s">
        <v>51</v>
      </c>
      <c r="S28" s="57" t="s">
        <v>51</v>
      </c>
      <c r="T28" s="62" t="s">
        <v>365</v>
      </c>
      <c r="U28" s="46" t="s">
        <v>366</v>
      </c>
      <c r="V28" s="46" t="s">
        <v>64</v>
      </c>
      <c r="W28" s="36">
        <v>1</v>
      </c>
      <c r="X28" s="47">
        <v>1</v>
      </c>
      <c r="Y28" s="48" t="s">
        <v>367</v>
      </c>
      <c r="Z28" s="69" t="s">
        <v>364</v>
      </c>
      <c r="AA28" s="36" t="s">
        <v>51</v>
      </c>
      <c r="AB28" s="36" t="s">
        <v>51</v>
      </c>
      <c r="AC28" s="60" t="s">
        <v>368</v>
      </c>
      <c r="AD28" s="46" t="s">
        <v>369</v>
      </c>
      <c r="AE28" s="46" t="s">
        <v>170</v>
      </c>
      <c r="AF28" s="36">
        <v>1</v>
      </c>
      <c r="AG28" s="36">
        <v>1</v>
      </c>
      <c r="AH28" s="64" t="s">
        <v>367</v>
      </c>
      <c r="AI28" s="69" t="s">
        <v>364</v>
      </c>
      <c r="AJ28" s="36" t="s">
        <v>51</v>
      </c>
      <c r="AK28" s="36" t="s">
        <v>51</v>
      </c>
      <c r="AL28" s="60" t="s">
        <v>370</v>
      </c>
      <c r="AM28" s="50" t="s">
        <v>371</v>
      </c>
      <c r="AN28" s="50" t="s">
        <v>170</v>
      </c>
      <c r="AO28" s="51">
        <v>1</v>
      </c>
      <c r="AP28" s="51">
        <v>1</v>
      </c>
      <c r="AQ28" s="1"/>
      <c r="AR28" s="1"/>
    </row>
    <row r="29" spans="1:44" ht="186.75" customHeight="1">
      <c r="A29" s="632"/>
      <c r="B29" s="632"/>
      <c r="C29" s="632"/>
      <c r="D29" s="76" t="s">
        <v>372</v>
      </c>
      <c r="E29" s="37" t="s">
        <v>373</v>
      </c>
      <c r="F29" s="38" t="s">
        <v>374</v>
      </c>
      <c r="G29" s="38" t="s">
        <v>375</v>
      </c>
      <c r="H29" s="38" t="s">
        <v>376</v>
      </c>
      <c r="I29" s="38" t="s">
        <v>377</v>
      </c>
      <c r="J29" s="38" t="s">
        <v>378</v>
      </c>
      <c r="K29" s="39">
        <v>45323</v>
      </c>
      <c r="L29" s="40">
        <v>45657</v>
      </c>
      <c r="M29" s="54">
        <v>1</v>
      </c>
      <c r="N29" s="55">
        <v>1</v>
      </c>
      <c r="O29" s="56">
        <v>2</v>
      </c>
      <c r="P29" s="44" t="s">
        <v>379</v>
      </c>
      <c r="Q29" s="45" t="s">
        <v>380</v>
      </c>
      <c r="R29" s="57" t="s">
        <v>51</v>
      </c>
      <c r="S29" s="57" t="s">
        <v>51</v>
      </c>
      <c r="T29" s="62" t="s">
        <v>165</v>
      </c>
      <c r="U29" s="46" t="s">
        <v>381</v>
      </c>
      <c r="V29" s="46" t="s">
        <v>382</v>
      </c>
      <c r="W29" s="36">
        <v>1</v>
      </c>
      <c r="X29" s="47">
        <v>0.5</v>
      </c>
      <c r="Y29" s="48" t="s">
        <v>383</v>
      </c>
      <c r="Z29" s="45" t="s">
        <v>384</v>
      </c>
      <c r="AA29" s="57" t="s">
        <v>51</v>
      </c>
      <c r="AB29" s="57" t="s">
        <v>51</v>
      </c>
      <c r="AC29" s="79" t="s">
        <v>385</v>
      </c>
      <c r="AD29" s="46" t="s">
        <v>386</v>
      </c>
      <c r="AE29" s="46" t="s">
        <v>170</v>
      </c>
      <c r="AF29" s="36">
        <v>1</v>
      </c>
      <c r="AG29" s="36">
        <v>1</v>
      </c>
      <c r="AH29" s="64" t="s">
        <v>387</v>
      </c>
      <c r="AI29" s="45" t="s">
        <v>388</v>
      </c>
      <c r="AJ29" s="36" t="s">
        <v>51</v>
      </c>
      <c r="AK29" s="36" t="s">
        <v>51</v>
      </c>
      <c r="AL29" s="79" t="s">
        <v>389</v>
      </c>
      <c r="AM29" s="50" t="s">
        <v>390</v>
      </c>
      <c r="AN29" s="50" t="s">
        <v>170</v>
      </c>
      <c r="AO29" s="51">
        <v>1</v>
      </c>
      <c r="AP29" s="51">
        <v>1</v>
      </c>
      <c r="AQ29" s="1"/>
      <c r="AR29" s="1"/>
    </row>
    <row r="30" spans="1:44" ht="252" customHeight="1">
      <c r="A30" s="632"/>
      <c r="B30" s="632"/>
      <c r="C30" s="651" t="s">
        <v>391</v>
      </c>
      <c r="D30" s="52">
        <v>45659</v>
      </c>
      <c r="E30" s="37" t="s">
        <v>392</v>
      </c>
      <c r="F30" s="38" t="s">
        <v>393</v>
      </c>
      <c r="G30" s="38" t="s">
        <v>394</v>
      </c>
      <c r="H30" s="38" t="s">
        <v>395</v>
      </c>
      <c r="I30" s="38" t="s">
        <v>396</v>
      </c>
      <c r="J30" s="38"/>
      <c r="K30" s="39">
        <v>45323</v>
      </c>
      <c r="L30" s="40">
        <v>45656</v>
      </c>
      <c r="M30" s="54">
        <v>3</v>
      </c>
      <c r="N30" s="55">
        <v>4</v>
      </c>
      <c r="O30" s="56">
        <v>4</v>
      </c>
      <c r="P30" s="44" t="s">
        <v>397</v>
      </c>
      <c r="Q30" s="45" t="s">
        <v>398</v>
      </c>
      <c r="R30" s="57" t="s">
        <v>51</v>
      </c>
      <c r="S30" s="57" t="s">
        <v>51</v>
      </c>
      <c r="T30" s="62" t="s">
        <v>399</v>
      </c>
      <c r="U30" s="46" t="s">
        <v>400</v>
      </c>
      <c r="V30" s="46" t="s">
        <v>401</v>
      </c>
      <c r="W30" s="36">
        <v>3</v>
      </c>
      <c r="X30" s="47">
        <v>3</v>
      </c>
      <c r="Y30" s="48" t="s">
        <v>402</v>
      </c>
      <c r="Z30" s="49" t="s">
        <v>403</v>
      </c>
      <c r="AA30" s="36" t="s">
        <v>51</v>
      </c>
      <c r="AB30" s="36" t="s">
        <v>51</v>
      </c>
      <c r="AC30" s="60" t="s">
        <v>404</v>
      </c>
      <c r="AD30" s="46" t="s">
        <v>405</v>
      </c>
      <c r="AE30" s="46" t="s">
        <v>406</v>
      </c>
      <c r="AF30" s="36">
        <v>4</v>
      </c>
      <c r="AG30" s="36">
        <v>4</v>
      </c>
      <c r="AH30" s="64" t="s">
        <v>407</v>
      </c>
      <c r="AI30" s="45" t="s">
        <v>408</v>
      </c>
      <c r="AJ30" s="36" t="s">
        <v>51</v>
      </c>
      <c r="AK30" s="36" t="s">
        <v>51</v>
      </c>
      <c r="AL30" s="60" t="s">
        <v>409</v>
      </c>
      <c r="AM30" s="50" t="s">
        <v>410</v>
      </c>
      <c r="AN30" s="50" t="s">
        <v>170</v>
      </c>
      <c r="AO30" s="51">
        <v>4</v>
      </c>
      <c r="AP30" s="51">
        <v>4</v>
      </c>
      <c r="AQ30" s="1"/>
      <c r="AR30" s="1"/>
    </row>
    <row r="31" spans="1:44" ht="73.5" customHeight="1">
      <c r="A31" s="632"/>
      <c r="B31" s="632"/>
      <c r="C31" s="632"/>
      <c r="D31" s="52">
        <v>45324</v>
      </c>
      <c r="E31" s="37" t="s">
        <v>411</v>
      </c>
      <c r="F31" s="38" t="s">
        <v>412</v>
      </c>
      <c r="G31" s="38" t="s">
        <v>413</v>
      </c>
      <c r="H31" s="38" t="s">
        <v>414</v>
      </c>
      <c r="I31" s="38" t="s">
        <v>396</v>
      </c>
      <c r="J31" s="38" t="s">
        <v>415</v>
      </c>
      <c r="K31" s="39">
        <v>45413</v>
      </c>
      <c r="L31" s="40">
        <v>45503</v>
      </c>
      <c r="M31" s="54">
        <v>0</v>
      </c>
      <c r="N31" s="55">
        <v>1</v>
      </c>
      <c r="O31" s="56">
        <v>0</v>
      </c>
      <c r="P31" s="44" t="s">
        <v>130</v>
      </c>
      <c r="Q31" s="36" t="s">
        <v>131</v>
      </c>
      <c r="R31" s="57" t="s">
        <v>132</v>
      </c>
      <c r="S31" s="57" t="s">
        <v>132</v>
      </c>
      <c r="T31" s="62" t="s">
        <v>133</v>
      </c>
      <c r="U31" s="46" t="s">
        <v>134</v>
      </c>
      <c r="V31" s="46" t="s">
        <v>416</v>
      </c>
      <c r="W31" s="36">
        <v>0</v>
      </c>
      <c r="X31" s="47">
        <v>0</v>
      </c>
      <c r="Y31" s="48" t="s">
        <v>417</v>
      </c>
      <c r="Z31" s="49" t="s">
        <v>418</v>
      </c>
      <c r="AA31" s="36" t="s">
        <v>51</v>
      </c>
      <c r="AB31" s="36" t="s">
        <v>51</v>
      </c>
      <c r="AC31" s="60" t="s">
        <v>419</v>
      </c>
      <c r="AD31" s="60" t="s">
        <v>420</v>
      </c>
      <c r="AE31" s="46" t="s">
        <v>421</v>
      </c>
      <c r="AF31" s="36">
        <v>1</v>
      </c>
      <c r="AG31" s="36">
        <v>1</v>
      </c>
      <c r="AH31" s="64" t="s">
        <v>243</v>
      </c>
      <c r="AI31" s="36" t="s">
        <v>243</v>
      </c>
      <c r="AJ31" s="36" t="s">
        <v>132</v>
      </c>
      <c r="AK31" s="36" t="s">
        <v>132</v>
      </c>
      <c r="AL31" s="46" t="s">
        <v>422</v>
      </c>
      <c r="AM31" s="50" t="s">
        <v>423</v>
      </c>
      <c r="AN31" s="50" t="s">
        <v>424</v>
      </c>
      <c r="AO31" s="51">
        <v>0</v>
      </c>
      <c r="AP31" s="51">
        <v>0</v>
      </c>
      <c r="AQ31" s="1"/>
      <c r="AR31" s="1"/>
    </row>
    <row r="32" spans="1:44" ht="255" customHeight="1">
      <c r="A32" s="632"/>
      <c r="B32" s="632"/>
      <c r="C32" s="632"/>
      <c r="D32" s="52">
        <v>45353</v>
      </c>
      <c r="E32" s="37" t="s">
        <v>425</v>
      </c>
      <c r="F32" s="38" t="s">
        <v>426</v>
      </c>
      <c r="G32" s="38" t="s">
        <v>427</v>
      </c>
      <c r="H32" s="38" t="s">
        <v>428</v>
      </c>
      <c r="I32" s="38" t="s">
        <v>429</v>
      </c>
      <c r="J32" s="38" t="s">
        <v>429</v>
      </c>
      <c r="K32" s="39">
        <v>45505</v>
      </c>
      <c r="L32" s="53">
        <v>45550</v>
      </c>
      <c r="M32" s="54">
        <v>0</v>
      </c>
      <c r="N32" s="55">
        <v>0</v>
      </c>
      <c r="O32" s="56">
        <v>1</v>
      </c>
      <c r="P32" s="44" t="s">
        <v>130</v>
      </c>
      <c r="Q32" s="57" t="s">
        <v>131</v>
      </c>
      <c r="R32" s="57" t="s">
        <v>132</v>
      </c>
      <c r="S32" s="57" t="s">
        <v>132</v>
      </c>
      <c r="T32" s="62" t="s">
        <v>133</v>
      </c>
      <c r="U32" s="46" t="s">
        <v>134</v>
      </c>
      <c r="V32" s="46" t="s">
        <v>132</v>
      </c>
      <c r="W32" s="36">
        <v>0</v>
      </c>
      <c r="X32" s="47">
        <v>0</v>
      </c>
      <c r="Y32" s="44" t="s">
        <v>430</v>
      </c>
      <c r="Z32" s="69" t="s">
        <v>431</v>
      </c>
      <c r="AA32" s="36" t="s">
        <v>51</v>
      </c>
      <c r="AB32" s="36" t="s">
        <v>51</v>
      </c>
      <c r="AC32" s="60" t="s">
        <v>432</v>
      </c>
      <c r="AD32" s="46" t="s">
        <v>433</v>
      </c>
      <c r="AE32" s="46" t="s">
        <v>434</v>
      </c>
      <c r="AF32" s="36">
        <v>1</v>
      </c>
      <c r="AG32" s="36">
        <v>0.5</v>
      </c>
      <c r="AH32" s="64" t="s">
        <v>435</v>
      </c>
      <c r="AI32" s="49" t="s">
        <v>436</v>
      </c>
      <c r="AJ32" s="36" t="s">
        <v>132</v>
      </c>
      <c r="AK32" s="36" t="s">
        <v>132</v>
      </c>
      <c r="AL32" s="46" t="s">
        <v>437</v>
      </c>
      <c r="AM32" s="80" t="s">
        <v>438</v>
      </c>
      <c r="AN32" s="50" t="s">
        <v>170</v>
      </c>
      <c r="AO32" s="51">
        <v>1</v>
      </c>
      <c r="AP32" s="51">
        <v>1</v>
      </c>
      <c r="AQ32" s="1"/>
      <c r="AR32" s="1"/>
    </row>
    <row r="33" spans="1:44" ht="288.75" customHeight="1">
      <c r="A33" s="632"/>
      <c r="B33" s="632"/>
      <c r="C33" s="633"/>
      <c r="D33" s="52">
        <v>45384</v>
      </c>
      <c r="E33" s="37" t="s">
        <v>439</v>
      </c>
      <c r="F33" s="38" t="s">
        <v>440</v>
      </c>
      <c r="G33" s="38" t="s">
        <v>441</v>
      </c>
      <c r="H33" s="38" t="s">
        <v>442</v>
      </c>
      <c r="I33" s="38" t="s">
        <v>443</v>
      </c>
      <c r="J33" s="38" t="s">
        <v>443</v>
      </c>
      <c r="K33" s="39">
        <v>45323</v>
      </c>
      <c r="L33" s="40">
        <v>45656</v>
      </c>
      <c r="M33" s="81" t="s">
        <v>444</v>
      </c>
      <c r="N33" s="38" t="s">
        <v>445</v>
      </c>
      <c r="O33" s="71" t="s">
        <v>446</v>
      </c>
      <c r="P33" s="44" t="s">
        <v>447</v>
      </c>
      <c r="Q33" s="49" t="s">
        <v>448</v>
      </c>
      <c r="R33" s="57" t="s">
        <v>51</v>
      </c>
      <c r="S33" s="57" t="s">
        <v>51</v>
      </c>
      <c r="T33" s="62" t="s">
        <v>449</v>
      </c>
      <c r="U33" s="46" t="s">
        <v>450</v>
      </c>
      <c r="V33" s="46" t="s">
        <v>297</v>
      </c>
      <c r="W33" s="36">
        <v>2</v>
      </c>
      <c r="X33" s="47">
        <v>2</v>
      </c>
      <c r="Y33" s="48" t="s">
        <v>451</v>
      </c>
      <c r="Z33" s="36" t="s">
        <v>452</v>
      </c>
      <c r="AA33" s="57" t="s">
        <v>51</v>
      </c>
      <c r="AB33" s="57" t="s">
        <v>51</v>
      </c>
      <c r="AC33" s="46" t="s">
        <v>453</v>
      </c>
      <c r="AD33" s="46" t="s">
        <v>454</v>
      </c>
      <c r="AE33" s="46" t="s">
        <v>455</v>
      </c>
      <c r="AF33" s="36">
        <v>3</v>
      </c>
      <c r="AG33" s="36">
        <v>3</v>
      </c>
      <c r="AH33" s="64" t="s">
        <v>456</v>
      </c>
      <c r="AI33" s="46" t="s">
        <v>457</v>
      </c>
      <c r="AJ33" s="36" t="s">
        <v>51</v>
      </c>
      <c r="AK33" s="36" t="s">
        <v>51</v>
      </c>
      <c r="AL33" s="46" t="s">
        <v>458</v>
      </c>
      <c r="AM33" s="50" t="s">
        <v>459</v>
      </c>
      <c r="AN33" s="50" t="s">
        <v>64</v>
      </c>
      <c r="AO33" s="51">
        <v>3</v>
      </c>
      <c r="AP33" s="51">
        <v>3</v>
      </c>
      <c r="AQ33" s="1"/>
      <c r="AR33" s="1"/>
    </row>
    <row r="34" spans="1:44" ht="54" customHeight="1">
      <c r="A34" s="632"/>
      <c r="B34" s="632"/>
      <c r="C34" s="651" t="s">
        <v>460</v>
      </c>
      <c r="D34" s="52">
        <v>45294</v>
      </c>
      <c r="E34" s="37" t="s">
        <v>461</v>
      </c>
      <c r="F34" s="38" t="s">
        <v>462</v>
      </c>
      <c r="G34" s="38" t="s">
        <v>463</v>
      </c>
      <c r="H34" s="38" t="s">
        <v>464</v>
      </c>
      <c r="I34" s="38" t="s">
        <v>465</v>
      </c>
      <c r="J34" s="38" t="s">
        <v>70</v>
      </c>
      <c r="K34" s="82">
        <v>45444</v>
      </c>
      <c r="L34" s="83">
        <v>45535</v>
      </c>
      <c r="M34" s="54">
        <v>0</v>
      </c>
      <c r="N34" s="55">
        <v>1</v>
      </c>
      <c r="O34" s="56">
        <v>0</v>
      </c>
      <c r="P34" s="44" t="s">
        <v>466</v>
      </c>
      <c r="Q34" s="84" t="s">
        <v>467</v>
      </c>
      <c r="R34" s="57" t="s">
        <v>51</v>
      </c>
      <c r="S34" s="57" t="s">
        <v>51</v>
      </c>
      <c r="T34" s="62" t="s">
        <v>468</v>
      </c>
      <c r="U34" s="46" t="s">
        <v>469</v>
      </c>
      <c r="V34" s="46" t="s">
        <v>470</v>
      </c>
      <c r="W34" s="36">
        <v>1</v>
      </c>
      <c r="X34" s="47">
        <v>1</v>
      </c>
      <c r="Y34" s="85" t="s">
        <v>471</v>
      </c>
      <c r="Z34" s="86" t="s">
        <v>471</v>
      </c>
      <c r="AA34" s="36" t="s">
        <v>132</v>
      </c>
      <c r="AB34" s="36" t="s">
        <v>132</v>
      </c>
      <c r="AC34" s="46" t="s">
        <v>472</v>
      </c>
      <c r="AD34" s="46" t="s">
        <v>473</v>
      </c>
      <c r="AE34" s="46" t="s">
        <v>473</v>
      </c>
      <c r="AF34" s="36">
        <v>0</v>
      </c>
      <c r="AG34" s="36">
        <v>0</v>
      </c>
      <c r="AH34" s="85" t="s">
        <v>474</v>
      </c>
      <c r="AI34" s="86" t="s">
        <v>474</v>
      </c>
      <c r="AJ34" s="36" t="s">
        <v>132</v>
      </c>
      <c r="AK34" s="36" t="s">
        <v>132</v>
      </c>
      <c r="AL34" s="46" t="s">
        <v>475</v>
      </c>
      <c r="AM34" s="50" t="s">
        <v>423</v>
      </c>
      <c r="AN34" s="50" t="s">
        <v>64</v>
      </c>
      <c r="AO34" s="51">
        <v>0</v>
      </c>
      <c r="AP34" s="51">
        <v>0</v>
      </c>
      <c r="AQ34" s="1"/>
      <c r="AR34" s="1"/>
    </row>
    <row r="35" spans="1:44" ht="214.5" customHeight="1">
      <c r="A35" s="632"/>
      <c r="B35" s="632"/>
      <c r="C35" s="632"/>
      <c r="D35" s="52">
        <v>45325</v>
      </c>
      <c r="E35" s="37" t="s">
        <v>476</v>
      </c>
      <c r="F35" s="38" t="s">
        <v>477</v>
      </c>
      <c r="G35" s="38" t="s">
        <v>478</v>
      </c>
      <c r="H35" s="38" t="s">
        <v>479</v>
      </c>
      <c r="I35" s="38" t="s">
        <v>480</v>
      </c>
      <c r="J35" s="38" t="s">
        <v>70</v>
      </c>
      <c r="K35" s="82">
        <v>45536</v>
      </c>
      <c r="L35" s="87">
        <v>45657</v>
      </c>
      <c r="M35" s="54">
        <v>0</v>
      </c>
      <c r="N35" s="55">
        <v>0</v>
      </c>
      <c r="O35" s="56">
        <v>1</v>
      </c>
      <c r="P35" s="44" t="s">
        <v>481</v>
      </c>
      <c r="Q35" s="45" t="s">
        <v>482</v>
      </c>
      <c r="R35" s="57" t="s">
        <v>51</v>
      </c>
      <c r="S35" s="57" t="s">
        <v>51</v>
      </c>
      <c r="T35" s="62" t="s">
        <v>483</v>
      </c>
      <c r="U35" s="46" t="s">
        <v>484</v>
      </c>
      <c r="V35" s="46" t="s">
        <v>485</v>
      </c>
      <c r="W35" s="36">
        <v>1</v>
      </c>
      <c r="X35" s="47">
        <v>0</v>
      </c>
      <c r="Y35" s="48" t="s">
        <v>486</v>
      </c>
      <c r="Z35" s="36" t="s">
        <v>132</v>
      </c>
      <c r="AA35" s="36" t="s">
        <v>132</v>
      </c>
      <c r="AB35" s="36" t="s">
        <v>132</v>
      </c>
      <c r="AC35" s="46" t="s">
        <v>244</v>
      </c>
      <c r="AD35" s="46" t="s">
        <v>487</v>
      </c>
      <c r="AE35" s="46" t="s">
        <v>487</v>
      </c>
      <c r="AF35" s="36">
        <v>0</v>
      </c>
      <c r="AG35" s="36">
        <v>0</v>
      </c>
      <c r="AH35" s="63" t="s">
        <v>488</v>
      </c>
      <c r="AI35" s="45" t="s">
        <v>482</v>
      </c>
      <c r="AJ35" s="36" t="s">
        <v>489</v>
      </c>
      <c r="AK35" s="36" t="s">
        <v>489</v>
      </c>
      <c r="AL35" s="46" t="s">
        <v>490</v>
      </c>
      <c r="AM35" s="50" t="s">
        <v>491</v>
      </c>
      <c r="AN35" s="50" t="s">
        <v>492</v>
      </c>
      <c r="AO35" s="51">
        <v>1</v>
      </c>
      <c r="AP35" s="51">
        <v>0.5</v>
      </c>
      <c r="AQ35" s="1"/>
      <c r="AR35" s="1"/>
    </row>
    <row r="36" spans="1:44" ht="253.5" customHeight="1">
      <c r="A36" s="632"/>
      <c r="B36" s="632"/>
      <c r="C36" s="632"/>
      <c r="D36" s="52">
        <v>45354</v>
      </c>
      <c r="E36" s="37" t="s">
        <v>493</v>
      </c>
      <c r="F36" s="38" t="s">
        <v>494</v>
      </c>
      <c r="G36" s="38" t="s">
        <v>495</v>
      </c>
      <c r="H36" s="38" t="s">
        <v>496</v>
      </c>
      <c r="I36" s="38" t="s">
        <v>109</v>
      </c>
      <c r="J36" s="38" t="s">
        <v>429</v>
      </c>
      <c r="K36" s="82">
        <v>45444</v>
      </c>
      <c r="L36" s="87">
        <v>45657</v>
      </c>
      <c r="M36" s="54">
        <v>0</v>
      </c>
      <c r="N36" s="55">
        <v>1</v>
      </c>
      <c r="O36" s="56">
        <v>2</v>
      </c>
      <c r="P36" s="44" t="s">
        <v>130</v>
      </c>
      <c r="Q36" s="36" t="s">
        <v>131</v>
      </c>
      <c r="R36" s="57" t="s">
        <v>132</v>
      </c>
      <c r="S36" s="57" t="s">
        <v>132</v>
      </c>
      <c r="T36" s="62" t="s">
        <v>133</v>
      </c>
      <c r="U36" s="46" t="s">
        <v>497</v>
      </c>
      <c r="V36" s="46" t="s">
        <v>498</v>
      </c>
      <c r="W36" s="36">
        <v>0</v>
      </c>
      <c r="X36" s="47">
        <v>0</v>
      </c>
      <c r="Y36" s="48" t="s">
        <v>499</v>
      </c>
      <c r="Z36" s="45" t="s">
        <v>500</v>
      </c>
      <c r="AA36" s="36" t="s">
        <v>51</v>
      </c>
      <c r="AB36" s="36" t="s">
        <v>51</v>
      </c>
      <c r="AC36" s="46" t="s">
        <v>501</v>
      </c>
      <c r="AD36" s="46" t="s">
        <v>502</v>
      </c>
      <c r="AE36" s="46" t="s">
        <v>503</v>
      </c>
      <c r="AF36" s="36">
        <v>1</v>
      </c>
      <c r="AG36" s="36">
        <v>0</v>
      </c>
      <c r="AH36" s="63" t="s">
        <v>504</v>
      </c>
      <c r="AI36" s="49" t="s">
        <v>505</v>
      </c>
      <c r="AJ36" s="36" t="s">
        <v>51</v>
      </c>
      <c r="AK36" s="36" t="s">
        <v>51</v>
      </c>
      <c r="AL36" s="46" t="s">
        <v>506</v>
      </c>
      <c r="AM36" s="50" t="s">
        <v>507</v>
      </c>
      <c r="AN36" s="50" t="s">
        <v>508</v>
      </c>
      <c r="AO36" s="51">
        <v>1</v>
      </c>
      <c r="AP36" s="51">
        <v>0.5</v>
      </c>
      <c r="AQ36" s="1"/>
      <c r="AR36" s="1"/>
    </row>
    <row r="37" spans="1:44" ht="171.75" customHeight="1">
      <c r="A37" s="632"/>
      <c r="B37" s="632"/>
      <c r="C37" s="632"/>
      <c r="D37" s="52">
        <v>45385</v>
      </c>
      <c r="E37" s="37" t="s">
        <v>509</v>
      </c>
      <c r="F37" s="38" t="s">
        <v>510</v>
      </c>
      <c r="G37" s="38" t="s">
        <v>511</v>
      </c>
      <c r="H37" s="38" t="s">
        <v>512</v>
      </c>
      <c r="I37" s="38" t="s">
        <v>513</v>
      </c>
      <c r="J37" s="38" t="s">
        <v>514</v>
      </c>
      <c r="K37" s="39">
        <v>45323</v>
      </c>
      <c r="L37" s="40">
        <v>45657</v>
      </c>
      <c r="M37" s="41">
        <v>1</v>
      </c>
      <c r="N37" s="55">
        <v>1</v>
      </c>
      <c r="O37" s="56">
        <v>1</v>
      </c>
      <c r="P37" s="44" t="s">
        <v>515</v>
      </c>
      <c r="Q37" s="49" t="s">
        <v>132</v>
      </c>
      <c r="R37" s="36" t="s">
        <v>90</v>
      </c>
      <c r="S37" s="36" t="s">
        <v>90</v>
      </c>
      <c r="T37" s="46" t="s">
        <v>516</v>
      </c>
      <c r="U37" s="46" t="s">
        <v>497</v>
      </c>
      <c r="V37" s="46" t="s">
        <v>517</v>
      </c>
      <c r="W37" s="36">
        <v>1</v>
      </c>
      <c r="X37" s="47">
        <v>0</v>
      </c>
      <c r="Y37" s="88" t="s">
        <v>518</v>
      </c>
      <c r="Z37" s="61" t="s">
        <v>519</v>
      </c>
      <c r="AA37" s="36" t="s">
        <v>90</v>
      </c>
      <c r="AB37" s="36" t="s">
        <v>90</v>
      </c>
      <c r="AC37" s="46" t="s">
        <v>520</v>
      </c>
      <c r="AD37" s="46" t="s">
        <v>521</v>
      </c>
      <c r="AE37" s="46" t="s">
        <v>522</v>
      </c>
      <c r="AF37" s="36">
        <v>1</v>
      </c>
      <c r="AG37" s="36">
        <v>0</v>
      </c>
      <c r="AH37" s="46" t="s">
        <v>523</v>
      </c>
      <c r="AI37" s="89" t="s">
        <v>524</v>
      </c>
      <c r="AJ37" s="36" t="s">
        <v>90</v>
      </c>
      <c r="AK37" s="36" t="s">
        <v>90</v>
      </c>
      <c r="AL37" s="46" t="s">
        <v>525</v>
      </c>
      <c r="AM37" s="50" t="s">
        <v>526</v>
      </c>
      <c r="AN37" s="50" t="s">
        <v>527</v>
      </c>
      <c r="AO37" s="51">
        <v>1</v>
      </c>
      <c r="AP37" s="51">
        <v>0</v>
      </c>
      <c r="AQ37" s="1"/>
      <c r="AR37" s="1"/>
    </row>
    <row r="38" spans="1:44" ht="195.75" customHeight="1">
      <c r="A38" s="632"/>
      <c r="B38" s="632"/>
      <c r="C38" s="633"/>
      <c r="D38" s="52">
        <v>45415</v>
      </c>
      <c r="E38" s="37" t="s">
        <v>528</v>
      </c>
      <c r="F38" s="38" t="s">
        <v>529</v>
      </c>
      <c r="G38" s="38" t="s">
        <v>530</v>
      </c>
      <c r="H38" s="38" t="s">
        <v>531</v>
      </c>
      <c r="I38" s="38" t="s">
        <v>532</v>
      </c>
      <c r="J38" s="38" t="s">
        <v>70</v>
      </c>
      <c r="K38" s="82">
        <v>45536</v>
      </c>
      <c r="L38" s="87">
        <v>45657</v>
      </c>
      <c r="M38" s="54">
        <v>0</v>
      </c>
      <c r="N38" s="55">
        <v>0</v>
      </c>
      <c r="O38" s="56">
        <v>1</v>
      </c>
      <c r="P38" s="44" t="s">
        <v>130</v>
      </c>
      <c r="Q38" s="36" t="s">
        <v>131</v>
      </c>
      <c r="R38" s="57" t="s">
        <v>132</v>
      </c>
      <c r="S38" s="57" t="s">
        <v>132</v>
      </c>
      <c r="T38" s="62" t="s">
        <v>133</v>
      </c>
      <c r="U38" s="46" t="s">
        <v>497</v>
      </c>
      <c r="V38" s="46" t="s">
        <v>533</v>
      </c>
      <c r="W38" s="36">
        <v>0</v>
      </c>
      <c r="X38" s="47">
        <v>0</v>
      </c>
      <c r="Y38" s="44" t="s">
        <v>534</v>
      </c>
      <c r="Z38" s="36" t="s">
        <v>132</v>
      </c>
      <c r="AA38" s="36" t="s">
        <v>132</v>
      </c>
      <c r="AB38" s="36" t="s">
        <v>132</v>
      </c>
      <c r="AC38" s="46" t="s">
        <v>244</v>
      </c>
      <c r="AD38" s="46" t="s">
        <v>535</v>
      </c>
      <c r="AE38" s="46" t="s">
        <v>535</v>
      </c>
      <c r="AF38" s="36">
        <v>0</v>
      </c>
      <c r="AG38" s="36">
        <v>0</v>
      </c>
      <c r="AH38" s="46"/>
      <c r="AI38" s="36"/>
      <c r="AJ38" s="36" t="s">
        <v>90</v>
      </c>
      <c r="AK38" s="36" t="s">
        <v>90</v>
      </c>
      <c r="AL38" s="46" t="s">
        <v>536</v>
      </c>
      <c r="AM38" s="50" t="s">
        <v>537</v>
      </c>
      <c r="AN38" s="50" t="s">
        <v>538</v>
      </c>
      <c r="AO38" s="51">
        <v>1</v>
      </c>
      <c r="AP38" s="51">
        <v>0</v>
      </c>
      <c r="AQ38" s="1"/>
      <c r="AR38" s="1"/>
    </row>
    <row r="39" spans="1:44" ht="276.75" customHeight="1">
      <c r="A39" s="632"/>
      <c r="B39" s="632"/>
      <c r="C39" s="651" t="s">
        <v>539</v>
      </c>
      <c r="D39" s="52">
        <v>45295</v>
      </c>
      <c r="E39" s="37" t="s">
        <v>540</v>
      </c>
      <c r="F39" s="38" t="s">
        <v>541</v>
      </c>
      <c r="G39" s="38" t="s">
        <v>542</v>
      </c>
      <c r="H39" s="38" t="s">
        <v>543</v>
      </c>
      <c r="I39" s="38" t="s">
        <v>396</v>
      </c>
      <c r="J39" s="38"/>
      <c r="K39" s="82">
        <v>45323</v>
      </c>
      <c r="L39" s="87">
        <v>45656</v>
      </c>
      <c r="M39" s="54">
        <v>1</v>
      </c>
      <c r="N39" s="55">
        <v>1</v>
      </c>
      <c r="O39" s="56">
        <v>1</v>
      </c>
      <c r="P39" s="44" t="s">
        <v>544</v>
      </c>
      <c r="Q39" s="49" t="s">
        <v>545</v>
      </c>
      <c r="R39" s="57" t="s">
        <v>51</v>
      </c>
      <c r="S39" s="57" t="s">
        <v>51</v>
      </c>
      <c r="T39" s="62" t="s">
        <v>546</v>
      </c>
      <c r="U39" s="46" t="s">
        <v>547</v>
      </c>
      <c r="V39" s="46" t="s">
        <v>470</v>
      </c>
      <c r="W39" s="36">
        <v>1</v>
      </c>
      <c r="X39" s="47">
        <v>1</v>
      </c>
      <c r="Y39" s="48" t="s">
        <v>548</v>
      </c>
      <c r="Z39" s="36" t="s">
        <v>549</v>
      </c>
      <c r="AA39" s="36" t="s">
        <v>51</v>
      </c>
      <c r="AB39" s="36" t="s">
        <v>51</v>
      </c>
      <c r="AC39" s="46" t="s">
        <v>550</v>
      </c>
      <c r="AD39" s="46" t="s">
        <v>551</v>
      </c>
      <c r="AE39" s="46" t="s">
        <v>552</v>
      </c>
      <c r="AF39" s="36">
        <v>1</v>
      </c>
      <c r="AG39" s="36">
        <v>1</v>
      </c>
      <c r="AH39" s="46" t="s">
        <v>553</v>
      </c>
      <c r="AI39" s="49" t="s">
        <v>554</v>
      </c>
      <c r="AJ39" s="36" t="s">
        <v>51</v>
      </c>
      <c r="AK39" s="36" t="s">
        <v>51</v>
      </c>
      <c r="AL39" s="46" t="s">
        <v>555</v>
      </c>
      <c r="AM39" s="50" t="s">
        <v>556</v>
      </c>
      <c r="AN39" s="50" t="s">
        <v>64</v>
      </c>
      <c r="AO39" s="51">
        <v>1</v>
      </c>
      <c r="AP39" s="51">
        <v>1</v>
      </c>
      <c r="AQ39" s="1"/>
      <c r="AR39" s="1"/>
    </row>
    <row r="40" spans="1:44" ht="255" customHeight="1">
      <c r="A40" s="632"/>
      <c r="B40" s="632"/>
      <c r="C40" s="633"/>
      <c r="D40" s="52">
        <v>45326</v>
      </c>
      <c r="E40" s="37" t="s">
        <v>557</v>
      </c>
      <c r="F40" s="38" t="s">
        <v>558</v>
      </c>
      <c r="G40" s="38" t="s">
        <v>559</v>
      </c>
      <c r="H40" s="38" t="s">
        <v>560</v>
      </c>
      <c r="I40" s="38" t="s">
        <v>109</v>
      </c>
      <c r="J40" s="38" t="s">
        <v>109</v>
      </c>
      <c r="K40" s="82">
        <v>45536</v>
      </c>
      <c r="L40" s="87">
        <v>45657</v>
      </c>
      <c r="M40" s="54">
        <v>0</v>
      </c>
      <c r="N40" s="55">
        <v>0</v>
      </c>
      <c r="O40" s="56">
        <v>1</v>
      </c>
      <c r="P40" s="44" t="s">
        <v>130</v>
      </c>
      <c r="Q40" s="36" t="s">
        <v>131</v>
      </c>
      <c r="R40" s="57" t="s">
        <v>132</v>
      </c>
      <c r="S40" s="57" t="s">
        <v>132</v>
      </c>
      <c r="T40" s="62" t="s">
        <v>133</v>
      </c>
      <c r="U40" s="46" t="s">
        <v>497</v>
      </c>
      <c r="V40" s="46" t="s">
        <v>561</v>
      </c>
      <c r="W40" s="36">
        <v>0</v>
      </c>
      <c r="X40" s="47">
        <v>0</v>
      </c>
      <c r="Y40" s="48" t="s">
        <v>562</v>
      </c>
      <c r="Z40" s="36" t="s">
        <v>563</v>
      </c>
      <c r="AA40" s="36" t="s">
        <v>51</v>
      </c>
      <c r="AB40" s="36" t="s">
        <v>51</v>
      </c>
      <c r="AC40" s="46" t="s">
        <v>564</v>
      </c>
      <c r="AD40" s="46" t="s">
        <v>565</v>
      </c>
      <c r="AE40" s="46" t="s">
        <v>566</v>
      </c>
      <c r="AF40" s="36">
        <v>0</v>
      </c>
      <c r="AG40" s="36">
        <v>0</v>
      </c>
      <c r="AH40" s="46" t="s">
        <v>567</v>
      </c>
      <c r="AI40" s="45" t="s">
        <v>568</v>
      </c>
      <c r="AJ40" s="36" t="s">
        <v>51</v>
      </c>
      <c r="AK40" s="36" t="s">
        <v>51</v>
      </c>
      <c r="AL40" s="46" t="s">
        <v>569</v>
      </c>
      <c r="AM40" s="50" t="s">
        <v>570</v>
      </c>
      <c r="AN40" s="50" t="s">
        <v>64</v>
      </c>
      <c r="AO40" s="51">
        <v>1</v>
      </c>
      <c r="AP40" s="51">
        <v>1</v>
      </c>
      <c r="AQ40" s="1"/>
      <c r="AR40" s="1"/>
    </row>
    <row r="41" spans="1:44" ht="253.5" customHeight="1">
      <c r="A41" s="633"/>
      <c r="B41" s="633"/>
      <c r="C41" s="90" t="s">
        <v>571</v>
      </c>
      <c r="D41" s="52">
        <v>45296</v>
      </c>
      <c r="E41" s="37" t="s">
        <v>572</v>
      </c>
      <c r="F41" s="38" t="s">
        <v>573</v>
      </c>
      <c r="G41" s="38" t="s">
        <v>574</v>
      </c>
      <c r="H41" s="38" t="s">
        <v>575</v>
      </c>
      <c r="I41" s="38" t="s">
        <v>429</v>
      </c>
      <c r="J41" s="38" t="s">
        <v>429</v>
      </c>
      <c r="K41" s="39">
        <v>45444</v>
      </c>
      <c r="L41" s="40">
        <v>45657</v>
      </c>
      <c r="M41" s="54">
        <v>0</v>
      </c>
      <c r="N41" s="55">
        <v>1</v>
      </c>
      <c r="O41" s="56">
        <v>1</v>
      </c>
      <c r="P41" s="44" t="s">
        <v>130</v>
      </c>
      <c r="Q41" s="57" t="s">
        <v>131</v>
      </c>
      <c r="R41" s="57" t="s">
        <v>132</v>
      </c>
      <c r="S41" s="57" t="s">
        <v>132</v>
      </c>
      <c r="T41" s="62" t="s">
        <v>133</v>
      </c>
      <c r="U41" s="46" t="s">
        <v>576</v>
      </c>
      <c r="V41" s="46"/>
      <c r="W41" s="36">
        <v>0</v>
      </c>
      <c r="X41" s="47">
        <v>0</v>
      </c>
      <c r="Y41" s="48" t="s">
        <v>577</v>
      </c>
      <c r="Z41" s="49" t="s">
        <v>578</v>
      </c>
      <c r="AA41" s="36" t="s">
        <v>51</v>
      </c>
      <c r="AB41" s="36" t="s">
        <v>51</v>
      </c>
      <c r="AC41" s="46" t="s">
        <v>501</v>
      </c>
      <c r="AD41" s="46" t="s">
        <v>502</v>
      </c>
      <c r="AE41" s="46" t="s">
        <v>579</v>
      </c>
      <c r="AF41" s="36">
        <v>1</v>
      </c>
      <c r="AG41" s="36">
        <v>0</v>
      </c>
      <c r="AH41" s="63" t="s">
        <v>580</v>
      </c>
      <c r="AI41" s="49" t="s">
        <v>581</v>
      </c>
      <c r="AJ41" s="36" t="s">
        <v>51</v>
      </c>
      <c r="AK41" s="36" t="s">
        <v>51</v>
      </c>
      <c r="AL41" s="46" t="s">
        <v>506</v>
      </c>
      <c r="AM41" s="50" t="s">
        <v>582</v>
      </c>
      <c r="AN41" s="50" t="s">
        <v>64</v>
      </c>
      <c r="AO41" s="51">
        <v>1</v>
      </c>
      <c r="AP41" s="51">
        <v>1</v>
      </c>
      <c r="AQ41" s="1"/>
      <c r="AR41" s="1"/>
    </row>
    <row r="42" spans="1:44" ht="16.5" customHeight="1">
      <c r="A42" s="91"/>
      <c r="B42" s="92"/>
      <c r="C42" s="92"/>
      <c r="D42" s="93"/>
      <c r="E42" s="94"/>
      <c r="F42" s="95"/>
      <c r="G42" s="95"/>
      <c r="H42" s="95"/>
      <c r="I42" s="95"/>
      <c r="J42" s="95"/>
      <c r="K42" s="95"/>
      <c r="L42" s="95"/>
      <c r="M42" s="95"/>
      <c r="N42" s="96"/>
      <c r="O42" s="97"/>
      <c r="P42" s="98"/>
      <c r="Q42" s="99"/>
      <c r="R42" s="99"/>
      <c r="S42" s="99"/>
      <c r="T42" s="99"/>
      <c r="U42" s="100"/>
      <c r="V42" s="101"/>
      <c r="W42" s="575">
        <f t="shared" ref="W42:AE42" si="0">SUM(W10:W41)</f>
        <v>34</v>
      </c>
      <c r="X42" s="575">
        <f t="shared" si="0"/>
        <v>29.5</v>
      </c>
      <c r="Y42" s="103">
        <f t="shared" si="0"/>
        <v>0</v>
      </c>
      <c r="Z42" s="103">
        <f t="shared" si="0"/>
        <v>0</v>
      </c>
      <c r="AA42" s="103">
        <f t="shared" si="0"/>
        <v>0</v>
      </c>
      <c r="AB42" s="103">
        <f t="shared" si="0"/>
        <v>0</v>
      </c>
      <c r="AC42" s="103">
        <f t="shared" si="0"/>
        <v>0</v>
      </c>
      <c r="AD42" s="103">
        <f t="shared" si="0"/>
        <v>0</v>
      </c>
      <c r="AE42" s="103">
        <f t="shared" si="0"/>
        <v>0</v>
      </c>
      <c r="AF42" s="103">
        <f t="shared" ref="AF42:AP42" si="1">SUM(AF10:AF41)</f>
        <v>43</v>
      </c>
      <c r="AG42" s="103">
        <f t="shared" si="1"/>
        <v>39</v>
      </c>
      <c r="AH42" s="103">
        <f t="shared" si="1"/>
        <v>0</v>
      </c>
      <c r="AI42" s="103">
        <f t="shared" si="1"/>
        <v>0</v>
      </c>
      <c r="AJ42" s="103">
        <f t="shared" si="1"/>
        <v>0</v>
      </c>
      <c r="AK42" s="103">
        <f t="shared" si="1"/>
        <v>0</v>
      </c>
      <c r="AL42" s="103">
        <f t="shared" si="1"/>
        <v>0</v>
      </c>
      <c r="AM42" s="103">
        <f t="shared" si="1"/>
        <v>0</v>
      </c>
      <c r="AN42" s="103">
        <f t="shared" si="1"/>
        <v>0</v>
      </c>
      <c r="AO42" s="104">
        <f t="shared" si="1"/>
        <v>44</v>
      </c>
      <c r="AP42" s="104">
        <f t="shared" si="1"/>
        <v>39.5</v>
      </c>
      <c r="AQ42" s="1"/>
      <c r="AR42" s="1"/>
    </row>
    <row r="43" spans="1:44" ht="93.75" customHeight="1">
      <c r="A43" s="643" t="s">
        <v>40</v>
      </c>
      <c r="B43" s="652" t="s">
        <v>583</v>
      </c>
      <c r="C43" s="652" t="s">
        <v>584</v>
      </c>
      <c r="D43" s="105">
        <v>45292</v>
      </c>
      <c r="E43" s="106" t="s">
        <v>585</v>
      </c>
      <c r="F43" s="107" t="s">
        <v>586</v>
      </c>
      <c r="G43" s="107" t="s">
        <v>587</v>
      </c>
      <c r="H43" s="107" t="s">
        <v>588</v>
      </c>
      <c r="I43" s="107" t="s">
        <v>429</v>
      </c>
      <c r="J43" s="107" t="s">
        <v>589</v>
      </c>
      <c r="K43" s="108">
        <v>45536</v>
      </c>
      <c r="L43" s="109">
        <v>45657</v>
      </c>
      <c r="M43" s="110">
        <v>0</v>
      </c>
      <c r="N43" s="111">
        <v>0</v>
      </c>
      <c r="O43" s="112">
        <v>1</v>
      </c>
      <c r="P43" s="113" t="s">
        <v>590</v>
      </c>
      <c r="Q43" s="114" t="s">
        <v>591</v>
      </c>
      <c r="R43" s="115" t="s">
        <v>90</v>
      </c>
      <c r="S43" s="115" t="s">
        <v>90</v>
      </c>
      <c r="T43" s="116" t="s">
        <v>592</v>
      </c>
      <c r="U43" s="117" t="s">
        <v>593</v>
      </c>
      <c r="V43" s="117" t="s">
        <v>594</v>
      </c>
      <c r="W43" s="118">
        <v>1</v>
      </c>
      <c r="X43" s="119">
        <v>0</v>
      </c>
      <c r="Y43" s="120" t="s">
        <v>595</v>
      </c>
      <c r="Z43" s="118" t="s">
        <v>132</v>
      </c>
      <c r="AA43" s="118" t="s">
        <v>132</v>
      </c>
      <c r="AB43" s="118" t="s">
        <v>132</v>
      </c>
      <c r="AC43" s="117" t="s">
        <v>596</v>
      </c>
      <c r="AD43" s="117" t="s">
        <v>132</v>
      </c>
      <c r="AE43" s="117" t="s">
        <v>597</v>
      </c>
      <c r="AF43" s="118">
        <v>0</v>
      </c>
      <c r="AG43" s="118">
        <v>0</v>
      </c>
      <c r="AH43" s="118" t="s">
        <v>598</v>
      </c>
      <c r="AI43" s="121" t="s">
        <v>599</v>
      </c>
      <c r="AJ43" s="118" t="s">
        <v>51</v>
      </c>
      <c r="AK43" s="118" t="s">
        <v>51</v>
      </c>
      <c r="AL43" s="117" t="s">
        <v>600</v>
      </c>
      <c r="AM43" s="117" t="s">
        <v>601</v>
      </c>
      <c r="AN43" s="117" t="s">
        <v>602</v>
      </c>
      <c r="AO43" s="118">
        <v>1</v>
      </c>
      <c r="AP43" s="119">
        <v>1</v>
      </c>
      <c r="AQ43" s="1"/>
      <c r="AR43" s="1"/>
    </row>
    <row r="44" spans="1:44" ht="75" customHeight="1">
      <c r="A44" s="622"/>
      <c r="B44" s="632"/>
      <c r="C44" s="632"/>
      <c r="D44" s="105">
        <v>45323</v>
      </c>
      <c r="E44" s="106" t="s">
        <v>603</v>
      </c>
      <c r="F44" s="107" t="s">
        <v>604</v>
      </c>
      <c r="G44" s="107" t="s">
        <v>605</v>
      </c>
      <c r="H44" s="107" t="s">
        <v>606</v>
      </c>
      <c r="I44" s="107" t="s">
        <v>429</v>
      </c>
      <c r="J44" s="107" t="s">
        <v>429</v>
      </c>
      <c r="K44" s="108">
        <v>45536</v>
      </c>
      <c r="L44" s="109">
        <v>45657</v>
      </c>
      <c r="M44" s="110">
        <v>0</v>
      </c>
      <c r="N44" s="111">
        <v>0</v>
      </c>
      <c r="O44" s="112">
        <v>1</v>
      </c>
      <c r="P44" s="113" t="s">
        <v>130</v>
      </c>
      <c r="Q44" s="115" t="s">
        <v>131</v>
      </c>
      <c r="R44" s="115" t="s">
        <v>132</v>
      </c>
      <c r="S44" s="115" t="s">
        <v>132</v>
      </c>
      <c r="T44" s="116" t="s">
        <v>607</v>
      </c>
      <c r="U44" s="117" t="s">
        <v>608</v>
      </c>
      <c r="V44" s="117" t="s">
        <v>609</v>
      </c>
      <c r="W44" s="118">
        <v>0</v>
      </c>
      <c r="X44" s="119">
        <v>0</v>
      </c>
      <c r="Y44" s="120" t="s">
        <v>595</v>
      </c>
      <c r="Z44" s="118" t="s">
        <v>132</v>
      </c>
      <c r="AA44" s="118" t="s">
        <v>132</v>
      </c>
      <c r="AB44" s="118" t="s">
        <v>132</v>
      </c>
      <c r="AC44" s="117" t="s">
        <v>596</v>
      </c>
      <c r="AD44" s="117" t="s">
        <v>132</v>
      </c>
      <c r="AE44" s="117" t="s">
        <v>610</v>
      </c>
      <c r="AF44" s="118">
        <v>0</v>
      </c>
      <c r="AG44" s="118">
        <v>0</v>
      </c>
      <c r="AH44" s="118" t="s">
        <v>611</v>
      </c>
      <c r="AI44" s="122" t="s">
        <v>612</v>
      </c>
      <c r="AJ44" s="118" t="s">
        <v>51</v>
      </c>
      <c r="AK44" s="118" t="s">
        <v>51</v>
      </c>
      <c r="AL44" s="117" t="s">
        <v>613</v>
      </c>
      <c r="AM44" s="117" t="s">
        <v>614</v>
      </c>
      <c r="AN44" s="117" t="s">
        <v>602</v>
      </c>
      <c r="AO44" s="118">
        <v>1</v>
      </c>
      <c r="AP44" s="119">
        <v>1</v>
      </c>
      <c r="AQ44" s="1"/>
      <c r="AR44" s="1"/>
    </row>
    <row r="45" spans="1:44" ht="120" customHeight="1">
      <c r="A45" s="622"/>
      <c r="B45" s="632"/>
      <c r="C45" s="632"/>
      <c r="D45" s="105">
        <v>45352</v>
      </c>
      <c r="E45" s="106" t="s">
        <v>615</v>
      </c>
      <c r="F45" s="107" t="s">
        <v>616</v>
      </c>
      <c r="G45" s="107" t="s">
        <v>617</v>
      </c>
      <c r="H45" s="107" t="s">
        <v>618</v>
      </c>
      <c r="I45" s="107" t="s">
        <v>429</v>
      </c>
      <c r="J45" s="107" t="s">
        <v>589</v>
      </c>
      <c r="K45" s="108">
        <v>45536</v>
      </c>
      <c r="L45" s="109">
        <v>45657</v>
      </c>
      <c r="M45" s="110">
        <v>0</v>
      </c>
      <c r="N45" s="111">
        <v>0</v>
      </c>
      <c r="O45" s="112">
        <v>1</v>
      </c>
      <c r="P45" s="113" t="s">
        <v>130</v>
      </c>
      <c r="Q45" s="115" t="s">
        <v>131</v>
      </c>
      <c r="R45" s="115" t="s">
        <v>132</v>
      </c>
      <c r="S45" s="115" t="s">
        <v>132</v>
      </c>
      <c r="T45" s="116" t="s">
        <v>607</v>
      </c>
      <c r="U45" s="117" t="s">
        <v>608</v>
      </c>
      <c r="V45" s="117" t="s">
        <v>609</v>
      </c>
      <c r="W45" s="118">
        <v>0</v>
      </c>
      <c r="X45" s="119">
        <v>0</v>
      </c>
      <c r="Y45" s="120" t="s">
        <v>595</v>
      </c>
      <c r="Z45" s="118" t="s">
        <v>132</v>
      </c>
      <c r="AA45" s="118" t="s">
        <v>132</v>
      </c>
      <c r="AB45" s="118" t="s">
        <v>132</v>
      </c>
      <c r="AC45" s="117" t="s">
        <v>596</v>
      </c>
      <c r="AD45" s="117" t="s">
        <v>132</v>
      </c>
      <c r="AE45" s="117" t="s">
        <v>610</v>
      </c>
      <c r="AF45" s="118">
        <v>0</v>
      </c>
      <c r="AG45" s="118">
        <v>0</v>
      </c>
      <c r="AH45" s="118" t="s">
        <v>619</v>
      </c>
      <c r="AI45" s="114" t="s">
        <v>620</v>
      </c>
      <c r="AJ45" s="118" t="s">
        <v>51</v>
      </c>
      <c r="AK45" s="118" t="s">
        <v>51</v>
      </c>
      <c r="AL45" s="117" t="s">
        <v>621</v>
      </c>
      <c r="AM45" s="117" t="s">
        <v>622</v>
      </c>
      <c r="AN45" s="117" t="s">
        <v>602</v>
      </c>
      <c r="AO45" s="118">
        <v>1</v>
      </c>
      <c r="AP45" s="119">
        <v>1</v>
      </c>
      <c r="AQ45" s="1"/>
      <c r="AR45" s="1"/>
    </row>
    <row r="46" spans="1:44" ht="210" customHeight="1">
      <c r="A46" s="622"/>
      <c r="B46" s="632"/>
      <c r="C46" s="632"/>
      <c r="D46" s="105">
        <v>45383</v>
      </c>
      <c r="E46" s="106" t="s">
        <v>623</v>
      </c>
      <c r="F46" s="107" t="s">
        <v>624</v>
      </c>
      <c r="G46" s="107" t="s">
        <v>625</v>
      </c>
      <c r="H46" s="107" t="s">
        <v>626</v>
      </c>
      <c r="I46" s="107" t="s">
        <v>253</v>
      </c>
      <c r="J46" s="107" t="s">
        <v>253</v>
      </c>
      <c r="K46" s="123">
        <v>45323</v>
      </c>
      <c r="L46" s="124">
        <v>45656</v>
      </c>
      <c r="M46" s="110">
        <v>0</v>
      </c>
      <c r="N46" s="111">
        <v>2</v>
      </c>
      <c r="O46" s="112">
        <v>4</v>
      </c>
      <c r="P46" s="125" t="s">
        <v>130</v>
      </c>
      <c r="Q46" s="115" t="s">
        <v>131</v>
      </c>
      <c r="R46" s="115" t="s">
        <v>132</v>
      </c>
      <c r="S46" s="115" t="s">
        <v>132</v>
      </c>
      <c r="T46" s="116" t="s">
        <v>607</v>
      </c>
      <c r="U46" s="117" t="s">
        <v>608</v>
      </c>
      <c r="V46" s="117" t="s">
        <v>609</v>
      </c>
      <c r="W46" s="118">
        <v>0</v>
      </c>
      <c r="X46" s="119">
        <v>0</v>
      </c>
      <c r="Y46" s="120" t="s">
        <v>627</v>
      </c>
      <c r="Z46" s="114" t="s">
        <v>628</v>
      </c>
      <c r="AA46" s="118" t="s">
        <v>51</v>
      </c>
      <c r="AB46" s="118" t="s">
        <v>51</v>
      </c>
      <c r="AC46" s="126" t="s">
        <v>629</v>
      </c>
      <c r="AD46" s="117" t="s">
        <v>630</v>
      </c>
      <c r="AE46" s="117" t="s">
        <v>631</v>
      </c>
      <c r="AF46" s="118">
        <v>2</v>
      </c>
      <c r="AG46" s="118">
        <v>2</v>
      </c>
      <c r="AH46" s="127" t="s">
        <v>632</v>
      </c>
      <c r="AI46" s="128" t="s">
        <v>633</v>
      </c>
      <c r="AJ46" s="118" t="s">
        <v>51</v>
      </c>
      <c r="AK46" s="118" t="s">
        <v>51</v>
      </c>
      <c r="AL46" s="126" t="s">
        <v>634</v>
      </c>
      <c r="AM46" s="117" t="s">
        <v>635</v>
      </c>
      <c r="AN46" s="117" t="s">
        <v>636</v>
      </c>
      <c r="AO46" s="118">
        <v>4</v>
      </c>
      <c r="AP46" s="119">
        <v>4</v>
      </c>
      <c r="AQ46" s="1"/>
      <c r="AR46" s="1"/>
    </row>
    <row r="47" spans="1:44" ht="189" customHeight="1">
      <c r="A47" s="622"/>
      <c r="B47" s="632"/>
      <c r="C47" s="632"/>
      <c r="D47" s="105">
        <v>45413</v>
      </c>
      <c r="E47" s="106" t="s">
        <v>637</v>
      </c>
      <c r="F47" s="107" t="s">
        <v>638</v>
      </c>
      <c r="G47" s="107" t="s">
        <v>639</v>
      </c>
      <c r="H47" s="107" t="s">
        <v>640</v>
      </c>
      <c r="I47" s="107" t="s">
        <v>429</v>
      </c>
      <c r="J47" s="107" t="s">
        <v>589</v>
      </c>
      <c r="K47" s="123">
        <v>45323</v>
      </c>
      <c r="L47" s="124">
        <v>45657</v>
      </c>
      <c r="M47" s="110">
        <v>1</v>
      </c>
      <c r="N47" s="111">
        <v>0</v>
      </c>
      <c r="O47" s="112">
        <v>1</v>
      </c>
      <c r="P47" s="113" t="s">
        <v>641</v>
      </c>
      <c r="Q47" s="114" t="s">
        <v>642</v>
      </c>
      <c r="R47" s="115" t="s">
        <v>51</v>
      </c>
      <c r="S47" s="115" t="s">
        <v>51</v>
      </c>
      <c r="T47" s="116" t="s">
        <v>165</v>
      </c>
      <c r="U47" s="117" t="s">
        <v>643</v>
      </c>
      <c r="V47" s="117" t="s">
        <v>644</v>
      </c>
      <c r="W47" s="118">
        <v>2</v>
      </c>
      <c r="X47" s="119">
        <v>2</v>
      </c>
      <c r="Y47" s="120" t="s">
        <v>645</v>
      </c>
      <c r="Z47" s="118" t="s">
        <v>646</v>
      </c>
      <c r="AA47" s="118" t="s">
        <v>132</v>
      </c>
      <c r="AB47" s="118" t="s">
        <v>132</v>
      </c>
      <c r="AC47" s="117" t="s">
        <v>596</v>
      </c>
      <c r="AD47" s="117" t="s">
        <v>132</v>
      </c>
      <c r="AE47" s="117" t="s">
        <v>610</v>
      </c>
      <c r="AF47" s="118">
        <v>0</v>
      </c>
      <c r="AG47" s="118">
        <v>0</v>
      </c>
      <c r="AH47" s="113" t="s">
        <v>647</v>
      </c>
      <c r="AI47" s="114" t="s">
        <v>648</v>
      </c>
      <c r="AJ47" s="118" t="s">
        <v>90</v>
      </c>
      <c r="AK47" s="118" t="s">
        <v>90</v>
      </c>
      <c r="AL47" s="117" t="s">
        <v>649</v>
      </c>
      <c r="AM47" s="117" t="s">
        <v>650</v>
      </c>
      <c r="AN47" s="117" t="s">
        <v>651</v>
      </c>
      <c r="AO47" s="118">
        <v>1</v>
      </c>
      <c r="AP47" s="119">
        <v>0</v>
      </c>
      <c r="AQ47" s="1"/>
      <c r="AR47" s="1"/>
    </row>
    <row r="48" spans="1:44" ht="150" customHeight="1">
      <c r="A48" s="622"/>
      <c r="B48" s="632"/>
      <c r="C48" s="632"/>
      <c r="D48" s="105">
        <v>45444</v>
      </c>
      <c r="E48" s="106" t="s">
        <v>652</v>
      </c>
      <c r="F48" s="107" t="s">
        <v>653</v>
      </c>
      <c r="G48" s="107" t="s">
        <v>654</v>
      </c>
      <c r="H48" s="107" t="s">
        <v>655</v>
      </c>
      <c r="I48" s="107" t="s">
        <v>429</v>
      </c>
      <c r="J48" s="107" t="s">
        <v>656</v>
      </c>
      <c r="K48" s="123">
        <v>45292</v>
      </c>
      <c r="L48" s="124">
        <v>45657</v>
      </c>
      <c r="M48" s="110">
        <v>4</v>
      </c>
      <c r="N48" s="111">
        <v>4</v>
      </c>
      <c r="O48" s="112">
        <v>4</v>
      </c>
      <c r="P48" s="113" t="s">
        <v>657</v>
      </c>
      <c r="Q48" s="114" t="s">
        <v>658</v>
      </c>
      <c r="R48" s="115" t="s">
        <v>51</v>
      </c>
      <c r="S48" s="115" t="s">
        <v>51</v>
      </c>
      <c r="T48" s="116" t="s">
        <v>165</v>
      </c>
      <c r="U48" s="117" t="s">
        <v>659</v>
      </c>
      <c r="V48" s="117" t="s">
        <v>660</v>
      </c>
      <c r="W48" s="118">
        <v>4</v>
      </c>
      <c r="X48" s="119">
        <v>4</v>
      </c>
      <c r="Y48" s="120" t="s">
        <v>661</v>
      </c>
      <c r="Z48" s="129" t="s">
        <v>662</v>
      </c>
      <c r="AA48" s="118" t="s">
        <v>51</v>
      </c>
      <c r="AB48" s="118" t="s">
        <v>51</v>
      </c>
      <c r="AC48" s="126" t="s">
        <v>663</v>
      </c>
      <c r="AD48" s="117" t="s">
        <v>664</v>
      </c>
      <c r="AE48" s="117" t="s">
        <v>665</v>
      </c>
      <c r="AF48" s="118">
        <v>4</v>
      </c>
      <c r="AG48" s="118">
        <v>3</v>
      </c>
      <c r="AH48" s="113" t="s">
        <v>666</v>
      </c>
      <c r="AI48" s="114" t="s">
        <v>658</v>
      </c>
      <c r="AJ48" s="118" t="s">
        <v>51</v>
      </c>
      <c r="AK48" s="118" t="s">
        <v>51</v>
      </c>
      <c r="AL48" s="126" t="s">
        <v>667</v>
      </c>
      <c r="AM48" s="117" t="s">
        <v>668</v>
      </c>
      <c r="AN48" s="117" t="s">
        <v>669</v>
      </c>
      <c r="AO48" s="118">
        <v>4</v>
      </c>
      <c r="AP48" s="119">
        <v>4</v>
      </c>
      <c r="AQ48" s="1"/>
      <c r="AR48" s="1"/>
    </row>
    <row r="49" spans="1:44" ht="97.5" customHeight="1">
      <c r="A49" s="622"/>
      <c r="B49" s="632"/>
      <c r="C49" s="633"/>
      <c r="D49" s="105">
        <v>45474</v>
      </c>
      <c r="E49" s="106" t="s">
        <v>670</v>
      </c>
      <c r="F49" s="107" t="s">
        <v>671</v>
      </c>
      <c r="G49" s="107" t="s">
        <v>672</v>
      </c>
      <c r="H49" s="107" t="s">
        <v>673</v>
      </c>
      <c r="I49" s="107" t="s">
        <v>429</v>
      </c>
      <c r="J49" s="107" t="s">
        <v>674</v>
      </c>
      <c r="K49" s="123">
        <v>45292</v>
      </c>
      <c r="L49" s="124">
        <v>45412</v>
      </c>
      <c r="M49" s="110">
        <v>1</v>
      </c>
      <c r="N49" s="111">
        <v>0</v>
      </c>
      <c r="O49" s="112">
        <v>0</v>
      </c>
      <c r="P49" s="113" t="s">
        <v>675</v>
      </c>
      <c r="Q49" s="114" t="s">
        <v>676</v>
      </c>
      <c r="R49" s="115" t="s">
        <v>51</v>
      </c>
      <c r="S49" s="115" t="s">
        <v>51</v>
      </c>
      <c r="T49" s="116" t="s">
        <v>165</v>
      </c>
      <c r="U49" s="117" t="s">
        <v>677</v>
      </c>
      <c r="V49" s="117" t="s">
        <v>609</v>
      </c>
      <c r="W49" s="118">
        <v>1</v>
      </c>
      <c r="X49" s="119">
        <v>1</v>
      </c>
      <c r="Y49" s="120" t="s">
        <v>678</v>
      </c>
      <c r="Z49" s="118" t="s">
        <v>132</v>
      </c>
      <c r="AA49" s="118" t="s">
        <v>132</v>
      </c>
      <c r="AB49" s="118" t="s">
        <v>132</v>
      </c>
      <c r="AC49" s="117" t="s">
        <v>472</v>
      </c>
      <c r="AD49" s="117" t="s">
        <v>132</v>
      </c>
      <c r="AE49" s="117" t="s">
        <v>610</v>
      </c>
      <c r="AF49" s="118">
        <v>0</v>
      </c>
      <c r="AG49" s="118">
        <v>0</v>
      </c>
      <c r="AH49" s="113" t="s">
        <v>678</v>
      </c>
      <c r="AI49" s="118" t="s">
        <v>132</v>
      </c>
      <c r="AJ49" s="118" t="s">
        <v>132</v>
      </c>
      <c r="AK49" s="118" t="s">
        <v>132</v>
      </c>
      <c r="AL49" s="117" t="s">
        <v>472</v>
      </c>
      <c r="AM49" s="117" t="s">
        <v>679</v>
      </c>
      <c r="AN49" s="117" t="s">
        <v>602</v>
      </c>
      <c r="AO49" s="118">
        <v>0</v>
      </c>
      <c r="AP49" s="119">
        <v>0</v>
      </c>
      <c r="AQ49" s="1"/>
      <c r="AR49" s="1"/>
    </row>
    <row r="50" spans="1:44" ht="165" customHeight="1">
      <c r="A50" s="622"/>
      <c r="B50" s="632"/>
      <c r="C50" s="652" t="s">
        <v>680</v>
      </c>
      <c r="D50" s="105">
        <v>45293</v>
      </c>
      <c r="E50" s="106" t="s">
        <v>681</v>
      </c>
      <c r="F50" s="107" t="s">
        <v>682</v>
      </c>
      <c r="G50" s="107" t="s">
        <v>683</v>
      </c>
      <c r="H50" s="107" t="s">
        <v>684</v>
      </c>
      <c r="I50" s="107" t="s">
        <v>429</v>
      </c>
      <c r="J50" s="107" t="s">
        <v>656</v>
      </c>
      <c r="K50" s="123">
        <v>45323</v>
      </c>
      <c r="L50" s="124">
        <v>45657</v>
      </c>
      <c r="M50" s="110">
        <v>1</v>
      </c>
      <c r="N50" s="111">
        <v>1</v>
      </c>
      <c r="O50" s="112">
        <v>2</v>
      </c>
      <c r="P50" s="113" t="s">
        <v>685</v>
      </c>
      <c r="Q50" s="114" t="s">
        <v>686</v>
      </c>
      <c r="R50" s="115" t="s">
        <v>51</v>
      </c>
      <c r="S50" s="115" t="s">
        <v>51</v>
      </c>
      <c r="T50" s="116" t="s">
        <v>687</v>
      </c>
      <c r="U50" s="117" t="s">
        <v>688</v>
      </c>
      <c r="V50" s="117" t="s">
        <v>689</v>
      </c>
      <c r="W50" s="118">
        <v>1</v>
      </c>
      <c r="X50" s="119">
        <v>1</v>
      </c>
      <c r="Y50" s="120" t="s">
        <v>690</v>
      </c>
      <c r="Z50" s="129" t="s">
        <v>691</v>
      </c>
      <c r="AA50" s="118" t="s">
        <v>51</v>
      </c>
      <c r="AB50" s="118" t="s">
        <v>51</v>
      </c>
      <c r="AC50" s="126" t="s">
        <v>692</v>
      </c>
      <c r="AD50" s="117" t="s">
        <v>693</v>
      </c>
      <c r="AE50" s="117" t="s">
        <v>694</v>
      </c>
      <c r="AF50" s="118">
        <v>1</v>
      </c>
      <c r="AG50" s="118">
        <v>1</v>
      </c>
      <c r="AH50" s="113" t="s">
        <v>695</v>
      </c>
      <c r="AI50" s="122" t="s">
        <v>696</v>
      </c>
      <c r="AJ50" s="118" t="s">
        <v>51</v>
      </c>
      <c r="AK50" s="118" t="s">
        <v>51</v>
      </c>
      <c r="AL50" s="126" t="s">
        <v>697</v>
      </c>
      <c r="AM50" s="117" t="s">
        <v>698</v>
      </c>
      <c r="AN50" s="117" t="s">
        <v>699</v>
      </c>
      <c r="AO50" s="118">
        <v>2</v>
      </c>
      <c r="AP50" s="119">
        <v>1</v>
      </c>
      <c r="AQ50" s="1"/>
      <c r="AR50" s="1"/>
    </row>
    <row r="51" spans="1:44" ht="165" customHeight="1">
      <c r="A51" s="622"/>
      <c r="B51" s="632"/>
      <c r="C51" s="632"/>
      <c r="D51" s="105">
        <v>45324</v>
      </c>
      <c r="E51" s="106" t="s">
        <v>700</v>
      </c>
      <c r="F51" s="107" t="s">
        <v>701</v>
      </c>
      <c r="G51" s="107" t="s">
        <v>702</v>
      </c>
      <c r="H51" s="107" t="s">
        <v>703</v>
      </c>
      <c r="I51" s="107" t="s">
        <v>704</v>
      </c>
      <c r="J51" s="107" t="s">
        <v>704</v>
      </c>
      <c r="K51" s="123">
        <v>45292</v>
      </c>
      <c r="L51" s="124">
        <v>45657</v>
      </c>
      <c r="M51" s="110">
        <v>69</v>
      </c>
      <c r="N51" s="111">
        <v>150</v>
      </c>
      <c r="O51" s="112">
        <v>311</v>
      </c>
      <c r="P51" s="113" t="s">
        <v>705</v>
      </c>
      <c r="Q51" s="128" t="s">
        <v>706</v>
      </c>
      <c r="R51" s="115" t="s">
        <v>51</v>
      </c>
      <c r="S51" s="115" t="s">
        <v>51</v>
      </c>
      <c r="T51" s="116" t="s">
        <v>707</v>
      </c>
      <c r="U51" s="117" t="s">
        <v>708</v>
      </c>
      <c r="V51" s="117" t="s">
        <v>609</v>
      </c>
      <c r="W51" s="118">
        <v>2</v>
      </c>
      <c r="X51" s="119">
        <v>2</v>
      </c>
      <c r="Y51" s="130" t="s">
        <v>709</v>
      </c>
      <c r="Z51" s="128" t="s">
        <v>710</v>
      </c>
      <c r="AA51" s="118" t="s">
        <v>51</v>
      </c>
      <c r="AB51" s="118" t="s">
        <v>51</v>
      </c>
      <c r="AC51" s="117" t="s">
        <v>711</v>
      </c>
      <c r="AD51" s="117" t="s">
        <v>712</v>
      </c>
      <c r="AE51" s="117" t="s">
        <v>713</v>
      </c>
      <c r="AF51" s="118">
        <v>150</v>
      </c>
      <c r="AG51" s="118">
        <v>150</v>
      </c>
      <c r="AH51" s="131" t="s">
        <v>714</v>
      </c>
      <c r="AI51" s="118" t="s">
        <v>715</v>
      </c>
      <c r="AJ51" s="118" t="s">
        <v>51</v>
      </c>
      <c r="AK51" s="118" t="s">
        <v>51</v>
      </c>
      <c r="AL51" s="117" t="s">
        <v>716</v>
      </c>
      <c r="AM51" s="117" t="s">
        <v>717</v>
      </c>
      <c r="AN51" s="117" t="s">
        <v>718</v>
      </c>
      <c r="AO51" s="118">
        <v>311</v>
      </c>
      <c r="AP51" s="119">
        <v>311</v>
      </c>
      <c r="AQ51" s="1"/>
      <c r="AR51" s="1"/>
    </row>
    <row r="52" spans="1:44" ht="177" customHeight="1">
      <c r="A52" s="622"/>
      <c r="B52" s="632"/>
      <c r="C52" s="633"/>
      <c r="D52" s="105">
        <v>45353</v>
      </c>
      <c r="E52" s="106" t="s">
        <v>719</v>
      </c>
      <c r="F52" s="132" t="s">
        <v>720</v>
      </c>
      <c r="G52" s="107" t="s">
        <v>721</v>
      </c>
      <c r="H52" s="107" t="s">
        <v>722</v>
      </c>
      <c r="I52" s="107" t="s">
        <v>429</v>
      </c>
      <c r="J52" s="107" t="s">
        <v>109</v>
      </c>
      <c r="K52" s="108">
        <v>45566</v>
      </c>
      <c r="L52" s="109">
        <v>45657</v>
      </c>
      <c r="M52" s="110">
        <v>0</v>
      </c>
      <c r="N52" s="111">
        <v>0</v>
      </c>
      <c r="O52" s="112">
        <v>1</v>
      </c>
      <c r="P52" s="113" t="s">
        <v>130</v>
      </c>
      <c r="Q52" s="128" t="s">
        <v>131</v>
      </c>
      <c r="R52" s="115" t="s">
        <v>132</v>
      </c>
      <c r="S52" s="115" t="s">
        <v>132</v>
      </c>
      <c r="T52" s="116" t="s">
        <v>607</v>
      </c>
      <c r="U52" s="117" t="s">
        <v>608</v>
      </c>
      <c r="V52" s="117" t="s">
        <v>609</v>
      </c>
      <c r="W52" s="118">
        <v>0</v>
      </c>
      <c r="X52" s="119">
        <v>0</v>
      </c>
      <c r="Y52" s="120" t="s">
        <v>595</v>
      </c>
      <c r="Z52" s="118" t="s">
        <v>132</v>
      </c>
      <c r="AA52" s="118" t="s">
        <v>132</v>
      </c>
      <c r="AB52" s="118" t="s">
        <v>132</v>
      </c>
      <c r="AC52" s="117" t="s">
        <v>596</v>
      </c>
      <c r="AD52" s="117" t="s">
        <v>608</v>
      </c>
      <c r="AE52" s="117" t="s">
        <v>602</v>
      </c>
      <c r="AF52" s="118">
        <v>0</v>
      </c>
      <c r="AG52" s="118">
        <v>0</v>
      </c>
      <c r="AH52" s="120" t="s">
        <v>723</v>
      </c>
      <c r="AI52" s="128" t="s">
        <v>724</v>
      </c>
      <c r="AJ52" s="118" t="s">
        <v>51</v>
      </c>
      <c r="AK52" s="118" t="s">
        <v>51</v>
      </c>
      <c r="AL52" s="117" t="s">
        <v>725</v>
      </c>
      <c r="AM52" s="117" t="s">
        <v>726</v>
      </c>
      <c r="AN52" s="117" t="s">
        <v>727</v>
      </c>
      <c r="AO52" s="118">
        <v>1</v>
      </c>
      <c r="AP52" s="119">
        <v>0</v>
      </c>
      <c r="AQ52" s="1"/>
      <c r="AR52" s="1"/>
    </row>
    <row r="53" spans="1:44" ht="180" customHeight="1">
      <c r="A53" s="622"/>
      <c r="B53" s="632"/>
      <c r="C53" s="652" t="s">
        <v>728</v>
      </c>
      <c r="D53" s="105">
        <v>45294</v>
      </c>
      <c r="E53" s="106" t="s">
        <v>729</v>
      </c>
      <c r="F53" s="132" t="s">
        <v>730</v>
      </c>
      <c r="G53" s="107" t="s">
        <v>731</v>
      </c>
      <c r="H53" s="107" t="s">
        <v>732</v>
      </c>
      <c r="I53" s="107" t="s">
        <v>429</v>
      </c>
      <c r="J53" s="107" t="s">
        <v>733</v>
      </c>
      <c r="K53" s="123">
        <v>45323</v>
      </c>
      <c r="L53" s="124">
        <v>45657</v>
      </c>
      <c r="M53" s="133">
        <v>1</v>
      </c>
      <c r="N53" s="134">
        <v>1</v>
      </c>
      <c r="O53" s="135">
        <v>1</v>
      </c>
      <c r="P53" s="113" t="s">
        <v>734</v>
      </c>
      <c r="Q53" s="128" t="s">
        <v>735</v>
      </c>
      <c r="R53" s="115" t="s">
        <v>90</v>
      </c>
      <c r="S53" s="115" t="s">
        <v>90</v>
      </c>
      <c r="T53" s="136" t="s">
        <v>736</v>
      </c>
      <c r="U53" s="117" t="s">
        <v>737</v>
      </c>
      <c r="V53" s="117" t="s">
        <v>738</v>
      </c>
      <c r="W53" s="118">
        <v>1</v>
      </c>
      <c r="X53" s="119">
        <v>0</v>
      </c>
      <c r="Y53" s="120"/>
      <c r="Z53" s="118"/>
      <c r="AA53" s="118" t="s">
        <v>90</v>
      </c>
      <c r="AB53" s="118" t="s">
        <v>90</v>
      </c>
      <c r="AC53" s="117" t="s">
        <v>739</v>
      </c>
      <c r="AD53" s="117" t="s">
        <v>737</v>
      </c>
      <c r="AE53" s="117" t="s">
        <v>740</v>
      </c>
      <c r="AF53" s="118">
        <v>1</v>
      </c>
      <c r="AG53" s="118">
        <v>0</v>
      </c>
      <c r="AH53" s="120" t="s">
        <v>741</v>
      </c>
      <c r="AI53" s="127" t="s">
        <v>742</v>
      </c>
      <c r="AJ53" s="118" t="s">
        <v>51</v>
      </c>
      <c r="AK53" s="118" t="s">
        <v>51</v>
      </c>
      <c r="AL53" s="117" t="s">
        <v>743</v>
      </c>
      <c r="AM53" s="117" t="s">
        <v>744</v>
      </c>
      <c r="AN53" s="117" t="s">
        <v>745</v>
      </c>
      <c r="AO53" s="118">
        <v>1</v>
      </c>
      <c r="AP53" s="119">
        <v>1</v>
      </c>
      <c r="AQ53" s="1"/>
      <c r="AR53" s="1"/>
    </row>
    <row r="54" spans="1:44" ht="114" customHeight="1">
      <c r="A54" s="622"/>
      <c r="B54" s="632"/>
      <c r="C54" s="632"/>
      <c r="D54" s="105">
        <v>45325</v>
      </c>
      <c r="E54" s="106" t="s">
        <v>746</v>
      </c>
      <c r="F54" s="132" t="s">
        <v>747</v>
      </c>
      <c r="G54" s="107" t="s">
        <v>747</v>
      </c>
      <c r="H54" s="107" t="s">
        <v>748</v>
      </c>
      <c r="I54" s="107" t="s">
        <v>749</v>
      </c>
      <c r="J54" s="107" t="s">
        <v>750</v>
      </c>
      <c r="K54" s="123">
        <v>45306</v>
      </c>
      <c r="L54" s="124">
        <v>45351</v>
      </c>
      <c r="M54" s="110">
        <v>1</v>
      </c>
      <c r="N54" s="111">
        <v>0</v>
      </c>
      <c r="O54" s="112">
        <v>0</v>
      </c>
      <c r="P54" s="113" t="s">
        <v>751</v>
      </c>
      <c r="Q54" s="114" t="s">
        <v>398</v>
      </c>
      <c r="R54" s="115" t="s">
        <v>51</v>
      </c>
      <c r="S54" s="115" t="s">
        <v>51</v>
      </c>
      <c r="T54" s="116" t="s">
        <v>73</v>
      </c>
      <c r="U54" s="117" t="s">
        <v>752</v>
      </c>
      <c r="V54" s="117" t="s">
        <v>609</v>
      </c>
      <c r="W54" s="118">
        <v>1</v>
      </c>
      <c r="X54" s="119">
        <v>1</v>
      </c>
      <c r="Y54" s="120" t="s">
        <v>753</v>
      </c>
      <c r="Z54" s="118" t="s">
        <v>753</v>
      </c>
      <c r="AA54" s="118" t="s">
        <v>132</v>
      </c>
      <c r="AB54" s="118" t="s">
        <v>132</v>
      </c>
      <c r="AC54" s="117" t="s">
        <v>472</v>
      </c>
      <c r="AD54" s="117" t="s">
        <v>754</v>
      </c>
      <c r="AE54" s="117" t="s">
        <v>602</v>
      </c>
      <c r="AF54" s="118">
        <v>0</v>
      </c>
      <c r="AG54" s="118">
        <v>0</v>
      </c>
      <c r="AH54" s="120" t="s">
        <v>753</v>
      </c>
      <c r="AI54" s="118" t="s">
        <v>753</v>
      </c>
      <c r="AJ54" s="118" t="s">
        <v>132</v>
      </c>
      <c r="AK54" s="118" t="s">
        <v>132</v>
      </c>
      <c r="AL54" s="117" t="s">
        <v>475</v>
      </c>
      <c r="AM54" s="117" t="s">
        <v>679</v>
      </c>
      <c r="AN54" s="117" t="s">
        <v>602</v>
      </c>
      <c r="AO54" s="118">
        <v>0</v>
      </c>
      <c r="AP54" s="119">
        <v>0</v>
      </c>
      <c r="AQ54" s="1"/>
      <c r="AR54" s="1"/>
    </row>
    <row r="55" spans="1:44" ht="108" customHeight="1">
      <c r="A55" s="622"/>
      <c r="B55" s="632"/>
      <c r="C55" s="633"/>
      <c r="D55" s="105">
        <v>45354</v>
      </c>
      <c r="E55" s="106" t="s">
        <v>755</v>
      </c>
      <c r="F55" s="132" t="s">
        <v>756</v>
      </c>
      <c r="G55" s="107" t="s">
        <v>757</v>
      </c>
      <c r="H55" s="107" t="s">
        <v>758</v>
      </c>
      <c r="I55" s="107" t="s">
        <v>749</v>
      </c>
      <c r="J55" s="107" t="s">
        <v>750</v>
      </c>
      <c r="K55" s="123">
        <v>45321</v>
      </c>
      <c r="L55" s="124">
        <v>45503</v>
      </c>
      <c r="M55" s="110">
        <v>1</v>
      </c>
      <c r="N55" s="111">
        <v>1</v>
      </c>
      <c r="O55" s="112">
        <v>0</v>
      </c>
      <c r="P55" s="113" t="s">
        <v>759</v>
      </c>
      <c r="Q55" s="118" t="s">
        <v>760</v>
      </c>
      <c r="R55" s="115" t="s">
        <v>51</v>
      </c>
      <c r="S55" s="115" t="s">
        <v>51</v>
      </c>
      <c r="T55" s="116" t="s">
        <v>73</v>
      </c>
      <c r="U55" s="117" t="s">
        <v>761</v>
      </c>
      <c r="V55" s="117" t="s">
        <v>762</v>
      </c>
      <c r="W55" s="118">
        <v>1</v>
      </c>
      <c r="X55" s="119">
        <v>0.5</v>
      </c>
      <c r="Y55" s="120" t="s">
        <v>763</v>
      </c>
      <c r="Z55" s="118" t="s">
        <v>764</v>
      </c>
      <c r="AA55" s="118" t="s">
        <v>51</v>
      </c>
      <c r="AB55" s="118" t="s">
        <v>51</v>
      </c>
      <c r="AC55" s="117" t="s">
        <v>765</v>
      </c>
      <c r="AD55" s="117" t="s">
        <v>766</v>
      </c>
      <c r="AE55" s="117" t="s">
        <v>767</v>
      </c>
      <c r="AF55" s="118">
        <v>1</v>
      </c>
      <c r="AG55" s="118">
        <v>1</v>
      </c>
      <c r="AH55" s="120" t="s">
        <v>768</v>
      </c>
      <c r="AI55" s="118" t="s">
        <v>768</v>
      </c>
      <c r="AJ55" s="118" t="s">
        <v>132</v>
      </c>
      <c r="AK55" s="118" t="s">
        <v>132</v>
      </c>
      <c r="AL55" s="117" t="s">
        <v>475</v>
      </c>
      <c r="AM55" s="117" t="s">
        <v>769</v>
      </c>
      <c r="AN55" s="117" t="s">
        <v>602</v>
      </c>
      <c r="AO55" s="118">
        <v>0</v>
      </c>
      <c r="AP55" s="119">
        <v>0</v>
      </c>
      <c r="AQ55" s="1"/>
      <c r="AR55" s="1"/>
    </row>
    <row r="56" spans="1:44" ht="15.75" customHeight="1">
      <c r="A56" s="622"/>
      <c r="B56" s="632"/>
      <c r="C56" s="652" t="s">
        <v>770</v>
      </c>
      <c r="D56" s="105">
        <v>45295</v>
      </c>
      <c r="E56" s="137" t="s">
        <v>771</v>
      </c>
      <c r="F56" s="107" t="s">
        <v>772</v>
      </c>
      <c r="G56" s="107" t="s">
        <v>772</v>
      </c>
      <c r="H56" s="107" t="s">
        <v>773</v>
      </c>
      <c r="I56" s="107" t="s">
        <v>429</v>
      </c>
      <c r="J56" s="107" t="s">
        <v>429</v>
      </c>
      <c r="K56" s="108">
        <v>45536</v>
      </c>
      <c r="L56" s="109">
        <v>45657</v>
      </c>
      <c r="M56" s="110">
        <v>0</v>
      </c>
      <c r="N56" s="111">
        <v>0</v>
      </c>
      <c r="O56" s="112">
        <v>1</v>
      </c>
      <c r="P56" s="113" t="s">
        <v>130</v>
      </c>
      <c r="Q56" s="128" t="s">
        <v>131</v>
      </c>
      <c r="R56" s="115" t="s">
        <v>132</v>
      </c>
      <c r="S56" s="115" t="s">
        <v>132</v>
      </c>
      <c r="T56" s="116" t="s">
        <v>607</v>
      </c>
      <c r="U56" s="117" t="s">
        <v>608</v>
      </c>
      <c r="V56" s="117" t="s">
        <v>609</v>
      </c>
      <c r="W56" s="118">
        <v>0</v>
      </c>
      <c r="X56" s="119">
        <v>0</v>
      </c>
      <c r="Y56" s="120" t="s">
        <v>486</v>
      </c>
      <c r="Z56" s="118" t="s">
        <v>132</v>
      </c>
      <c r="AA56" s="118" t="s">
        <v>132</v>
      </c>
      <c r="AB56" s="118" t="s">
        <v>132</v>
      </c>
      <c r="AC56" s="117" t="s">
        <v>596</v>
      </c>
      <c r="AD56" s="117" t="s">
        <v>774</v>
      </c>
      <c r="AE56" s="117" t="s">
        <v>602</v>
      </c>
      <c r="AF56" s="118">
        <v>0</v>
      </c>
      <c r="AG56" s="118">
        <v>0</v>
      </c>
      <c r="AH56" s="120" t="s">
        <v>775</v>
      </c>
      <c r="AI56" s="127" t="s">
        <v>776</v>
      </c>
      <c r="AJ56" s="118" t="s">
        <v>51</v>
      </c>
      <c r="AK56" s="118" t="s">
        <v>51</v>
      </c>
      <c r="AL56" s="117" t="s">
        <v>777</v>
      </c>
      <c r="AM56" s="117" t="s">
        <v>778</v>
      </c>
      <c r="AN56" s="117" t="s">
        <v>602</v>
      </c>
      <c r="AO56" s="118">
        <v>1</v>
      </c>
      <c r="AP56" s="119">
        <v>1</v>
      </c>
      <c r="AQ56" s="1"/>
      <c r="AR56" s="1"/>
    </row>
    <row r="57" spans="1:44" ht="15.75" customHeight="1">
      <c r="A57" s="622"/>
      <c r="B57" s="632"/>
      <c r="C57" s="632"/>
      <c r="D57" s="105">
        <v>45326</v>
      </c>
      <c r="E57" s="137" t="s">
        <v>779</v>
      </c>
      <c r="F57" s="107" t="s">
        <v>772</v>
      </c>
      <c r="G57" s="107" t="s">
        <v>772</v>
      </c>
      <c r="H57" s="107" t="s">
        <v>773</v>
      </c>
      <c r="I57" s="107" t="s">
        <v>429</v>
      </c>
      <c r="J57" s="107" t="s">
        <v>429</v>
      </c>
      <c r="K57" s="108">
        <v>45536</v>
      </c>
      <c r="L57" s="109">
        <v>45657</v>
      </c>
      <c r="M57" s="110">
        <v>0</v>
      </c>
      <c r="N57" s="111">
        <v>0</v>
      </c>
      <c r="O57" s="112">
        <v>1</v>
      </c>
      <c r="P57" s="113" t="s">
        <v>130</v>
      </c>
      <c r="Q57" s="128" t="s">
        <v>131</v>
      </c>
      <c r="R57" s="115" t="s">
        <v>132</v>
      </c>
      <c r="S57" s="115" t="s">
        <v>132</v>
      </c>
      <c r="T57" s="116" t="s">
        <v>607</v>
      </c>
      <c r="U57" s="117" t="s">
        <v>608</v>
      </c>
      <c r="V57" s="117" t="s">
        <v>609</v>
      </c>
      <c r="W57" s="118">
        <v>0</v>
      </c>
      <c r="X57" s="119">
        <v>0</v>
      </c>
      <c r="Y57" s="120" t="s">
        <v>486</v>
      </c>
      <c r="Z57" s="118" t="s">
        <v>132</v>
      </c>
      <c r="AA57" s="118" t="s">
        <v>132</v>
      </c>
      <c r="AB57" s="118" t="s">
        <v>132</v>
      </c>
      <c r="AC57" s="117" t="s">
        <v>596</v>
      </c>
      <c r="AD57" s="117" t="s">
        <v>774</v>
      </c>
      <c r="AE57" s="117" t="s">
        <v>602</v>
      </c>
      <c r="AF57" s="118">
        <v>0</v>
      </c>
      <c r="AG57" s="118">
        <v>0</v>
      </c>
      <c r="AH57" s="118" t="s">
        <v>780</v>
      </c>
      <c r="AI57" s="128" t="s">
        <v>781</v>
      </c>
      <c r="AJ57" s="118" t="s">
        <v>51</v>
      </c>
      <c r="AK57" s="118" t="s">
        <v>51</v>
      </c>
      <c r="AL57" s="117" t="s">
        <v>782</v>
      </c>
      <c r="AM57" s="117" t="s">
        <v>783</v>
      </c>
      <c r="AN57" s="117" t="s">
        <v>602</v>
      </c>
      <c r="AO57" s="118">
        <v>1</v>
      </c>
      <c r="AP57" s="119">
        <v>1</v>
      </c>
      <c r="AQ57" s="1"/>
      <c r="AR57" s="1"/>
    </row>
    <row r="58" spans="1:44" ht="15.75" customHeight="1">
      <c r="A58" s="622"/>
      <c r="B58" s="632"/>
      <c r="C58" s="633"/>
      <c r="D58" s="105">
        <v>45355</v>
      </c>
      <c r="E58" s="137" t="s">
        <v>784</v>
      </c>
      <c r="F58" s="107" t="s">
        <v>785</v>
      </c>
      <c r="G58" s="107" t="s">
        <v>786</v>
      </c>
      <c r="H58" s="107" t="s">
        <v>773</v>
      </c>
      <c r="I58" s="107" t="s">
        <v>429</v>
      </c>
      <c r="J58" s="107" t="s">
        <v>429</v>
      </c>
      <c r="K58" s="108">
        <v>45536</v>
      </c>
      <c r="L58" s="109">
        <v>45657</v>
      </c>
      <c r="M58" s="110">
        <v>0</v>
      </c>
      <c r="N58" s="111">
        <v>0</v>
      </c>
      <c r="O58" s="112">
        <v>1</v>
      </c>
      <c r="P58" s="113" t="s">
        <v>130</v>
      </c>
      <c r="Q58" s="128" t="s">
        <v>131</v>
      </c>
      <c r="R58" s="115" t="s">
        <v>132</v>
      </c>
      <c r="S58" s="115" t="s">
        <v>132</v>
      </c>
      <c r="T58" s="116" t="s">
        <v>607</v>
      </c>
      <c r="U58" s="117" t="s">
        <v>608</v>
      </c>
      <c r="V58" s="117" t="s">
        <v>609</v>
      </c>
      <c r="W58" s="118">
        <v>0</v>
      </c>
      <c r="X58" s="119">
        <v>0</v>
      </c>
      <c r="Y58" s="120" t="s">
        <v>486</v>
      </c>
      <c r="Z58" s="118" t="s">
        <v>132</v>
      </c>
      <c r="AA58" s="118" t="s">
        <v>132</v>
      </c>
      <c r="AB58" s="118" t="s">
        <v>132</v>
      </c>
      <c r="AC58" s="117" t="s">
        <v>596</v>
      </c>
      <c r="AD58" s="117" t="s">
        <v>774</v>
      </c>
      <c r="AE58" s="117" t="s">
        <v>602</v>
      </c>
      <c r="AF58" s="118">
        <v>0</v>
      </c>
      <c r="AG58" s="118">
        <v>0</v>
      </c>
      <c r="AH58" s="118" t="s">
        <v>787</v>
      </c>
      <c r="AI58" s="118" t="s">
        <v>132</v>
      </c>
      <c r="AJ58" s="118" t="s">
        <v>90</v>
      </c>
      <c r="AK58" s="118" t="s">
        <v>90</v>
      </c>
      <c r="AL58" s="117" t="s">
        <v>788</v>
      </c>
      <c r="AM58" s="117" t="s">
        <v>789</v>
      </c>
      <c r="AN58" s="117" t="s">
        <v>790</v>
      </c>
      <c r="AO58" s="118">
        <v>1</v>
      </c>
      <c r="AP58" s="119">
        <v>0</v>
      </c>
      <c r="AQ58" s="1"/>
      <c r="AR58" s="1"/>
    </row>
    <row r="59" spans="1:44" ht="15.75" customHeight="1">
      <c r="A59" s="622"/>
      <c r="B59" s="632"/>
      <c r="C59" s="652" t="s">
        <v>791</v>
      </c>
      <c r="D59" s="105">
        <v>45296</v>
      </c>
      <c r="E59" s="137" t="s">
        <v>792</v>
      </c>
      <c r="F59" s="107" t="s">
        <v>793</v>
      </c>
      <c r="G59" s="107" t="s">
        <v>794</v>
      </c>
      <c r="H59" s="107" t="s">
        <v>773</v>
      </c>
      <c r="I59" s="107" t="s">
        <v>429</v>
      </c>
      <c r="J59" s="107" t="s">
        <v>429</v>
      </c>
      <c r="K59" s="108">
        <v>45536</v>
      </c>
      <c r="L59" s="109">
        <v>45657</v>
      </c>
      <c r="M59" s="110">
        <v>0</v>
      </c>
      <c r="N59" s="111">
        <v>0</v>
      </c>
      <c r="O59" s="112">
        <v>1</v>
      </c>
      <c r="P59" s="113" t="s">
        <v>130</v>
      </c>
      <c r="Q59" s="115" t="s">
        <v>131</v>
      </c>
      <c r="R59" s="115" t="s">
        <v>132</v>
      </c>
      <c r="S59" s="115" t="s">
        <v>132</v>
      </c>
      <c r="T59" s="116" t="s">
        <v>607</v>
      </c>
      <c r="U59" s="117" t="s">
        <v>608</v>
      </c>
      <c r="V59" s="117" t="s">
        <v>609</v>
      </c>
      <c r="W59" s="118">
        <v>0</v>
      </c>
      <c r="X59" s="119">
        <v>0</v>
      </c>
      <c r="Y59" s="120" t="s">
        <v>486</v>
      </c>
      <c r="Z59" s="118" t="s">
        <v>132</v>
      </c>
      <c r="AA59" s="118" t="s">
        <v>132</v>
      </c>
      <c r="AB59" s="118" t="s">
        <v>132</v>
      </c>
      <c r="AC59" s="117" t="s">
        <v>596</v>
      </c>
      <c r="AD59" s="117" t="s">
        <v>774</v>
      </c>
      <c r="AE59" s="117" t="s">
        <v>602</v>
      </c>
      <c r="AF59" s="118">
        <v>0</v>
      </c>
      <c r="AG59" s="118">
        <v>0</v>
      </c>
      <c r="AH59" s="118" t="s">
        <v>598</v>
      </c>
      <c r="AI59" s="114" t="s">
        <v>795</v>
      </c>
      <c r="AJ59" s="118" t="s">
        <v>51</v>
      </c>
      <c r="AK59" s="118" t="s">
        <v>51</v>
      </c>
      <c r="AL59" s="117" t="s">
        <v>600</v>
      </c>
      <c r="AM59" s="117" t="s">
        <v>796</v>
      </c>
      <c r="AN59" s="117" t="s">
        <v>602</v>
      </c>
      <c r="AO59" s="118">
        <v>1</v>
      </c>
      <c r="AP59" s="119">
        <v>1</v>
      </c>
      <c r="AQ59" s="1"/>
      <c r="AR59" s="1"/>
    </row>
    <row r="60" spans="1:44" ht="15.75" customHeight="1">
      <c r="A60" s="622"/>
      <c r="B60" s="632"/>
      <c r="C60" s="633"/>
      <c r="D60" s="105">
        <v>45327</v>
      </c>
      <c r="E60" s="137" t="s">
        <v>797</v>
      </c>
      <c r="F60" s="107" t="s">
        <v>798</v>
      </c>
      <c r="G60" s="107" t="s">
        <v>798</v>
      </c>
      <c r="H60" s="107" t="s">
        <v>773</v>
      </c>
      <c r="I60" s="107" t="s">
        <v>429</v>
      </c>
      <c r="J60" s="107" t="s">
        <v>429</v>
      </c>
      <c r="K60" s="108">
        <v>45536</v>
      </c>
      <c r="L60" s="109">
        <v>45657</v>
      </c>
      <c r="M60" s="110">
        <v>0</v>
      </c>
      <c r="N60" s="111">
        <v>0</v>
      </c>
      <c r="O60" s="112">
        <v>1</v>
      </c>
      <c r="P60" s="125" t="s">
        <v>130</v>
      </c>
      <c r="Q60" s="118" t="s">
        <v>131</v>
      </c>
      <c r="R60" s="115" t="s">
        <v>132</v>
      </c>
      <c r="S60" s="115" t="s">
        <v>132</v>
      </c>
      <c r="T60" s="116" t="s">
        <v>607</v>
      </c>
      <c r="U60" s="117" t="s">
        <v>608</v>
      </c>
      <c r="V60" s="117" t="s">
        <v>609</v>
      </c>
      <c r="W60" s="118">
        <v>0</v>
      </c>
      <c r="X60" s="119">
        <v>0</v>
      </c>
      <c r="Y60" s="120" t="s">
        <v>486</v>
      </c>
      <c r="Z60" s="118" t="s">
        <v>132</v>
      </c>
      <c r="AA60" s="118" t="s">
        <v>132</v>
      </c>
      <c r="AB60" s="118" t="s">
        <v>132</v>
      </c>
      <c r="AC60" s="117" t="s">
        <v>596</v>
      </c>
      <c r="AD60" s="117" t="s">
        <v>774</v>
      </c>
      <c r="AE60" s="117" t="s">
        <v>602</v>
      </c>
      <c r="AF60" s="118">
        <v>0</v>
      </c>
      <c r="AG60" s="118">
        <v>0</v>
      </c>
      <c r="AH60" s="118" t="s">
        <v>799</v>
      </c>
      <c r="AI60" s="121" t="s">
        <v>800</v>
      </c>
      <c r="AJ60" s="118" t="s">
        <v>51</v>
      </c>
      <c r="AK60" s="118" t="s">
        <v>51</v>
      </c>
      <c r="AL60" s="117" t="s">
        <v>801</v>
      </c>
      <c r="AM60" s="117" t="s">
        <v>802</v>
      </c>
      <c r="AN60" s="117" t="s">
        <v>602</v>
      </c>
      <c r="AO60" s="118">
        <v>1</v>
      </c>
      <c r="AP60" s="119">
        <v>1</v>
      </c>
      <c r="AQ60" s="1"/>
      <c r="AR60" s="1"/>
    </row>
    <row r="61" spans="1:44" ht="163.5" customHeight="1">
      <c r="A61" s="622"/>
      <c r="B61" s="633"/>
      <c r="C61" s="138" t="s">
        <v>803</v>
      </c>
      <c r="D61" s="105">
        <v>45297</v>
      </c>
      <c r="E61" s="137" t="s">
        <v>804</v>
      </c>
      <c r="F61" s="107" t="s">
        <v>805</v>
      </c>
      <c r="G61" s="107" t="s">
        <v>805</v>
      </c>
      <c r="H61" s="107" t="s">
        <v>773</v>
      </c>
      <c r="I61" s="107" t="s">
        <v>429</v>
      </c>
      <c r="J61" s="107" t="s">
        <v>429</v>
      </c>
      <c r="K61" s="108">
        <v>45536</v>
      </c>
      <c r="L61" s="124">
        <v>45657</v>
      </c>
      <c r="M61" s="110">
        <v>0</v>
      </c>
      <c r="N61" s="111">
        <v>0</v>
      </c>
      <c r="O61" s="112">
        <v>1</v>
      </c>
      <c r="P61" s="113" t="s">
        <v>806</v>
      </c>
      <c r="Q61" s="118" t="s">
        <v>735</v>
      </c>
      <c r="R61" s="115" t="s">
        <v>90</v>
      </c>
      <c r="S61" s="115" t="s">
        <v>90</v>
      </c>
      <c r="T61" s="116" t="s">
        <v>807</v>
      </c>
      <c r="U61" s="117" t="s">
        <v>737</v>
      </c>
      <c r="V61" s="117" t="s">
        <v>808</v>
      </c>
      <c r="W61" s="118">
        <v>1</v>
      </c>
      <c r="X61" s="119">
        <v>0</v>
      </c>
      <c r="Y61" s="120" t="s">
        <v>486</v>
      </c>
      <c r="Z61" s="118" t="s">
        <v>132</v>
      </c>
      <c r="AA61" s="118" t="s">
        <v>132</v>
      </c>
      <c r="AB61" s="118" t="s">
        <v>132</v>
      </c>
      <c r="AC61" s="117" t="s">
        <v>596</v>
      </c>
      <c r="AD61" s="117" t="s">
        <v>774</v>
      </c>
      <c r="AE61" s="117" t="s">
        <v>602</v>
      </c>
      <c r="AF61" s="118">
        <v>0</v>
      </c>
      <c r="AG61" s="118">
        <v>0</v>
      </c>
      <c r="AH61" s="118" t="s">
        <v>809</v>
      </c>
      <c r="AI61" s="127" t="s">
        <v>810</v>
      </c>
      <c r="AJ61" s="118" t="s">
        <v>51</v>
      </c>
      <c r="AK61" s="118" t="s">
        <v>51</v>
      </c>
      <c r="AL61" s="117" t="s">
        <v>811</v>
      </c>
      <c r="AM61" s="117" t="s">
        <v>812</v>
      </c>
      <c r="AN61" s="117" t="s">
        <v>602</v>
      </c>
      <c r="AO61" s="118">
        <v>1</v>
      </c>
      <c r="AP61" s="119">
        <v>1</v>
      </c>
      <c r="AQ61" s="1"/>
      <c r="AR61" s="1"/>
    </row>
    <row r="62" spans="1:44" ht="22.5" customHeight="1">
      <c r="A62" s="91"/>
      <c r="B62" s="92"/>
      <c r="C62" s="92"/>
      <c r="D62" s="139"/>
      <c r="E62" s="140"/>
      <c r="F62" s="141"/>
      <c r="G62" s="141"/>
      <c r="H62" s="141"/>
      <c r="I62" s="141"/>
      <c r="J62" s="141"/>
      <c r="K62" s="141"/>
      <c r="L62" s="141"/>
      <c r="M62" s="141"/>
      <c r="N62" s="96"/>
      <c r="O62" s="97"/>
      <c r="P62" s="98"/>
      <c r="Q62" s="99"/>
      <c r="R62" s="99"/>
      <c r="S62" s="99"/>
      <c r="T62" s="99"/>
      <c r="U62" s="100"/>
      <c r="V62" s="101"/>
      <c r="W62" s="93"/>
      <c r="X62" s="93"/>
      <c r="Y62" s="102"/>
      <c r="Z62" s="93"/>
      <c r="AA62" s="93"/>
      <c r="AB62" s="93"/>
      <c r="AC62" s="93"/>
      <c r="AD62" s="100"/>
      <c r="AE62" s="100"/>
      <c r="AF62" s="103">
        <f t="shared" ref="AF62:AP62" si="2">SUM(AF43:AF61)</f>
        <v>159</v>
      </c>
      <c r="AG62" s="103">
        <f t="shared" si="2"/>
        <v>157</v>
      </c>
      <c r="AH62" s="103">
        <f t="shared" si="2"/>
        <v>0</v>
      </c>
      <c r="AI62" s="103">
        <f t="shared" si="2"/>
        <v>0</v>
      </c>
      <c r="AJ62" s="103">
        <f t="shared" si="2"/>
        <v>0</v>
      </c>
      <c r="AK62" s="103">
        <f t="shared" si="2"/>
        <v>0</v>
      </c>
      <c r="AL62" s="103">
        <f t="shared" si="2"/>
        <v>0</v>
      </c>
      <c r="AM62" s="103">
        <f t="shared" si="2"/>
        <v>0</v>
      </c>
      <c r="AN62" s="103">
        <f t="shared" si="2"/>
        <v>0</v>
      </c>
      <c r="AO62" s="104">
        <f t="shared" si="2"/>
        <v>333</v>
      </c>
      <c r="AP62" s="104">
        <f t="shared" si="2"/>
        <v>329</v>
      </c>
      <c r="AQ62" s="1"/>
      <c r="AR62" s="1"/>
    </row>
    <row r="63" spans="1:44" ht="15.75" customHeight="1">
      <c r="A63" s="654" t="s">
        <v>40</v>
      </c>
      <c r="B63" s="648" t="s">
        <v>813</v>
      </c>
      <c r="C63" s="648" t="s">
        <v>814</v>
      </c>
      <c r="D63" s="142">
        <v>45292</v>
      </c>
      <c r="E63" s="143" t="s">
        <v>815</v>
      </c>
      <c r="F63" s="144" t="s">
        <v>816</v>
      </c>
      <c r="G63" s="144" t="s">
        <v>816</v>
      </c>
      <c r="H63" s="144" t="s">
        <v>817</v>
      </c>
      <c r="I63" s="144" t="s">
        <v>396</v>
      </c>
      <c r="J63" s="144" t="s">
        <v>750</v>
      </c>
      <c r="K63" s="145">
        <v>45323</v>
      </c>
      <c r="L63" s="146">
        <v>45412</v>
      </c>
      <c r="M63" s="147">
        <v>1</v>
      </c>
      <c r="N63" s="148">
        <v>0</v>
      </c>
      <c r="O63" s="149">
        <v>0</v>
      </c>
      <c r="P63" s="150" t="s">
        <v>818</v>
      </c>
      <c r="Q63" s="151" t="s">
        <v>819</v>
      </c>
      <c r="R63" s="151" t="s">
        <v>51</v>
      </c>
      <c r="S63" s="151" t="s">
        <v>51</v>
      </c>
      <c r="T63" s="152" t="s">
        <v>820</v>
      </c>
      <c r="U63" s="153" t="s">
        <v>821</v>
      </c>
      <c r="V63" s="154" t="s">
        <v>609</v>
      </c>
      <c r="W63" s="155">
        <v>1</v>
      </c>
      <c r="X63" s="156">
        <v>1</v>
      </c>
      <c r="Y63" s="157" t="s">
        <v>822</v>
      </c>
      <c r="Z63" s="151" t="s">
        <v>822</v>
      </c>
      <c r="AA63" s="155" t="s">
        <v>132</v>
      </c>
      <c r="AB63" s="155" t="s">
        <v>132</v>
      </c>
      <c r="AC63" s="153" t="s">
        <v>472</v>
      </c>
      <c r="AD63" s="153" t="s">
        <v>823</v>
      </c>
      <c r="AE63" s="153" t="s">
        <v>602</v>
      </c>
      <c r="AF63" s="151">
        <v>0</v>
      </c>
      <c r="AG63" s="158">
        <v>0</v>
      </c>
      <c r="AH63" s="157" t="s">
        <v>822</v>
      </c>
      <c r="AI63" s="151" t="s">
        <v>822</v>
      </c>
      <c r="AJ63" s="155" t="s">
        <v>132</v>
      </c>
      <c r="AK63" s="155" t="s">
        <v>132</v>
      </c>
      <c r="AL63" s="153" t="s">
        <v>475</v>
      </c>
      <c r="AM63" s="159" t="s">
        <v>824</v>
      </c>
      <c r="AN63" s="160" t="s">
        <v>609</v>
      </c>
      <c r="AO63" s="161">
        <v>0</v>
      </c>
      <c r="AP63" s="161">
        <v>0</v>
      </c>
      <c r="AQ63" s="1"/>
      <c r="AR63" s="1"/>
    </row>
    <row r="64" spans="1:44" ht="195" customHeight="1">
      <c r="A64" s="622"/>
      <c r="B64" s="632"/>
      <c r="C64" s="632"/>
      <c r="D64" s="142">
        <v>45323</v>
      </c>
      <c r="E64" s="143" t="s">
        <v>825</v>
      </c>
      <c r="F64" s="144" t="s">
        <v>816</v>
      </c>
      <c r="G64" s="144" t="s">
        <v>816</v>
      </c>
      <c r="H64" s="144" t="s">
        <v>817</v>
      </c>
      <c r="I64" s="144" t="s">
        <v>826</v>
      </c>
      <c r="J64" s="144" t="s">
        <v>826</v>
      </c>
      <c r="K64" s="145">
        <v>45412</v>
      </c>
      <c r="L64" s="146">
        <v>45503</v>
      </c>
      <c r="M64" s="147">
        <v>0</v>
      </c>
      <c r="N64" s="148">
        <v>1</v>
      </c>
      <c r="O64" s="149">
        <v>0</v>
      </c>
      <c r="P64" s="150" t="s">
        <v>130</v>
      </c>
      <c r="Q64" s="151" t="s">
        <v>131</v>
      </c>
      <c r="R64" s="151" t="s">
        <v>132</v>
      </c>
      <c r="S64" s="151" t="s">
        <v>132</v>
      </c>
      <c r="T64" s="152" t="s">
        <v>607</v>
      </c>
      <c r="U64" s="153" t="s">
        <v>827</v>
      </c>
      <c r="V64" s="154" t="s">
        <v>609</v>
      </c>
      <c r="W64" s="155">
        <v>0</v>
      </c>
      <c r="X64" s="156">
        <v>0</v>
      </c>
      <c r="Y64" s="162" t="s">
        <v>828</v>
      </c>
      <c r="Z64" s="151" t="s">
        <v>829</v>
      </c>
      <c r="AA64" s="155" t="s">
        <v>51</v>
      </c>
      <c r="AB64" s="155" t="s">
        <v>51</v>
      </c>
      <c r="AC64" s="153" t="s">
        <v>830</v>
      </c>
      <c r="AD64" s="163" t="s">
        <v>831</v>
      </c>
      <c r="AE64" s="153" t="s">
        <v>832</v>
      </c>
      <c r="AF64" s="151">
        <v>1</v>
      </c>
      <c r="AG64" s="158">
        <v>1</v>
      </c>
      <c r="AH64" s="157" t="s">
        <v>833</v>
      </c>
      <c r="AI64" s="151" t="s">
        <v>833</v>
      </c>
      <c r="AJ64" s="155" t="s">
        <v>132</v>
      </c>
      <c r="AK64" s="155" t="s">
        <v>132</v>
      </c>
      <c r="AL64" s="153" t="s">
        <v>475</v>
      </c>
      <c r="AM64" s="164" t="s">
        <v>834</v>
      </c>
      <c r="AN64" s="165" t="s">
        <v>609</v>
      </c>
      <c r="AO64" s="166">
        <v>0</v>
      </c>
      <c r="AP64" s="166">
        <v>0</v>
      </c>
      <c r="AQ64" s="1"/>
      <c r="AR64" s="1"/>
    </row>
    <row r="65" spans="1:44" ht="195" customHeight="1">
      <c r="A65" s="622"/>
      <c r="B65" s="632"/>
      <c r="C65" s="633"/>
      <c r="D65" s="142">
        <v>45352</v>
      </c>
      <c r="E65" s="143" t="s">
        <v>835</v>
      </c>
      <c r="F65" s="144" t="s">
        <v>836</v>
      </c>
      <c r="G65" s="144" t="s">
        <v>837</v>
      </c>
      <c r="H65" s="144" t="s">
        <v>838</v>
      </c>
      <c r="I65" s="144" t="s">
        <v>396</v>
      </c>
      <c r="J65" s="144" t="s">
        <v>749</v>
      </c>
      <c r="K65" s="145">
        <v>45412</v>
      </c>
      <c r="L65" s="146">
        <v>45626</v>
      </c>
      <c r="M65" s="147">
        <v>0</v>
      </c>
      <c r="N65" s="148">
        <v>0</v>
      </c>
      <c r="O65" s="149">
        <v>1</v>
      </c>
      <c r="P65" s="150" t="s">
        <v>130</v>
      </c>
      <c r="Q65" s="167" t="s">
        <v>131</v>
      </c>
      <c r="R65" s="155" t="s">
        <v>132</v>
      </c>
      <c r="S65" s="155" t="s">
        <v>132</v>
      </c>
      <c r="T65" s="152" t="s">
        <v>607</v>
      </c>
      <c r="U65" s="153" t="s">
        <v>827</v>
      </c>
      <c r="V65" s="154" t="s">
        <v>609</v>
      </c>
      <c r="W65" s="155">
        <v>0</v>
      </c>
      <c r="X65" s="156">
        <v>0</v>
      </c>
      <c r="Y65" s="157" t="s">
        <v>839</v>
      </c>
      <c r="Z65" s="151" t="s">
        <v>839</v>
      </c>
      <c r="AA65" s="155" t="s">
        <v>132</v>
      </c>
      <c r="AB65" s="155" t="s">
        <v>132</v>
      </c>
      <c r="AC65" s="153" t="s">
        <v>840</v>
      </c>
      <c r="AD65" s="153" t="s">
        <v>841</v>
      </c>
      <c r="AE65" s="153" t="s">
        <v>602</v>
      </c>
      <c r="AF65" s="151">
        <v>0</v>
      </c>
      <c r="AG65" s="158">
        <v>0</v>
      </c>
      <c r="AH65" s="162" t="s">
        <v>842</v>
      </c>
      <c r="AI65" s="151" t="s">
        <v>843</v>
      </c>
      <c r="AJ65" s="155" t="s">
        <v>51</v>
      </c>
      <c r="AK65" s="155" t="s">
        <v>51</v>
      </c>
      <c r="AL65" s="153" t="s">
        <v>844</v>
      </c>
      <c r="AM65" s="168" t="s">
        <v>845</v>
      </c>
      <c r="AN65" s="165" t="s">
        <v>846</v>
      </c>
      <c r="AO65" s="166">
        <v>1</v>
      </c>
      <c r="AP65" s="166">
        <v>1</v>
      </c>
      <c r="AQ65" s="1"/>
      <c r="AR65" s="1"/>
    </row>
    <row r="66" spans="1:44" ht="195" customHeight="1">
      <c r="A66" s="622"/>
      <c r="B66" s="632"/>
      <c r="C66" s="648" t="s">
        <v>847</v>
      </c>
      <c r="D66" s="142">
        <v>45293</v>
      </c>
      <c r="E66" s="143" t="s">
        <v>848</v>
      </c>
      <c r="F66" s="144" t="s">
        <v>849</v>
      </c>
      <c r="G66" s="144" t="s">
        <v>849</v>
      </c>
      <c r="H66" s="144" t="s">
        <v>850</v>
      </c>
      <c r="I66" s="144" t="s">
        <v>396</v>
      </c>
      <c r="J66" s="144" t="s">
        <v>851</v>
      </c>
      <c r="K66" s="145">
        <v>45324</v>
      </c>
      <c r="L66" s="146">
        <v>45473</v>
      </c>
      <c r="M66" s="147">
        <v>0</v>
      </c>
      <c r="N66" s="148">
        <v>1</v>
      </c>
      <c r="O66" s="149">
        <v>0</v>
      </c>
      <c r="P66" s="150" t="s">
        <v>130</v>
      </c>
      <c r="Q66" s="151" t="s">
        <v>131</v>
      </c>
      <c r="R66" s="155" t="s">
        <v>132</v>
      </c>
      <c r="S66" s="155" t="s">
        <v>132</v>
      </c>
      <c r="T66" s="152" t="s">
        <v>607</v>
      </c>
      <c r="U66" s="153" t="s">
        <v>827</v>
      </c>
      <c r="V66" s="154" t="s">
        <v>609</v>
      </c>
      <c r="W66" s="155">
        <v>0</v>
      </c>
      <c r="X66" s="156">
        <v>0</v>
      </c>
      <c r="Y66" s="162" t="s">
        <v>852</v>
      </c>
      <c r="Z66" s="167" t="s">
        <v>853</v>
      </c>
      <c r="AA66" s="155" t="s">
        <v>51</v>
      </c>
      <c r="AB66" s="155" t="s">
        <v>51</v>
      </c>
      <c r="AC66" s="153" t="s">
        <v>854</v>
      </c>
      <c r="AD66" s="153" t="s">
        <v>855</v>
      </c>
      <c r="AE66" s="153" t="s">
        <v>832</v>
      </c>
      <c r="AF66" s="151">
        <v>1</v>
      </c>
      <c r="AG66" s="158">
        <v>1</v>
      </c>
      <c r="AH66" s="157" t="s">
        <v>833</v>
      </c>
      <c r="AI66" s="151" t="s">
        <v>833</v>
      </c>
      <c r="AJ66" s="155" t="s">
        <v>132</v>
      </c>
      <c r="AK66" s="155" t="s">
        <v>132</v>
      </c>
      <c r="AL66" s="153" t="s">
        <v>475</v>
      </c>
      <c r="AM66" s="164" t="s">
        <v>834</v>
      </c>
      <c r="AN66" s="165" t="s">
        <v>609</v>
      </c>
      <c r="AO66" s="166">
        <v>0</v>
      </c>
      <c r="AP66" s="166">
        <v>0</v>
      </c>
      <c r="AQ66" s="1"/>
      <c r="AR66" s="1"/>
    </row>
    <row r="67" spans="1:44" ht="195" customHeight="1">
      <c r="A67" s="622"/>
      <c r="B67" s="632"/>
      <c r="C67" s="632"/>
      <c r="D67" s="142">
        <v>45324</v>
      </c>
      <c r="E67" s="143" t="s">
        <v>856</v>
      </c>
      <c r="F67" s="144" t="s">
        <v>857</v>
      </c>
      <c r="G67" s="144" t="s">
        <v>858</v>
      </c>
      <c r="H67" s="144" t="s">
        <v>859</v>
      </c>
      <c r="I67" s="144" t="s">
        <v>860</v>
      </c>
      <c r="J67" s="144" t="s">
        <v>851</v>
      </c>
      <c r="K67" s="145">
        <v>45381</v>
      </c>
      <c r="L67" s="146">
        <v>45534</v>
      </c>
      <c r="M67" s="147">
        <v>0</v>
      </c>
      <c r="N67" s="148">
        <v>1</v>
      </c>
      <c r="O67" s="149">
        <v>0</v>
      </c>
      <c r="P67" s="150" t="s">
        <v>130</v>
      </c>
      <c r="Q67" s="151" t="s">
        <v>131</v>
      </c>
      <c r="R67" s="155" t="s">
        <v>132</v>
      </c>
      <c r="S67" s="155" t="s">
        <v>132</v>
      </c>
      <c r="T67" s="152" t="s">
        <v>607</v>
      </c>
      <c r="U67" s="153" t="s">
        <v>827</v>
      </c>
      <c r="V67" s="154" t="s">
        <v>609</v>
      </c>
      <c r="W67" s="155">
        <v>0</v>
      </c>
      <c r="X67" s="156">
        <v>0</v>
      </c>
      <c r="Y67" s="162" t="s">
        <v>861</v>
      </c>
      <c r="Z67" s="151" t="s">
        <v>862</v>
      </c>
      <c r="AA67" s="155" t="s">
        <v>51</v>
      </c>
      <c r="AB67" s="155" t="s">
        <v>51</v>
      </c>
      <c r="AC67" s="153" t="s">
        <v>863</v>
      </c>
      <c r="AD67" s="153" t="s">
        <v>864</v>
      </c>
      <c r="AE67" s="153" t="s">
        <v>832</v>
      </c>
      <c r="AF67" s="151">
        <v>1</v>
      </c>
      <c r="AG67" s="158">
        <v>1</v>
      </c>
      <c r="AH67" s="157" t="s">
        <v>833</v>
      </c>
      <c r="AI67" s="151" t="s">
        <v>833</v>
      </c>
      <c r="AJ67" s="155" t="s">
        <v>132</v>
      </c>
      <c r="AK67" s="155" t="s">
        <v>132</v>
      </c>
      <c r="AL67" s="153" t="s">
        <v>475</v>
      </c>
      <c r="AM67" s="164" t="s">
        <v>834</v>
      </c>
      <c r="AN67" s="165" t="s">
        <v>609</v>
      </c>
      <c r="AO67" s="166">
        <v>0</v>
      </c>
      <c r="AP67" s="166">
        <v>0</v>
      </c>
      <c r="AQ67" s="1"/>
      <c r="AR67" s="1"/>
    </row>
    <row r="68" spans="1:44" ht="195" customHeight="1">
      <c r="A68" s="622"/>
      <c r="B68" s="632"/>
      <c r="C68" s="633"/>
      <c r="D68" s="142">
        <v>45353</v>
      </c>
      <c r="E68" s="143" t="s">
        <v>865</v>
      </c>
      <c r="F68" s="144" t="s">
        <v>866</v>
      </c>
      <c r="G68" s="144" t="s">
        <v>867</v>
      </c>
      <c r="H68" s="144" t="s">
        <v>867</v>
      </c>
      <c r="I68" s="144" t="s">
        <v>396</v>
      </c>
      <c r="J68" s="144" t="s">
        <v>733</v>
      </c>
      <c r="K68" s="145">
        <v>45306</v>
      </c>
      <c r="L68" s="146">
        <v>45657</v>
      </c>
      <c r="M68" s="147">
        <v>1</v>
      </c>
      <c r="N68" s="148">
        <v>1</v>
      </c>
      <c r="O68" s="149">
        <v>1</v>
      </c>
      <c r="P68" s="150" t="s">
        <v>868</v>
      </c>
      <c r="Q68" s="151" t="s">
        <v>869</v>
      </c>
      <c r="R68" s="155" t="s">
        <v>51</v>
      </c>
      <c r="S68" s="155" t="s">
        <v>51</v>
      </c>
      <c r="T68" s="152" t="s">
        <v>870</v>
      </c>
      <c r="U68" s="153" t="s">
        <v>871</v>
      </c>
      <c r="V68" s="153" t="s">
        <v>872</v>
      </c>
      <c r="W68" s="155">
        <v>1</v>
      </c>
      <c r="X68" s="156">
        <v>3</v>
      </c>
      <c r="Y68" s="150" t="s">
        <v>873</v>
      </c>
      <c r="Z68" s="151" t="s">
        <v>874</v>
      </c>
      <c r="AA68" s="155" t="s">
        <v>51</v>
      </c>
      <c r="AB68" s="155" t="s">
        <v>51</v>
      </c>
      <c r="AC68" s="153" t="s">
        <v>875</v>
      </c>
      <c r="AD68" s="153" t="s">
        <v>876</v>
      </c>
      <c r="AE68" s="153" t="s">
        <v>832</v>
      </c>
      <c r="AF68" s="151">
        <v>1</v>
      </c>
      <c r="AG68" s="158">
        <v>1</v>
      </c>
      <c r="AH68" s="151" t="s">
        <v>877</v>
      </c>
      <c r="AI68" s="151" t="s">
        <v>878</v>
      </c>
      <c r="AJ68" s="155" t="s">
        <v>51</v>
      </c>
      <c r="AK68" s="155" t="s">
        <v>51</v>
      </c>
      <c r="AL68" s="153" t="s">
        <v>844</v>
      </c>
      <c r="AM68" s="168" t="s">
        <v>879</v>
      </c>
      <c r="AN68" s="165" t="s">
        <v>609</v>
      </c>
      <c r="AO68" s="166">
        <v>1</v>
      </c>
      <c r="AP68" s="166">
        <v>1</v>
      </c>
      <c r="AQ68" s="1"/>
      <c r="AR68" s="1"/>
    </row>
    <row r="69" spans="1:44" ht="195" customHeight="1">
      <c r="A69" s="622"/>
      <c r="B69" s="632"/>
      <c r="C69" s="648" t="s">
        <v>880</v>
      </c>
      <c r="D69" s="142">
        <v>45294</v>
      </c>
      <c r="E69" s="143" t="s">
        <v>881</v>
      </c>
      <c r="F69" s="144" t="s">
        <v>882</v>
      </c>
      <c r="G69" s="144" t="s">
        <v>883</v>
      </c>
      <c r="H69" s="144" t="s">
        <v>884</v>
      </c>
      <c r="I69" s="144" t="s">
        <v>885</v>
      </c>
      <c r="J69" s="144" t="s">
        <v>733</v>
      </c>
      <c r="K69" s="145">
        <v>45323</v>
      </c>
      <c r="L69" s="146">
        <v>45657</v>
      </c>
      <c r="M69" s="147">
        <v>0</v>
      </c>
      <c r="N69" s="148">
        <v>1</v>
      </c>
      <c r="O69" s="149">
        <v>1</v>
      </c>
      <c r="P69" s="150" t="s">
        <v>130</v>
      </c>
      <c r="Q69" s="151" t="s">
        <v>131</v>
      </c>
      <c r="R69" s="155" t="s">
        <v>132</v>
      </c>
      <c r="S69" s="155" t="s">
        <v>132</v>
      </c>
      <c r="T69" s="152" t="s">
        <v>607</v>
      </c>
      <c r="U69" s="153" t="s">
        <v>827</v>
      </c>
      <c r="V69" s="154" t="s">
        <v>609</v>
      </c>
      <c r="W69" s="155">
        <v>0</v>
      </c>
      <c r="X69" s="156">
        <v>0</v>
      </c>
      <c r="Y69" s="162" t="s">
        <v>886</v>
      </c>
      <c r="Z69" s="151" t="s">
        <v>887</v>
      </c>
      <c r="AA69" s="155" t="s">
        <v>51</v>
      </c>
      <c r="AB69" s="155" t="s">
        <v>51</v>
      </c>
      <c r="AC69" s="153" t="s">
        <v>888</v>
      </c>
      <c r="AD69" s="153" t="s">
        <v>889</v>
      </c>
      <c r="AE69" s="153" t="s">
        <v>890</v>
      </c>
      <c r="AF69" s="151">
        <v>1</v>
      </c>
      <c r="AG69" s="158">
        <v>0.2</v>
      </c>
      <c r="AH69" s="151" t="s">
        <v>891</v>
      </c>
      <c r="AI69" s="151" t="s">
        <v>892</v>
      </c>
      <c r="AJ69" s="155" t="s">
        <v>51</v>
      </c>
      <c r="AK69" s="155" t="s">
        <v>51</v>
      </c>
      <c r="AL69" s="153" t="s">
        <v>893</v>
      </c>
      <c r="AM69" s="164" t="s">
        <v>894</v>
      </c>
      <c r="AN69" s="165" t="s">
        <v>895</v>
      </c>
      <c r="AO69" s="166">
        <v>1</v>
      </c>
      <c r="AP69" s="166">
        <v>1</v>
      </c>
      <c r="AQ69" s="1"/>
      <c r="AR69" s="1"/>
    </row>
    <row r="70" spans="1:44" ht="195" customHeight="1">
      <c r="A70" s="622"/>
      <c r="B70" s="632"/>
      <c r="C70" s="633"/>
      <c r="D70" s="142">
        <v>45325</v>
      </c>
      <c r="E70" s="143" t="s">
        <v>896</v>
      </c>
      <c r="F70" s="144" t="s">
        <v>897</v>
      </c>
      <c r="G70" s="144" t="s">
        <v>898</v>
      </c>
      <c r="H70" s="144" t="s">
        <v>898</v>
      </c>
      <c r="I70" s="144" t="s">
        <v>899</v>
      </c>
      <c r="J70" s="144" t="s">
        <v>109</v>
      </c>
      <c r="K70" s="145">
        <v>45337</v>
      </c>
      <c r="L70" s="146">
        <v>45503</v>
      </c>
      <c r="M70" s="147">
        <v>0</v>
      </c>
      <c r="N70" s="148">
        <v>1</v>
      </c>
      <c r="O70" s="149">
        <v>0</v>
      </c>
      <c r="P70" s="150" t="s">
        <v>130</v>
      </c>
      <c r="Q70" s="151" t="s">
        <v>131</v>
      </c>
      <c r="R70" s="155" t="s">
        <v>132</v>
      </c>
      <c r="S70" s="155" t="s">
        <v>132</v>
      </c>
      <c r="T70" s="152" t="s">
        <v>607</v>
      </c>
      <c r="U70" s="153" t="s">
        <v>827</v>
      </c>
      <c r="V70" s="154" t="s">
        <v>609</v>
      </c>
      <c r="W70" s="155">
        <v>0</v>
      </c>
      <c r="X70" s="156">
        <v>0</v>
      </c>
      <c r="Y70" s="162" t="s">
        <v>900</v>
      </c>
      <c r="Z70" s="151" t="s">
        <v>901</v>
      </c>
      <c r="AA70" s="155" t="s">
        <v>51</v>
      </c>
      <c r="AB70" s="155" t="s">
        <v>51</v>
      </c>
      <c r="AC70" s="153" t="s">
        <v>902</v>
      </c>
      <c r="AD70" s="153" t="s">
        <v>903</v>
      </c>
      <c r="AE70" s="153" t="s">
        <v>832</v>
      </c>
      <c r="AF70" s="151">
        <v>1</v>
      </c>
      <c r="AG70" s="158">
        <v>1</v>
      </c>
      <c r="AH70" s="157" t="s">
        <v>833</v>
      </c>
      <c r="AI70" s="151" t="s">
        <v>833</v>
      </c>
      <c r="AJ70" s="155" t="s">
        <v>132</v>
      </c>
      <c r="AK70" s="155" t="s">
        <v>132</v>
      </c>
      <c r="AL70" s="153" t="s">
        <v>475</v>
      </c>
      <c r="AM70" s="164" t="s">
        <v>834</v>
      </c>
      <c r="AN70" s="165" t="s">
        <v>609</v>
      </c>
      <c r="AO70" s="166">
        <v>0</v>
      </c>
      <c r="AP70" s="166">
        <v>0</v>
      </c>
      <c r="AQ70" s="1"/>
      <c r="AR70" s="1"/>
    </row>
    <row r="71" spans="1:44" ht="195" customHeight="1">
      <c r="A71" s="622"/>
      <c r="B71" s="632"/>
      <c r="C71" s="648" t="s">
        <v>904</v>
      </c>
      <c r="D71" s="142">
        <v>45295</v>
      </c>
      <c r="E71" s="143" t="s">
        <v>905</v>
      </c>
      <c r="F71" s="144" t="s">
        <v>906</v>
      </c>
      <c r="G71" s="144" t="s">
        <v>906</v>
      </c>
      <c r="H71" s="144" t="s">
        <v>905</v>
      </c>
      <c r="I71" s="144" t="s">
        <v>899</v>
      </c>
      <c r="J71" s="144" t="s">
        <v>899</v>
      </c>
      <c r="K71" s="145">
        <v>45337</v>
      </c>
      <c r="L71" s="146">
        <v>45412</v>
      </c>
      <c r="M71" s="147">
        <v>1</v>
      </c>
      <c r="N71" s="148">
        <v>0</v>
      </c>
      <c r="O71" s="149">
        <v>0</v>
      </c>
      <c r="P71" s="150" t="s">
        <v>907</v>
      </c>
      <c r="Q71" s="155" t="s">
        <v>908</v>
      </c>
      <c r="R71" s="155" t="s">
        <v>51</v>
      </c>
      <c r="S71" s="155" t="s">
        <v>51</v>
      </c>
      <c r="T71" s="152" t="s">
        <v>909</v>
      </c>
      <c r="U71" s="153" t="s">
        <v>910</v>
      </c>
      <c r="V71" s="154" t="s">
        <v>609</v>
      </c>
      <c r="W71" s="155">
        <v>1</v>
      </c>
      <c r="X71" s="156">
        <v>1</v>
      </c>
      <c r="Y71" s="157" t="s">
        <v>822</v>
      </c>
      <c r="Z71" s="151" t="s">
        <v>822</v>
      </c>
      <c r="AA71" s="155" t="s">
        <v>132</v>
      </c>
      <c r="AB71" s="155" t="s">
        <v>132</v>
      </c>
      <c r="AC71" s="153" t="s">
        <v>472</v>
      </c>
      <c r="AD71" s="153" t="s">
        <v>823</v>
      </c>
      <c r="AE71" s="153" t="s">
        <v>602</v>
      </c>
      <c r="AF71" s="151">
        <v>0</v>
      </c>
      <c r="AG71" s="158">
        <v>0</v>
      </c>
      <c r="AH71" s="157" t="s">
        <v>822</v>
      </c>
      <c r="AI71" s="151" t="s">
        <v>822</v>
      </c>
      <c r="AJ71" s="155" t="s">
        <v>132</v>
      </c>
      <c r="AK71" s="155" t="s">
        <v>132</v>
      </c>
      <c r="AL71" s="153" t="s">
        <v>475</v>
      </c>
      <c r="AM71" s="164" t="s">
        <v>824</v>
      </c>
      <c r="AN71" s="165" t="s">
        <v>609</v>
      </c>
      <c r="AO71" s="166">
        <v>0</v>
      </c>
      <c r="AP71" s="166">
        <v>0</v>
      </c>
      <c r="AQ71" s="1"/>
      <c r="AR71" s="1"/>
    </row>
    <row r="72" spans="1:44" ht="195" customHeight="1">
      <c r="A72" s="622"/>
      <c r="B72" s="632"/>
      <c r="C72" s="633"/>
      <c r="D72" s="142">
        <v>45326</v>
      </c>
      <c r="E72" s="143" t="s">
        <v>911</v>
      </c>
      <c r="F72" s="144" t="s">
        <v>912</v>
      </c>
      <c r="G72" s="144" t="s">
        <v>913</v>
      </c>
      <c r="H72" s="144" t="s">
        <v>914</v>
      </c>
      <c r="I72" s="144" t="s">
        <v>396</v>
      </c>
      <c r="J72" s="144" t="s">
        <v>396</v>
      </c>
      <c r="K72" s="145">
        <v>45385</v>
      </c>
      <c r="L72" s="146">
        <v>45657</v>
      </c>
      <c r="M72" s="147">
        <v>0</v>
      </c>
      <c r="N72" s="148">
        <v>0</v>
      </c>
      <c r="O72" s="149">
        <v>1</v>
      </c>
      <c r="P72" s="150" t="s">
        <v>130</v>
      </c>
      <c r="Q72" s="151" t="s">
        <v>131</v>
      </c>
      <c r="R72" s="155" t="s">
        <v>132</v>
      </c>
      <c r="S72" s="155" t="s">
        <v>132</v>
      </c>
      <c r="T72" s="152" t="s">
        <v>607</v>
      </c>
      <c r="U72" s="153" t="s">
        <v>827</v>
      </c>
      <c r="V72" s="154" t="s">
        <v>609</v>
      </c>
      <c r="W72" s="155">
        <v>0</v>
      </c>
      <c r="X72" s="156">
        <v>0</v>
      </c>
      <c r="Y72" s="157"/>
      <c r="Z72" s="155"/>
      <c r="AA72" s="155" t="s">
        <v>132</v>
      </c>
      <c r="AB72" s="155" t="s">
        <v>132</v>
      </c>
      <c r="AC72" s="153" t="s">
        <v>915</v>
      </c>
      <c r="AD72" s="153" t="s">
        <v>823</v>
      </c>
      <c r="AE72" s="153" t="s">
        <v>602</v>
      </c>
      <c r="AF72" s="151">
        <v>0</v>
      </c>
      <c r="AG72" s="158">
        <v>0</v>
      </c>
      <c r="AH72" s="162" t="s">
        <v>916</v>
      </c>
      <c r="AI72" s="151" t="s">
        <v>917</v>
      </c>
      <c r="AJ72" s="155" t="s">
        <v>51</v>
      </c>
      <c r="AK72" s="155" t="s">
        <v>51</v>
      </c>
      <c r="AL72" s="153" t="s">
        <v>844</v>
      </c>
      <c r="AM72" s="168" t="s">
        <v>918</v>
      </c>
      <c r="AN72" s="165" t="s">
        <v>919</v>
      </c>
      <c r="AO72" s="166">
        <v>1</v>
      </c>
      <c r="AP72" s="166">
        <v>1</v>
      </c>
      <c r="AQ72" s="1"/>
      <c r="AR72" s="1"/>
    </row>
    <row r="73" spans="1:44" ht="195" customHeight="1">
      <c r="A73" s="622"/>
      <c r="B73" s="633"/>
      <c r="C73" s="169" t="s">
        <v>920</v>
      </c>
      <c r="D73" s="142">
        <v>45296</v>
      </c>
      <c r="E73" s="170" t="s">
        <v>921</v>
      </c>
      <c r="F73" s="144" t="s">
        <v>922</v>
      </c>
      <c r="G73" s="144" t="s">
        <v>923</v>
      </c>
      <c r="H73" s="144" t="s">
        <v>924</v>
      </c>
      <c r="I73" s="144" t="s">
        <v>925</v>
      </c>
      <c r="J73" s="170"/>
      <c r="K73" s="171">
        <v>45383</v>
      </c>
      <c r="L73" s="172">
        <v>45596</v>
      </c>
      <c r="M73" s="147">
        <v>1</v>
      </c>
      <c r="N73" s="148">
        <v>0</v>
      </c>
      <c r="O73" s="149">
        <v>1</v>
      </c>
      <c r="P73" s="150" t="s">
        <v>130</v>
      </c>
      <c r="Q73" s="155" t="s">
        <v>131</v>
      </c>
      <c r="R73" s="155" t="s">
        <v>132</v>
      </c>
      <c r="S73" s="155" t="s">
        <v>132</v>
      </c>
      <c r="T73" s="152" t="s">
        <v>607</v>
      </c>
      <c r="U73" s="173" t="s">
        <v>827</v>
      </c>
      <c r="V73" s="154" t="s">
        <v>609</v>
      </c>
      <c r="W73" s="155">
        <v>0</v>
      </c>
      <c r="X73" s="156">
        <v>0</v>
      </c>
      <c r="Y73" s="157"/>
      <c r="Z73" s="155"/>
      <c r="AA73" s="155" t="s">
        <v>90</v>
      </c>
      <c r="AB73" s="155" t="s">
        <v>90</v>
      </c>
      <c r="AC73" s="153" t="s">
        <v>926</v>
      </c>
      <c r="AD73" s="153" t="s">
        <v>823</v>
      </c>
      <c r="AE73" s="153" t="s">
        <v>602</v>
      </c>
      <c r="AF73" s="151">
        <v>0</v>
      </c>
      <c r="AG73" s="158">
        <v>0</v>
      </c>
      <c r="AH73" s="162" t="s">
        <v>927</v>
      </c>
      <c r="AI73" s="167" t="s">
        <v>928</v>
      </c>
      <c r="AJ73" s="155" t="s">
        <v>51</v>
      </c>
      <c r="AK73" s="155" t="s">
        <v>51</v>
      </c>
      <c r="AL73" s="153" t="s">
        <v>929</v>
      </c>
      <c r="AM73" s="164" t="s">
        <v>930</v>
      </c>
      <c r="AN73" s="165" t="s">
        <v>931</v>
      </c>
      <c r="AO73" s="166">
        <v>1</v>
      </c>
      <c r="AP73" s="166">
        <v>1</v>
      </c>
      <c r="AQ73" s="1"/>
      <c r="AR73" s="1"/>
    </row>
    <row r="74" spans="1:44" ht="19.5" customHeight="1">
      <c r="A74" s="174"/>
      <c r="B74" s="175"/>
      <c r="C74" s="175"/>
      <c r="D74" s="176"/>
      <c r="E74" s="177"/>
      <c r="F74" s="178"/>
      <c r="G74" s="178"/>
      <c r="H74" s="178"/>
      <c r="I74" s="178"/>
      <c r="J74" s="178"/>
      <c r="K74" s="178"/>
      <c r="L74" s="178"/>
      <c r="M74" s="179"/>
      <c r="N74" s="180"/>
      <c r="O74" s="181"/>
      <c r="P74" s="182"/>
      <c r="Q74" s="183"/>
      <c r="R74" s="183"/>
      <c r="S74" s="183"/>
      <c r="T74" s="183"/>
      <c r="U74" s="184"/>
      <c r="V74" s="185"/>
      <c r="W74" s="176"/>
      <c r="X74" s="176"/>
      <c r="Y74" s="186"/>
      <c r="Z74" s="176"/>
      <c r="AA74" s="176"/>
      <c r="AB74" s="176"/>
      <c r="AC74" s="176"/>
      <c r="AD74" s="184"/>
      <c r="AE74" s="184"/>
      <c r="AF74" s="103">
        <f t="shared" ref="AF74:AG74" si="3">SUM(AF63:AF73)</f>
        <v>6</v>
      </c>
      <c r="AG74" s="103">
        <f t="shared" si="3"/>
        <v>5.2</v>
      </c>
      <c r="AH74" s="186"/>
      <c r="AI74" s="176"/>
      <c r="AJ74" s="176"/>
      <c r="AK74" s="176"/>
      <c r="AL74" s="176"/>
      <c r="AM74" s="187"/>
      <c r="AN74" s="188"/>
      <c r="AO74" s="189">
        <f t="shared" ref="AO74:AP74" si="4">SUM(AO63:AO73)</f>
        <v>5</v>
      </c>
      <c r="AP74" s="189">
        <f t="shared" si="4"/>
        <v>5</v>
      </c>
      <c r="AQ74" s="190"/>
      <c r="AR74" s="190"/>
    </row>
    <row r="75" spans="1:44" ht="156.75" customHeight="1">
      <c r="A75" s="655" t="s">
        <v>40</v>
      </c>
      <c r="B75" s="660" t="s">
        <v>932</v>
      </c>
      <c r="C75" s="660" t="s">
        <v>933</v>
      </c>
      <c r="D75" s="191">
        <v>45292</v>
      </c>
      <c r="E75" s="192" t="s">
        <v>934</v>
      </c>
      <c r="F75" s="193" t="s">
        <v>935</v>
      </c>
      <c r="G75" s="193" t="s">
        <v>936</v>
      </c>
      <c r="H75" s="193" t="s">
        <v>937</v>
      </c>
      <c r="I75" s="193" t="s">
        <v>938</v>
      </c>
      <c r="J75" s="193" t="s">
        <v>109</v>
      </c>
      <c r="K75" s="194">
        <v>45565</v>
      </c>
      <c r="L75" s="195">
        <v>45656</v>
      </c>
      <c r="M75" s="196">
        <v>0</v>
      </c>
      <c r="N75" s="197">
        <v>0</v>
      </c>
      <c r="O75" s="198">
        <v>1</v>
      </c>
      <c r="P75" s="199" t="s">
        <v>130</v>
      </c>
      <c r="Q75" s="200" t="s">
        <v>131</v>
      </c>
      <c r="R75" s="201" t="s">
        <v>132</v>
      </c>
      <c r="S75" s="201" t="s">
        <v>132</v>
      </c>
      <c r="T75" s="202" t="s">
        <v>607</v>
      </c>
      <c r="U75" s="203" t="s">
        <v>827</v>
      </c>
      <c r="V75" s="203" t="s">
        <v>609</v>
      </c>
      <c r="W75" s="204">
        <v>0</v>
      </c>
      <c r="X75" s="205">
        <v>0</v>
      </c>
      <c r="Y75" s="206" t="s">
        <v>939</v>
      </c>
      <c r="Z75" s="207" t="s">
        <v>940</v>
      </c>
      <c r="AA75" s="204" t="s">
        <v>51</v>
      </c>
      <c r="AB75" s="204" t="s">
        <v>51</v>
      </c>
      <c r="AC75" s="208" t="s">
        <v>941</v>
      </c>
      <c r="AD75" s="209" t="s">
        <v>942</v>
      </c>
      <c r="AE75" s="209" t="s">
        <v>943</v>
      </c>
      <c r="AF75" s="204">
        <v>0</v>
      </c>
      <c r="AG75" s="205">
        <v>0</v>
      </c>
      <c r="AH75" s="206" t="s">
        <v>833</v>
      </c>
      <c r="AI75" s="204" t="s">
        <v>833</v>
      </c>
      <c r="AJ75" s="204" t="s">
        <v>132</v>
      </c>
      <c r="AK75" s="204" t="s">
        <v>132</v>
      </c>
      <c r="AL75" s="209" t="s">
        <v>475</v>
      </c>
      <c r="AM75" s="210" t="s">
        <v>834</v>
      </c>
      <c r="AN75" s="211" t="s">
        <v>944</v>
      </c>
      <c r="AO75" s="212">
        <v>1</v>
      </c>
      <c r="AP75" s="212">
        <v>1</v>
      </c>
      <c r="AQ75" s="1"/>
      <c r="AR75" s="1"/>
    </row>
    <row r="76" spans="1:44" ht="171" customHeight="1">
      <c r="A76" s="622"/>
      <c r="B76" s="632"/>
      <c r="C76" s="632"/>
      <c r="D76" s="213">
        <v>45323</v>
      </c>
      <c r="E76" s="214" t="s">
        <v>945</v>
      </c>
      <c r="F76" s="215" t="s">
        <v>946</v>
      </c>
      <c r="G76" s="215" t="s">
        <v>946</v>
      </c>
      <c r="H76" s="215" t="s">
        <v>947</v>
      </c>
      <c r="I76" s="215" t="s">
        <v>948</v>
      </c>
      <c r="J76" s="215" t="s">
        <v>949</v>
      </c>
      <c r="K76" s="216">
        <v>45413</v>
      </c>
      <c r="L76" s="217">
        <v>45580</v>
      </c>
      <c r="M76" s="218">
        <v>0</v>
      </c>
      <c r="N76" s="219">
        <v>0</v>
      </c>
      <c r="O76" s="220">
        <v>1</v>
      </c>
      <c r="P76" s="199" t="s">
        <v>950</v>
      </c>
      <c r="Q76" s="221" t="s">
        <v>951</v>
      </c>
      <c r="R76" s="201" t="s">
        <v>51</v>
      </c>
      <c r="S76" s="201" t="s">
        <v>51</v>
      </c>
      <c r="T76" s="202" t="s">
        <v>909</v>
      </c>
      <c r="U76" s="209" t="s">
        <v>952</v>
      </c>
      <c r="V76" s="209" t="s">
        <v>609</v>
      </c>
      <c r="W76" s="204">
        <v>1</v>
      </c>
      <c r="X76" s="205">
        <v>1</v>
      </c>
      <c r="Y76" s="222" t="s">
        <v>953</v>
      </c>
      <c r="Z76" s="207" t="s">
        <v>954</v>
      </c>
      <c r="AA76" s="204" t="s">
        <v>51</v>
      </c>
      <c r="AB76" s="204" t="s">
        <v>51</v>
      </c>
      <c r="AC76" s="208" t="s">
        <v>955</v>
      </c>
      <c r="AD76" s="209" t="s">
        <v>956</v>
      </c>
      <c r="AE76" s="209" t="s">
        <v>957</v>
      </c>
      <c r="AF76" s="204">
        <v>1</v>
      </c>
      <c r="AG76" s="205">
        <v>1</v>
      </c>
      <c r="AH76" s="206" t="s">
        <v>958</v>
      </c>
      <c r="AI76" s="204" t="s">
        <v>958</v>
      </c>
      <c r="AJ76" s="204" t="s">
        <v>132</v>
      </c>
      <c r="AK76" s="204" t="s">
        <v>132</v>
      </c>
      <c r="AL76" s="209" t="s">
        <v>475</v>
      </c>
      <c r="AM76" s="223" t="s">
        <v>959</v>
      </c>
      <c r="AN76" s="211" t="s">
        <v>960</v>
      </c>
      <c r="AO76" s="224">
        <v>0</v>
      </c>
      <c r="AP76" s="224">
        <v>0</v>
      </c>
      <c r="AQ76" s="1"/>
      <c r="AR76" s="1"/>
    </row>
    <row r="77" spans="1:44" ht="193.5" customHeight="1">
      <c r="A77" s="622"/>
      <c r="B77" s="632"/>
      <c r="C77" s="632"/>
      <c r="D77" s="191">
        <v>45352</v>
      </c>
      <c r="E77" s="214" t="s">
        <v>961</v>
      </c>
      <c r="F77" s="215" t="s">
        <v>962</v>
      </c>
      <c r="G77" s="215" t="s">
        <v>962</v>
      </c>
      <c r="H77" s="215" t="s">
        <v>963</v>
      </c>
      <c r="I77" s="215" t="s">
        <v>429</v>
      </c>
      <c r="J77" s="215" t="s">
        <v>362</v>
      </c>
      <c r="K77" s="216">
        <v>45444</v>
      </c>
      <c r="L77" s="225">
        <v>45534</v>
      </c>
      <c r="M77" s="218">
        <v>0</v>
      </c>
      <c r="N77" s="219">
        <v>1</v>
      </c>
      <c r="O77" s="220">
        <v>0</v>
      </c>
      <c r="P77" s="199" t="s">
        <v>130</v>
      </c>
      <c r="Q77" s="226" t="s">
        <v>131</v>
      </c>
      <c r="R77" s="201" t="s">
        <v>132</v>
      </c>
      <c r="S77" s="201" t="s">
        <v>132</v>
      </c>
      <c r="T77" s="202" t="s">
        <v>607</v>
      </c>
      <c r="U77" s="209" t="s">
        <v>827</v>
      </c>
      <c r="V77" s="209" t="s">
        <v>609</v>
      </c>
      <c r="W77" s="204">
        <v>0</v>
      </c>
      <c r="X77" s="205">
        <v>0</v>
      </c>
      <c r="Y77" s="206" t="s">
        <v>964</v>
      </c>
      <c r="Z77" s="204" t="s">
        <v>965</v>
      </c>
      <c r="AA77" s="204" t="s">
        <v>51</v>
      </c>
      <c r="AB77" s="204" t="s">
        <v>51</v>
      </c>
      <c r="AC77" s="209" t="s">
        <v>966</v>
      </c>
      <c r="AD77" s="209" t="s">
        <v>967</v>
      </c>
      <c r="AE77" s="209" t="s">
        <v>602</v>
      </c>
      <c r="AF77" s="204">
        <v>1</v>
      </c>
      <c r="AG77" s="205">
        <v>1</v>
      </c>
      <c r="AH77" s="206" t="s">
        <v>958</v>
      </c>
      <c r="AI77" s="204" t="s">
        <v>958</v>
      </c>
      <c r="AJ77" s="204" t="s">
        <v>132</v>
      </c>
      <c r="AK77" s="204" t="s">
        <v>132</v>
      </c>
      <c r="AL77" s="209" t="s">
        <v>475</v>
      </c>
      <c r="AM77" s="223" t="s">
        <v>968</v>
      </c>
      <c r="AN77" s="211" t="s">
        <v>609</v>
      </c>
      <c r="AO77" s="224">
        <v>0</v>
      </c>
      <c r="AP77" s="224">
        <v>0</v>
      </c>
      <c r="AQ77" s="1"/>
      <c r="AR77" s="1"/>
    </row>
    <row r="78" spans="1:44" ht="193.5" customHeight="1">
      <c r="A78" s="622"/>
      <c r="B78" s="632"/>
      <c r="C78" s="633"/>
      <c r="D78" s="191">
        <v>45383</v>
      </c>
      <c r="E78" s="214" t="s">
        <v>969</v>
      </c>
      <c r="F78" s="215" t="s">
        <v>970</v>
      </c>
      <c r="G78" s="215" t="s">
        <v>971</v>
      </c>
      <c r="H78" s="215" t="s">
        <v>972</v>
      </c>
      <c r="I78" s="215" t="s">
        <v>396</v>
      </c>
      <c r="J78" s="215" t="s">
        <v>973</v>
      </c>
      <c r="K78" s="216">
        <v>45295</v>
      </c>
      <c r="L78" s="225">
        <v>45631</v>
      </c>
      <c r="M78" s="218">
        <v>1</v>
      </c>
      <c r="N78" s="219">
        <v>1</v>
      </c>
      <c r="O78" s="220">
        <v>1</v>
      </c>
      <c r="P78" s="199" t="s">
        <v>974</v>
      </c>
      <c r="Q78" s="226" t="s">
        <v>975</v>
      </c>
      <c r="R78" s="201" t="s">
        <v>51</v>
      </c>
      <c r="S78" s="201" t="s">
        <v>51</v>
      </c>
      <c r="T78" s="202" t="s">
        <v>909</v>
      </c>
      <c r="U78" s="209" t="s">
        <v>976</v>
      </c>
      <c r="V78" s="209" t="s">
        <v>609</v>
      </c>
      <c r="W78" s="204">
        <v>1</v>
      </c>
      <c r="X78" s="205">
        <v>1</v>
      </c>
      <c r="Y78" s="206" t="s">
        <v>977</v>
      </c>
      <c r="Z78" s="204" t="s">
        <v>978</v>
      </c>
      <c r="AA78" s="204" t="s">
        <v>51</v>
      </c>
      <c r="AB78" s="204" t="s">
        <v>51</v>
      </c>
      <c r="AC78" s="209" t="s">
        <v>979</v>
      </c>
      <c r="AD78" s="209" t="s">
        <v>980</v>
      </c>
      <c r="AE78" s="209" t="s">
        <v>981</v>
      </c>
      <c r="AF78" s="204">
        <v>1</v>
      </c>
      <c r="AG78" s="205">
        <v>1</v>
      </c>
      <c r="AH78" s="209" t="s">
        <v>982</v>
      </c>
      <c r="AI78" s="204" t="s">
        <v>983</v>
      </c>
      <c r="AJ78" s="204" t="s">
        <v>51</v>
      </c>
      <c r="AK78" s="204" t="s">
        <v>984</v>
      </c>
      <c r="AL78" s="209" t="s">
        <v>985</v>
      </c>
      <c r="AM78" s="223" t="s">
        <v>986</v>
      </c>
      <c r="AN78" s="211" t="s">
        <v>609</v>
      </c>
      <c r="AO78" s="224">
        <v>1</v>
      </c>
      <c r="AP78" s="224">
        <v>1</v>
      </c>
      <c r="AQ78" s="1"/>
      <c r="AR78" s="1"/>
    </row>
    <row r="79" spans="1:44" ht="193.5" customHeight="1">
      <c r="A79" s="622"/>
      <c r="B79" s="633"/>
      <c r="C79" s="227" t="s">
        <v>987</v>
      </c>
      <c r="D79" s="191">
        <v>45293</v>
      </c>
      <c r="E79" s="214" t="s">
        <v>988</v>
      </c>
      <c r="F79" s="215" t="s">
        <v>989</v>
      </c>
      <c r="G79" s="215" t="s">
        <v>990</v>
      </c>
      <c r="H79" s="215" t="s">
        <v>991</v>
      </c>
      <c r="I79" s="215" t="s">
        <v>396</v>
      </c>
      <c r="J79" s="215" t="s">
        <v>396</v>
      </c>
      <c r="K79" s="216">
        <v>45383</v>
      </c>
      <c r="L79" s="225">
        <v>45656</v>
      </c>
      <c r="M79" s="218">
        <v>1</v>
      </c>
      <c r="N79" s="219">
        <v>1</v>
      </c>
      <c r="O79" s="220">
        <v>2</v>
      </c>
      <c r="P79" s="228" t="s">
        <v>992</v>
      </c>
      <c r="Q79" s="221" t="s">
        <v>993</v>
      </c>
      <c r="R79" s="201" t="s">
        <v>51</v>
      </c>
      <c r="S79" s="201" t="s">
        <v>51</v>
      </c>
      <c r="T79" s="202" t="s">
        <v>73</v>
      </c>
      <c r="U79" s="209" t="s">
        <v>994</v>
      </c>
      <c r="V79" s="209" t="s">
        <v>609</v>
      </c>
      <c r="W79" s="229">
        <v>1</v>
      </c>
      <c r="X79" s="230">
        <v>1</v>
      </c>
      <c r="Y79" s="231" t="s">
        <v>992</v>
      </c>
      <c r="Z79" s="232" t="s">
        <v>993</v>
      </c>
      <c r="AA79" s="229" t="s">
        <v>51</v>
      </c>
      <c r="AB79" s="229" t="s">
        <v>51</v>
      </c>
      <c r="AC79" s="208" t="s">
        <v>995</v>
      </c>
      <c r="AD79" s="209" t="s">
        <v>996</v>
      </c>
      <c r="AE79" s="209" t="s">
        <v>997</v>
      </c>
      <c r="AF79" s="204">
        <v>1</v>
      </c>
      <c r="AG79" s="205">
        <v>1</v>
      </c>
      <c r="AH79" s="206" t="s">
        <v>992</v>
      </c>
      <c r="AI79" s="207" t="s">
        <v>998</v>
      </c>
      <c r="AJ79" s="204" t="s">
        <v>51</v>
      </c>
      <c r="AK79" s="204" t="s">
        <v>51</v>
      </c>
      <c r="AL79" s="209" t="s">
        <v>999</v>
      </c>
      <c r="AM79" s="223" t="s">
        <v>1000</v>
      </c>
      <c r="AN79" s="211" t="s">
        <v>1001</v>
      </c>
      <c r="AO79" s="224">
        <v>2</v>
      </c>
      <c r="AP79" s="224">
        <v>2</v>
      </c>
      <c r="AQ79" s="1"/>
      <c r="AR79" s="1"/>
    </row>
    <row r="80" spans="1:44" ht="16.5" customHeight="1">
      <c r="A80" s="91"/>
      <c r="B80" s="92"/>
      <c r="C80" s="92"/>
      <c r="D80" s="93"/>
      <c r="E80" s="94"/>
      <c r="F80" s="95"/>
      <c r="G80" s="95"/>
      <c r="H80" s="95"/>
      <c r="I80" s="95"/>
      <c r="J80" s="95"/>
      <c r="K80" s="95"/>
      <c r="L80" s="95"/>
      <c r="M80" s="233"/>
      <c r="N80" s="96"/>
      <c r="O80" s="97"/>
      <c r="P80" s="98"/>
      <c r="Q80" s="99"/>
      <c r="R80" s="99"/>
      <c r="S80" s="99"/>
      <c r="T80" s="99"/>
      <c r="U80" s="100"/>
      <c r="V80" s="101"/>
      <c r="W80" s="93"/>
      <c r="X80" s="93"/>
      <c r="Y80" s="102"/>
      <c r="Z80" s="93"/>
      <c r="AA80" s="93"/>
      <c r="AB80" s="93"/>
      <c r="AC80" s="93"/>
      <c r="AD80" s="100"/>
      <c r="AE80" s="100"/>
      <c r="AF80" s="103">
        <f t="shared" ref="AF80:AG80" si="5">SUM(AF75:AF79)</f>
        <v>4</v>
      </c>
      <c r="AG80" s="103">
        <f t="shared" si="5"/>
        <v>4</v>
      </c>
      <c r="AH80" s="102"/>
      <c r="AI80" s="93"/>
      <c r="AJ80" s="93"/>
      <c r="AK80" s="93"/>
      <c r="AL80" s="93"/>
      <c r="AM80" s="100"/>
      <c r="AN80" s="100"/>
      <c r="AO80" s="234">
        <f t="shared" ref="AO80:AP80" si="6">SUM(AO75:AO79)</f>
        <v>4</v>
      </c>
      <c r="AP80" s="234">
        <f t="shared" si="6"/>
        <v>4</v>
      </c>
      <c r="AQ80" s="1"/>
      <c r="AR80" s="1"/>
    </row>
    <row r="81" spans="1:44" ht="156" customHeight="1">
      <c r="A81" s="656" t="s">
        <v>40</v>
      </c>
      <c r="B81" s="661" t="s">
        <v>1002</v>
      </c>
      <c r="C81" s="235" t="s">
        <v>1003</v>
      </c>
      <c r="D81" s="236">
        <v>45292</v>
      </c>
      <c r="E81" s="237" t="s">
        <v>1004</v>
      </c>
      <c r="F81" s="238" t="s">
        <v>1005</v>
      </c>
      <c r="G81" s="238" t="s">
        <v>1005</v>
      </c>
      <c r="H81" s="238" t="s">
        <v>1005</v>
      </c>
      <c r="I81" s="238" t="s">
        <v>429</v>
      </c>
      <c r="J81" s="238" t="s">
        <v>589</v>
      </c>
      <c r="K81" s="239">
        <v>45536</v>
      </c>
      <c r="L81" s="240">
        <v>45657</v>
      </c>
      <c r="M81" s="241">
        <v>0</v>
      </c>
      <c r="N81" s="242">
        <v>0</v>
      </c>
      <c r="O81" s="243">
        <v>1</v>
      </c>
      <c r="P81" s="244" t="s">
        <v>130</v>
      </c>
      <c r="Q81" s="245" t="s">
        <v>131</v>
      </c>
      <c r="R81" s="246" t="s">
        <v>132</v>
      </c>
      <c r="S81" s="246" t="s">
        <v>132</v>
      </c>
      <c r="T81" s="247" t="s">
        <v>607</v>
      </c>
      <c r="U81" s="248" t="s">
        <v>1006</v>
      </c>
      <c r="V81" s="248"/>
      <c r="W81" s="249">
        <v>0</v>
      </c>
      <c r="X81" s="250">
        <v>0</v>
      </c>
      <c r="Y81" s="251" t="s">
        <v>1007</v>
      </c>
      <c r="Z81" s="249" t="s">
        <v>132</v>
      </c>
      <c r="AA81" s="249" t="s">
        <v>132</v>
      </c>
      <c r="AB81" s="249" t="s">
        <v>132</v>
      </c>
      <c r="AC81" s="248" t="s">
        <v>596</v>
      </c>
      <c r="AD81" s="248" t="s">
        <v>1008</v>
      </c>
      <c r="AE81" s="248" t="s">
        <v>1009</v>
      </c>
      <c r="AF81" s="249">
        <v>0</v>
      </c>
      <c r="AG81" s="250">
        <v>0</v>
      </c>
      <c r="AH81" s="252" t="s">
        <v>1010</v>
      </c>
      <c r="AI81" s="245" t="s">
        <v>1011</v>
      </c>
      <c r="AJ81" s="249" t="s">
        <v>51</v>
      </c>
      <c r="AK81" s="249" t="s">
        <v>51</v>
      </c>
      <c r="AL81" s="248" t="s">
        <v>1012</v>
      </c>
      <c r="AM81" s="253" t="s">
        <v>1013</v>
      </c>
      <c r="AN81" s="254" t="s">
        <v>609</v>
      </c>
      <c r="AO81" s="255">
        <v>1</v>
      </c>
      <c r="AP81" s="255">
        <v>1</v>
      </c>
      <c r="AQ81" s="1"/>
      <c r="AR81" s="1"/>
    </row>
    <row r="82" spans="1:44" ht="156" customHeight="1">
      <c r="A82" s="622"/>
      <c r="B82" s="632"/>
      <c r="C82" s="235" t="s">
        <v>1014</v>
      </c>
      <c r="D82" s="236">
        <v>45293</v>
      </c>
      <c r="E82" s="237" t="s">
        <v>1015</v>
      </c>
      <c r="F82" s="238" t="s">
        <v>1016</v>
      </c>
      <c r="G82" s="238" t="s">
        <v>1016</v>
      </c>
      <c r="H82" s="238" t="s">
        <v>1017</v>
      </c>
      <c r="I82" s="238" t="s">
        <v>1018</v>
      </c>
      <c r="J82" s="238" t="s">
        <v>1019</v>
      </c>
      <c r="K82" s="239">
        <v>45323</v>
      </c>
      <c r="L82" s="240">
        <v>45503</v>
      </c>
      <c r="M82" s="241">
        <v>0</v>
      </c>
      <c r="N82" s="242">
        <v>1</v>
      </c>
      <c r="O82" s="243">
        <v>0</v>
      </c>
      <c r="P82" s="244" t="s">
        <v>130</v>
      </c>
      <c r="Q82" s="249" t="s">
        <v>131</v>
      </c>
      <c r="R82" s="246" t="s">
        <v>132</v>
      </c>
      <c r="S82" s="246" t="s">
        <v>132</v>
      </c>
      <c r="T82" s="247" t="s">
        <v>607</v>
      </c>
      <c r="U82" s="248" t="s">
        <v>1006</v>
      </c>
      <c r="V82" s="248"/>
      <c r="W82" s="249">
        <v>0</v>
      </c>
      <c r="X82" s="250">
        <v>0</v>
      </c>
      <c r="Y82" s="251" t="s">
        <v>1020</v>
      </c>
      <c r="Z82" s="249" t="s">
        <v>1021</v>
      </c>
      <c r="AA82" s="249" t="s">
        <v>51</v>
      </c>
      <c r="AB82" s="249" t="s">
        <v>51</v>
      </c>
      <c r="AC82" s="248" t="s">
        <v>1022</v>
      </c>
      <c r="AD82" s="248" t="s">
        <v>1023</v>
      </c>
      <c r="AE82" s="248" t="s">
        <v>1024</v>
      </c>
      <c r="AF82" s="249">
        <v>1</v>
      </c>
      <c r="AG82" s="249">
        <v>1</v>
      </c>
      <c r="AH82" s="251" t="s">
        <v>958</v>
      </c>
      <c r="AI82" s="249" t="s">
        <v>958</v>
      </c>
      <c r="AJ82" s="249" t="s">
        <v>132</v>
      </c>
      <c r="AK82" s="249" t="s">
        <v>132</v>
      </c>
      <c r="AL82" s="249" t="s">
        <v>475</v>
      </c>
      <c r="AM82" s="256" t="s">
        <v>834</v>
      </c>
      <c r="AN82" s="257" t="s">
        <v>609</v>
      </c>
      <c r="AO82" s="258">
        <v>0</v>
      </c>
      <c r="AP82" s="258">
        <v>0</v>
      </c>
      <c r="AQ82" s="1"/>
      <c r="AR82" s="1"/>
    </row>
    <row r="83" spans="1:44" ht="156" customHeight="1">
      <c r="A83" s="622"/>
      <c r="B83" s="632"/>
      <c r="C83" s="661" t="s">
        <v>1025</v>
      </c>
      <c r="D83" s="236">
        <v>45294</v>
      </c>
      <c r="E83" s="237" t="s">
        <v>1026</v>
      </c>
      <c r="F83" s="238" t="s">
        <v>1027</v>
      </c>
      <c r="G83" s="238" t="s">
        <v>1028</v>
      </c>
      <c r="H83" s="238" t="s">
        <v>1029</v>
      </c>
      <c r="I83" s="238" t="s">
        <v>180</v>
      </c>
      <c r="J83" s="237"/>
      <c r="K83" s="239">
        <v>45323</v>
      </c>
      <c r="L83" s="240">
        <v>45657</v>
      </c>
      <c r="M83" s="241">
        <v>1</v>
      </c>
      <c r="N83" s="242">
        <v>1</v>
      </c>
      <c r="O83" s="243">
        <v>1</v>
      </c>
      <c r="P83" s="244" t="s">
        <v>1030</v>
      </c>
      <c r="Q83" s="259" t="s">
        <v>1031</v>
      </c>
      <c r="R83" s="246" t="s">
        <v>51</v>
      </c>
      <c r="S83" s="246" t="s">
        <v>51</v>
      </c>
      <c r="T83" s="247" t="s">
        <v>73</v>
      </c>
      <c r="U83" s="248" t="s">
        <v>1032</v>
      </c>
      <c r="V83" s="248" t="s">
        <v>1033</v>
      </c>
      <c r="W83" s="249">
        <v>1</v>
      </c>
      <c r="X83" s="250">
        <v>1</v>
      </c>
      <c r="Y83" s="251"/>
      <c r="Z83" s="249"/>
      <c r="AA83" s="249" t="s">
        <v>51</v>
      </c>
      <c r="AB83" s="249" t="s">
        <v>51</v>
      </c>
      <c r="AC83" s="260" t="s">
        <v>1034</v>
      </c>
      <c r="AD83" s="248" t="s">
        <v>1035</v>
      </c>
      <c r="AE83" s="248" t="s">
        <v>1036</v>
      </c>
      <c r="AF83" s="249">
        <v>1</v>
      </c>
      <c r="AG83" s="249">
        <v>1</v>
      </c>
      <c r="AH83" s="251" t="s">
        <v>233</v>
      </c>
      <c r="AI83" s="261" t="s">
        <v>230</v>
      </c>
      <c r="AJ83" s="249" t="s">
        <v>51</v>
      </c>
      <c r="AK83" s="249" t="s">
        <v>51</v>
      </c>
      <c r="AL83" s="260" t="s">
        <v>1037</v>
      </c>
      <c r="AM83" s="256" t="s">
        <v>1038</v>
      </c>
      <c r="AN83" s="257" t="s">
        <v>609</v>
      </c>
      <c r="AO83" s="258">
        <v>1</v>
      </c>
      <c r="AP83" s="258">
        <v>1</v>
      </c>
      <c r="AQ83" s="262"/>
      <c r="AR83" s="262"/>
    </row>
    <row r="84" spans="1:44" ht="156" customHeight="1">
      <c r="A84" s="622"/>
      <c r="B84" s="632"/>
      <c r="C84" s="633"/>
      <c r="D84" s="236">
        <v>45325</v>
      </c>
      <c r="E84" s="237" t="s">
        <v>1039</v>
      </c>
      <c r="F84" s="238" t="s">
        <v>1027</v>
      </c>
      <c r="G84" s="238" t="s">
        <v>1028</v>
      </c>
      <c r="H84" s="238" t="s">
        <v>1029</v>
      </c>
      <c r="I84" s="238" t="s">
        <v>180</v>
      </c>
      <c r="J84" s="237"/>
      <c r="K84" s="239">
        <v>45323</v>
      </c>
      <c r="L84" s="240">
        <v>45657</v>
      </c>
      <c r="M84" s="241">
        <v>1</v>
      </c>
      <c r="N84" s="242">
        <v>1</v>
      </c>
      <c r="O84" s="243">
        <v>1</v>
      </c>
      <c r="P84" s="244" t="s">
        <v>1040</v>
      </c>
      <c r="Q84" s="259" t="s">
        <v>1041</v>
      </c>
      <c r="R84" s="246" t="s">
        <v>51</v>
      </c>
      <c r="S84" s="246" t="s">
        <v>51</v>
      </c>
      <c r="T84" s="247" t="s">
        <v>73</v>
      </c>
      <c r="U84" s="248" t="s">
        <v>1042</v>
      </c>
      <c r="V84" s="248" t="s">
        <v>1033</v>
      </c>
      <c r="W84" s="249">
        <v>1</v>
      </c>
      <c r="X84" s="250">
        <v>1</v>
      </c>
      <c r="Y84" s="251"/>
      <c r="Z84" s="249"/>
      <c r="AA84" s="249" t="s">
        <v>51</v>
      </c>
      <c r="AB84" s="249" t="s">
        <v>51</v>
      </c>
      <c r="AC84" s="260" t="s">
        <v>1043</v>
      </c>
      <c r="AD84" s="248" t="s">
        <v>1044</v>
      </c>
      <c r="AE84" s="248" t="s">
        <v>1045</v>
      </c>
      <c r="AF84" s="249">
        <v>1</v>
      </c>
      <c r="AG84" s="249">
        <v>1</v>
      </c>
      <c r="AH84" s="244" t="s">
        <v>1046</v>
      </c>
      <c r="AI84" s="259" t="s">
        <v>1047</v>
      </c>
      <c r="AJ84" s="249" t="s">
        <v>51</v>
      </c>
      <c r="AK84" s="249" t="s">
        <v>51</v>
      </c>
      <c r="AL84" s="260" t="s">
        <v>1048</v>
      </c>
      <c r="AM84" s="256" t="s">
        <v>1049</v>
      </c>
      <c r="AN84" s="257" t="s">
        <v>609</v>
      </c>
      <c r="AO84" s="258">
        <v>1</v>
      </c>
      <c r="AP84" s="258">
        <v>1</v>
      </c>
      <c r="AQ84" s="262"/>
      <c r="AR84" s="262"/>
    </row>
    <row r="85" spans="1:44" ht="156" customHeight="1">
      <c r="A85" s="622"/>
      <c r="B85" s="633"/>
      <c r="C85" s="235" t="s">
        <v>1050</v>
      </c>
      <c r="D85" s="236">
        <v>45295</v>
      </c>
      <c r="E85" s="237" t="s">
        <v>1051</v>
      </c>
      <c r="F85" s="238" t="s">
        <v>1052</v>
      </c>
      <c r="G85" s="238" t="s">
        <v>1053</v>
      </c>
      <c r="H85" s="238" t="s">
        <v>1054</v>
      </c>
      <c r="I85" s="238" t="s">
        <v>1055</v>
      </c>
      <c r="J85" s="237"/>
      <c r="K85" s="239">
        <v>45444</v>
      </c>
      <c r="L85" s="240">
        <v>45657</v>
      </c>
      <c r="M85" s="241">
        <v>0</v>
      </c>
      <c r="N85" s="242">
        <v>1</v>
      </c>
      <c r="O85" s="243">
        <v>0</v>
      </c>
      <c r="P85" s="244" t="s">
        <v>130</v>
      </c>
      <c r="Q85" s="246" t="s">
        <v>131</v>
      </c>
      <c r="R85" s="246" t="s">
        <v>132</v>
      </c>
      <c r="S85" s="246" t="s">
        <v>132</v>
      </c>
      <c r="T85" s="247" t="s">
        <v>607</v>
      </c>
      <c r="U85" s="248" t="s">
        <v>1056</v>
      </c>
      <c r="V85" s="248"/>
      <c r="W85" s="246">
        <v>0</v>
      </c>
      <c r="X85" s="263">
        <v>0</v>
      </c>
      <c r="Y85" s="264" t="s">
        <v>1057</v>
      </c>
      <c r="Z85" s="246" t="s">
        <v>1058</v>
      </c>
      <c r="AA85" s="249" t="s">
        <v>90</v>
      </c>
      <c r="AB85" s="249" t="s">
        <v>90</v>
      </c>
      <c r="AC85" s="248" t="s">
        <v>1059</v>
      </c>
      <c r="AD85" s="248" t="s">
        <v>1060</v>
      </c>
      <c r="AE85" s="248" t="s">
        <v>1061</v>
      </c>
      <c r="AF85" s="249">
        <v>1</v>
      </c>
      <c r="AG85" s="249">
        <v>1</v>
      </c>
      <c r="AH85" s="265" t="s">
        <v>1062</v>
      </c>
      <c r="AI85" s="259" t="s">
        <v>1063</v>
      </c>
      <c r="AJ85" s="249" t="s">
        <v>51</v>
      </c>
      <c r="AK85" s="249" t="s">
        <v>51</v>
      </c>
      <c r="AL85" s="248" t="s">
        <v>1064</v>
      </c>
      <c r="AM85" s="256" t="s">
        <v>1065</v>
      </c>
      <c r="AN85" s="257" t="s">
        <v>1066</v>
      </c>
      <c r="AO85" s="258">
        <v>0</v>
      </c>
      <c r="AP85" s="258">
        <v>0</v>
      </c>
      <c r="AQ85" s="1"/>
      <c r="AR85" s="1"/>
    </row>
    <row r="86" spans="1:44" ht="19.5" customHeight="1">
      <c r="A86" s="622"/>
      <c r="B86" s="92"/>
      <c r="C86" s="92"/>
      <c r="D86" s="93"/>
      <c r="E86" s="140"/>
      <c r="F86" s="141"/>
      <c r="G86" s="141"/>
      <c r="H86" s="141"/>
      <c r="I86" s="141"/>
      <c r="J86" s="141"/>
      <c r="K86" s="141"/>
      <c r="L86" s="141"/>
      <c r="M86" s="141"/>
      <c r="N86" s="96"/>
      <c r="O86" s="97"/>
      <c r="P86" s="98"/>
      <c r="Q86" s="99"/>
      <c r="R86" s="99"/>
      <c r="S86" s="99"/>
      <c r="T86" s="99"/>
      <c r="U86" s="100"/>
      <c r="V86" s="101"/>
      <c r="W86" s="93"/>
      <c r="X86" s="93"/>
      <c r="Y86" s="102"/>
      <c r="Z86" s="93"/>
      <c r="AA86" s="93"/>
      <c r="AB86" s="93"/>
      <c r="AC86" s="93"/>
      <c r="AD86" s="100"/>
      <c r="AE86" s="100"/>
      <c r="AF86" s="103">
        <f t="shared" ref="AF86:AG86" si="7">SUM(AF81:AF85)</f>
        <v>4</v>
      </c>
      <c r="AG86" s="103">
        <f t="shared" si="7"/>
        <v>4</v>
      </c>
      <c r="AH86" s="102"/>
      <c r="AI86" s="93"/>
      <c r="AJ86" s="93"/>
      <c r="AK86" s="93"/>
      <c r="AL86" s="93"/>
      <c r="AM86" s="266"/>
      <c r="AN86" s="267"/>
      <c r="AO86" s="268">
        <f t="shared" ref="AO86:AP86" si="8">SUM(AO84+AO83+AO82+AO81)</f>
        <v>3</v>
      </c>
      <c r="AP86" s="268">
        <f t="shared" si="8"/>
        <v>3</v>
      </c>
      <c r="AQ86" s="1"/>
      <c r="AR86" s="1"/>
    </row>
    <row r="87" spans="1:44" ht="160.5" customHeight="1">
      <c r="A87" s="622"/>
      <c r="B87" s="661" t="s">
        <v>1067</v>
      </c>
      <c r="C87" s="235" t="s">
        <v>1068</v>
      </c>
      <c r="D87" s="236">
        <v>45292</v>
      </c>
      <c r="E87" s="269" t="s">
        <v>1069</v>
      </c>
      <c r="F87" s="270" t="s">
        <v>1070</v>
      </c>
      <c r="G87" s="238" t="s">
        <v>1070</v>
      </c>
      <c r="H87" s="238" t="s">
        <v>1071</v>
      </c>
      <c r="I87" s="238" t="s">
        <v>1072</v>
      </c>
      <c r="J87" s="269"/>
      <c r="K87" s="239">
        <v>45323</v>
      </c>
      <c r="L87" s="240">
        <v>45657</v>
      </c>
      <c r="M87" s="241">
        <v>1</v>
      </c>
      <c r="N87" s="242">
        <v>1</v>
      </c>
      <c r="O87" s="243">
        <v>1</v>
      </c>
      <c r="P87" s="271"/>
      <c r="Q87" s="272"/>
      <c r="R87" s="272"/>
      <c r="S87" s="272"/>
      <c r="T87" s="247"/>
      <c r="U87" s="260" t="s">
        <v>1073</v>
      </c>
      <c r="V87" s="248" t="s">
        <v>1074</v>
      </c>
      <c r="W87" s="246">
        <v>1</v>
      </c>
      <c r="X87" s="263">
        <v>0</v>
      </c>
      <c r="Y87" s="251" t="s">
        <v>1075</v>
      </c>
      <c r="Z87" s="245" t="s">
        <v>1076</v>
      </c>
      <c r="AA87" s="249" t="s">
        <v>51</v>
      </c>
      <c r="AB87" s="249" t="s">
        <v>51</v>
      </c>
      <c r="AC87" s="248" t="s">
        <v>1077</v>
      </c>
      <c r="AD87" s="248" t="s">
        <v>1078</v>
      </c>
      <c r="AE87" s="248" t="s">
        <v>1024</v>
      </c>
      <c r="AF87" s="249">
        <v>1</v>
      </c>
      <c r="AG87" s="249">
        <v>1</v>
      </c>
      <c r="AH87" s="251" t="s">
        <v>1079</v>
      </c>
      <c r="AI87" s="245" t="s">
        <v>1080</v>
      </c>
      <c r="AJ87" s="249" t="s">
        <v>51</v>
      </c>
      <c r="AK87" s="249" t="s">
        <v>51</v>
      </c>
      <c r="AL87" s="248" t="s">
        <v>1081</v>
      </c>
      <c r="AM87" s="253" t="s">
        <v>1082</v>
      </c>
      <c r="AN87" s="257" t="s">
        <v>1083</v>
      </c>
      <c r="AO87" s="255">
        <v>1</v>
      </c>
      <c r="AP87" s="255">
        <v>0</v>
      </c>
      <c r="AQ87" s="1"/>
      <c r="AR87" s="1"/>
    </row>
    <row r="88" spans="1:44" ht="160.5" customHeight="1">
      <c r="A88" s="622"/>
      <c r="B88" s="632"/>
      <c r="C88" s="235" t="s">
        <v>1084</v>
      </c>
      <c r="D88" s="236">
        <v>45293</v>
      </c>
      <c r="E88" s="269" t="s">
        <v>1085</v>
      </c>
      <c r="F88" s="238" t="s">
        <v>1086</v>
      </c>
      <c r="G88" s="238" t="s">
        <v>1087</v>
      </c>
      <c r="H88" s="238" t="s">
        <v>1088</v>
      </c>
      <c r="I88" s="238" t="s">
        <v>429</v>
      </c>
      <c r="J88" s="238" t="s">
        <v>1089</v>
      </c>
      <c r="K88" s="273">
        <v>45444</v>
      </c>
      <c r="L88" s="274">
        <v>45657</v>
      </c>
      <c r="M88" s="241">
        <v>0</v>
      </c>
      <c r="N88" s="242">
        <v>0</v>
      </c>
      <c r="O88" s="243">
        <v>1</v>
      </c>
      <c r="P88" s="244" t="s">
        <v>130</v>
      </c>
      <c r="Q88" s="275" t="s">
        <v>131</v>
      </c>
      <c r="R88" s="246"/>
      <c r="S88" s="246"/>
      <c r="T88" s="247"/>
      <c r="U88" s="260" t="s">
        <v>1090</v>
      </c>
      <c r="V88" s="248" t="s">
        <v>1091</v>
      </c>
      <c r="W88" s="246">
        <v>0</v>
      </c>
      <c r="X88" s="263">
        <v>0</v>
      </c>
      <c r="Y88" s="251" t="s">
        <v>1092</v>
      </c>
      <c r="Z88" s="259" t="s">
        <v>1093</v>
      </c>
      <c r="AA88" s="246" t="s">
        <v>51</v>
      </c>
      <c r="AB88" s="246" t="s">
        <v>51</v>
      </c>
      <c r="AC88" s="248" t="s">
        <v>1094</v>
      </c>
      <c r="AD88" s="248" t="s">
        <v>1095</v>
      </c>
      <c r="AE88" s="248" t="s">
        <v>1096</v>
      </c>
      <c r="AF88" s="249">
        <v>1</v>
      </c>
      <c r="AG88" s="249">
        <v>0.2</v>
      </c>
      <c r="AH88" s="251" t="s">
        <v>1097</v>
      </c>
      <c r="AI88" s="259" t="s">
        <v>1098</v>
      </c>
      <c r="AJ88" s="246" t="s">
        <v>51</v>
      </c>
      <c r="AK88" s="246" t="s">
        <v>51</v>
      </c>
      <c r="AL88" s="248" t="s">
        <v>1099</v>
      </c>
      <c r="AM88" s="256" t="s">
        <v>1100</v>
      </c>
      <c r="AN88" s="257" t="s">
        <v>1101</v>
      </c>
      <c r="AO88" s="258">
        <v>1</v>
      </c>
      <c r="AP88" s="258">
        <v>1</v>
      </c>
      <c r="AQ88" s="1"/>
      <c r="AR88" s="1"/>
    </row>
    <row r="89" spans="1:44" ht="160.5" customHeight="1">
      <c r="A89" s="623"/>
      <c r="B89" s="633"/>
      <c r="C89" s="235" t="s">
        <v>1102</v>
      </c>
      <c r="D89" s="236">
        <v>45294</v>
      </c>
      <c r="E89" s="269" t="s">
        <v>1103</v>
      </c>
      <c r="F89" s="238" t="s">
        <v>1104</v>
      </c>
      <c r="G89" s="238" t="s">
        <v>1105</v>
      </c>
      <c r="H89" s="238" t="s">
        <v>1106</v>
      </c>
      <c r="I89" s="238" t="s">
        <v>1055</v>
      </c>
      <c r="J89" s="238" t="s">
        <v>429</v>
      </c>
      <c r="K89" s="239">
        <v>45444</v>
      </c>
      <c r="L89" s="276">
        <v>45534</v>
      </c>
      <c r="M89" s="241">
        <v>0</v>
      </c>
      <c r="N89" s="242">
        <v>1</v>
      </c>
      <c r="O89" s="243">
        <v>0</v>
      </c>
      <c r="P89" s="244" t="s">
        <v>130</v>
      </c>
      <c r="Q89" s="275" t="s">
        <v>131</v>
      </c>
      <c r="R89" s="246"/>
      <c r="S89" s="246"/>
      <c r="T89" s="247"/>
      <c r="U89" s="260" t="s">
        <v>1107</v>
      </c>
      <c r="V89" s="248" t="s">
        <v>1108</v>
      </c>
      <c r="W89" s="246">
        <v>0</v>
      </c>
      <c r="X89" s="263">
        <v>0</v>
      </c>
      <c r="Y89" s="238" t="s">
        <v>1109</v>
      </c>
      <c r="Z89" s="277" t="s">
        <v>1110</v>
      </c>
      <c r="AA89" s="246" t="s">
        <v>1111</v>
      </c>
      <c r="AB89" s="246" t="s">
        <v>1111</v>
      </c>
      <c r="AC89" s="260" t="s">
        <v>1112</v>
      </c>
      <c r="AD89" s="260" t="s">
        <v>1113</v>
      </c>
      <c r="AE89" s="248" t="s">
        <v>981</v>
      </c>
      <c r="AF89" s="249">
        <v>1</v>
      </c>
      <c r="AG89" s="249">
        <v>1</v>
      </c>
      <c r="AH89" s="251" t="s">
        <v>1114</v>
      </c>
      <c r="AI89" s="260" t="s">
        <v>1115</v>
      </c>
      <c r="AJ89" s="249" t="s">
        <v>51</v>
      </c>
      <c r="AK89" s="249" t="s">
        <v>51</v>
      </c>
      <c r="AL89" s="248" t="s">
        <v>1116</v>
      </c>
      <c r="AM89" s="256" t="s">
        <v>834</v>
      </c>
      <c r="AN89" s="257" t="s">
        <v>609</v>
      </c>
      <c r="AO89" s="258">
        <v>0</v>
      </c>
      <c r="AP89" s="258">
        <v>0</v>
      </c>
      <c r="AQ89" s="1"/>
      <c r="AR89" s="1"/>
    </row>
    <row r="90" spans="1:44" ht="19.5" customHeight="1">
      <c r="A90" s="91"/>
      <c r="B90" s="92"/>
      <c r="C90" s="92"/>
      <c r="D90" s="93"/>
      <c r="E90" s="140"/>
      <c r="F90" s="141"/>
      <c r="G90" s="141"/>
      <c r="H90" s="141"/>
      <c r="I90" s="141"/>
      <c r="J90" s="141"/>
      <c r="K90" s="141"/>
      <c r="L90" s="141"/>
      <c r="M90" s="141"/>
      <c r="N90" s="96"/>
      <c r="O90" s="97"/>
      <c r="P90" s="98"/>
      <c r="Q90" s="99"/>
      <c r="R90" s="99"/>
      <c r="S90" s="99"/>
      <c r="T90" s="99"/>
      <c r="U90" s="100"/>
      <c r="V90" s="101"/>
      <c r="W90" s="93"/>
      <c r="X90" s="278"/>
      <c r="Y90" s="102"/>
      <c r="Z90" s="93"/>
      <c r="AA90" s="93"/>
      <c r="AB90" s="93"/>
      <c r="AC90" s="93"/>
      <c r="AD90" s="100"/>
      <c r="AE90" s="100"/>
      <c r="AF90" s="103">
        <f t="shared" ref="AF90:AP90" si="9">SUM(AF87:AF89)</f>
        <v>3</v>
      </c>
      <c r="AG90" s="103">
        <f t="shared" si="9"/>
        <v>2.2000000000000002</v>
      </c>
      <c r="AH90" s="103">
        <f t="shared" si="9"/>
        <v>0</v>
      </c>
      <c r="AI90" s="103">
        <f t="shared" si="9"/>
        <v>0</v>
      </c>
      <c r="AJ90" s="103">
        <f t="shared" si="9"/>
        <v>0</v>
      </c>
      <c r="AK90" s="103">
        <f t="shared" si="9"/>
        <v>0</v>
      </c>
      <c r="AL90" s="103">
        <f t="shared" si="9"/>
        <v>0</v>
      </c>
      <c r="AM90" s="103">
        <f t="shared" si="9"/>
        <v>0</v>
      </c>
      <c r="AN90" s="103">
        <f t="shared" si="9"/>
        <v>0</v>
      </c>
      <c r="AO90" s="104">
        <f t="shared" si="9"/>
        <v>2</v>
      </c>
      <c r="AP90" s="104">
        <f t="shared" si="9"/>
        <v>1</v>
      </c>
      <c r="AQ90" s="1"/>
      <c r="AR90" s="1"/>
    </row>
    <row r="91" spans="1:44" ht="207" customHeight="1">
      <c r="A91" s="657" t="s">
        <v>1117</v>
      </c>
      <c r="B91" s="659" t="s">
        <v>1118</v>
      </c>
      <c r="C91" s="659" t="s">
        <v>1119</v>
      </c>
      <c r="D91" s="279">
        <v>45292</v>
      </c>
      <c r="E91" s="280" t="s">
        <v>1120</v>
      </c>
      <c r="F91" s="281" t="s">
        <v>1121</v>
      </c>
      <c r="G91" s="281" t="s">
        <v>1122</v>
      </c>
      <c r="H91" s="281" t="s">
        <v>1123</v>
      </c>
      <c r="I91" s="281" t="s">
        <v>1124</v>
      </c>
      <c r="J91" s="281" t="s">
        <v>109</v>
      </c>
      <c r="K91" s="282">
        <v>45292</v>
      </c>
      <c r="L91" s="283">
        <v>45412</v>
      </c>
      <c r="M91" s="284">
        <v>1</v>
      </c>
      <c r="N91" s="285">
        <v>0</v>
      </c>
      <c r="O91" s="286">
        <v>0</v>
      </c>
      <c r="P91" s="287"/>
      <c r="Q91" s="288"/>
      <c r="R91" s="289" t="s">
        <v>90</v>
      </c>
      <c r="S91" s="289" t="s">
        <v>90</v>
      </c>
      <c r="T91" s="290" t="s">
        <v>1125</v>
      </c>
      <c r="U91" s="291" t="s">
        <v>1126</v>
      </c>
      <c r="V91" s="291" t="s">
        <v>1127</v>
      </c>
      <c r="W91" s="289">
        <v>1</v>
      </c>
      <c r="X91" s="292">
        <v>0</v>
      </c>
      <c r="Y91" s="293" t="s">
        <v>1128</v>
      </c>
      <c r="Z91" s="294" t="s">
        <v>1129</v>
      </c>
      <c r="AA91" s="289" t="s">
        <v>90</v>
      </c>
      <c r="AB91" s="289" t="s">
        <v>90</v>
      </c>
      <c r="AC91" s="295" t="s">
        <v>1130</v>
      </c>
      <c r="AD91" s="291" t="s">
        <v>823</v>
      </c>
      <c r="AE91" s="291" t="s">
        <v>602</v>
      </c>
      <c r="AF91" s="296">
        <v>0</v>
      </c>
      <c r="AG91" s="297">
        <v>0</v>
      </c>
      <c r="AH91" s="293" t="s">
        <v>958</v>
      </c>
      <c r="AI91" s="296" t="s">
        <v>958</v>
      </c>
      <c r="AJ91" s="289" t="s">
        <v>132</v>
      </c>
      <c r="AK91" s="289" t="s">
        <v>132</v>
      </c>
      <c r="AL91" s="296" t="s">
        <v>475</v>
      </c>
      <c r="AM91" s="298" t="s">
        <v>78</v>
      </c>
      <c r="AN91" s="299" t="s">
        <v>1131</v>
      </c>
      <c r="AO91" s="300">
        <v>0</v>
      </c>
      <c r="AP91" s="300">
        <v>0</v>
      </c>
      <c r="AQ91" s="1"/>
      <c r="AR91" s="1"/>
    </row>
    <row r="92" spans="1:44" ht="208.5" customHeight="1">
      <c r="A92" s="622"/>
      <c r="B92" s="632"/>
      <c r="C92" s="633"/>
      <c r="D92" s="279">
        <v>45323</v>
      </c>
      <c r="E92" s="280" t="s">
        <v>1132</v>
      </c>
      <c r="F92" s="281" t="s">
        <v>1133</v>
      </c>
      <c r="G92" s="281" t="s">
        <v>1134</v>
      </c>
      <c r="H92" s="281" t="s">
        <v>1135</v>
      </c>
      <c r="I92" s="281" t="s">
        <v>1124</v>
      </c>
      <c r="J92" s="281" t="s">
        <v>109</v>
      </c>
      <c r="K92" s="282">
        <v>45413</v>
      </c>
      <c r="L92" s="301">
        <v>45657</v>
      </c>
      <c r="M92" s="284">
        <v>0</v>
      </c>
      <c r="N92" s="285">
        <v>1</v>
      </c>
      <c r="O92" s="286">
        <v>1</v>
      </c>
      <c r="P92" s="302" t="s">
        <v>1136</v>
      </c>
      <c r="Q92" s="296" t="s">
        <v>131</v>
      </c>
      <c r="R92" s="289" t="s">
        <v>132</v>
      </c>
      <c r="S92" s="289" t="s">
        <v>132</v>
      </c>
      <c r="T92" s="290" t="s">
        <v>607</v>
      </c>
      <c r="U92" s="291" t="s">
        <v>827</v>
      </c>
      <c r="V92" s="291" t="s">
        <v>609</v>
      </c>
      <c r="W92" s="289">
        <v>0</v>
      </c>
      <c r="X92" s="292">
        <v>0</v>
      </c>
      <c r="Y92" s="293" t="s">
        <v>1137</v>
      </c>
      <c r="Z92" s="296" t="s">
        <v>1138</v>
      </c>
      <c r="AA92" s="289" t="s">
        <v>90</v>
      </c>
      <c r="AB92" s="289" t="s">
        <v>90</v>
      </c>
      <c r="AC92" s="303" t="s">
        <v>1139</v>
      </c>
      <c r="AD92" s="291" t="s">
        <v>1140</v>
      </c>
      <c r="AE92" s="291" t="s">
        <v>832</v>
      </c>
      <c r="AF92" s="296">
        <v>1</v>
      </c>
      <c r="AG92" s="297">
        <v>1</v>
      </c>
      <c r="AH92" s="293" t="s">
        <v>1141</v>
      </c>
      <c r="AI92" s="296" t="s">
        <v>1142</v>
      </c>
      <c r="AJ92" s="289" t="s">
        <v>51</v>
      </c>
      <c r="AK92" s="289" t="s">
        <v>51</v>
      </c>
      <c r="AL92" s="291" t="s">
        <v>1143</v>
      </c>
      <c r="AM92" s="304" t="s">
        <v>1144</v>
      </c>
      <c r="AN92" s="305" t="s">
        <v>1145</v>
      </c>
      <c r="AO92" s="306">
        <v>1</v>
      </c>
      <c r="AP92" s="300">
        <v>0.5</v>
      </c>
      <c r="AQ92" s="1"/>
      <c r="AR92" s="1"/>
    </row>
    <row r="93" spans="1:44" ht="198" customHeight="1">
      <c r="A93" s="622"/>
      <c r="B93" s="632"/>
      <c r="C93" s="659" t="s">
        <v>1146</v>
      </c>
      <c r="D93" s="279">
        <v>45293</v>
      </c>
      <c r="E93" s="280" t="s">
        <v>1147</v>
      </c>
      <c r="F93" s="281" t="s">
        <v>1148</v>
      </c>
      <c r="G93" s="281" t="s">
        <v>1148</v>
      </c>
      <c r="H93" s="281" t="s">
        <v>1149</v>
      </c>
      <c r="I93" s="281" t="s">
        <v>1124</v>
      </c>
      <c r="J93" s="281" t="s">
        <v>1150</v>
      </c>
      <c r="K93" s="282">
        <v>45323</v>
      </c>
      <c r="L93" s="283">
        <v>45380</v>
      </c>
      <c r="M93" s="284">
        <v>1</v>
      </c>
      <c r="N93" s="285">
        <v>0</v>
      </c>
      <c r="O93" s="286">
        <v>0</v>
      </c>
      <c r="P93" s="302" t="s">
        <v>1151</v>
      </c>
      <c r="Q93" s="307" t="s">
        <v>1152</v>
      </c>
      <c r="R93" s="289" t="s">
        <v>51</v>
      </c>
      <c r="S93" s="289" t="s">
        <v>51</v>
      </c>
      <c r="T93" s="290" t="s">
        <v>1153</v>
      </c>
      <c r="U93" s="291" t="s">
        <v>1154</v>
      </c>
      <c r="V93" s="291" t="s">
        <v>609</v>
      </c>
      <c r="W93" s="289">
        <v>1</v>
      </c>
      <c r="X93" s="292">
        <v>1</v>
      </c>
      <c r="Y93" s="308" t="s">
        <v>1155</v>
      </c>
      <c r="Z93" s="309"/>
      <c r="AA93" s="289" t="s">
        <v>132</v>
      </c>
      <c r="AB93" s="289" t="s">
        <v>132</v>
      </c>
      <c r="AC93" s="303" t="s">
        <v>472</v>
      </c>
      <c r="AD93" s="291" t="s">
        <v>823</v>
      </c>
      <c r="AE93" s="291" t="s">
        <v>602</v>
      </c>
      <c r="AF93" s="296">
        <v>0</v>
      </c>
      <c r="AG93" s="297">
        <v>0</v>
      </c>
      <c r="AH93" s="308" t="s">
        <v>1155</v>
      </c>
      <c r="AI93" s="296" t="s">
        <v>1156</v>
      </c>
      <c r="AJ93" s="289" t="s">
        <v>132</v>
      </c>
      <c r="AK93" s="289" t="s">
        <v>132</v>
      </c>
      <c r="AL93" s="303" t="s">
        <v>475</v>
      </c>
      <c r="AM93" s="304" t="s">
        <v>78</v>
      </c>
      <c r="AN93" s="305" t="s">
        <v>1157</v>
      </c>
      <c r="AO93" s="306">
        <v>0</v>
      </c>
      <c r="AP93" s="306">
        <v>0</v>
      </c>
      <c r="AQ93" s="1"/>
      <c r="AR93" s="1"/>
    </row>
    <row r="94" spans="1:44" ht="139.5" customHeight="1">
      <c r="A94" s="622"/>
      <c r="B94" s="632"/>
      <c r="C94" s="633"/>
      <c r="D94" s="279">
        <v>45324</v>
      </c>
      <c r="E94" s="280" t="s">
        <v>1158</v>
      </c>
      <c r="F94" s="281" t="s">
        <v>1159</v>
      </c>
      <c r="G94" s="281" t="s">
        <v>1160</v>
      </c>
      <c r="H94" s="281" t="s">
        <v>1161</v>
      </c>
      <c r="I94" s="281" t="s">
        <v>1124</v>
      </c>
      <c r="J94" s="281" t="s">
        <v>1150</v>
      </c>
      <c r="K94" s="282">
        <v>45383</v>
      </c>
      <c r="L94" s="283">
        <v>45565</v>
      </c>
      <c r="M94" s="284">
        <v>0.5</v>
      </c>
      <c r="N94" s="285">
        <v>0.5</v>
      </c>
      <c r="O94" s="286">
        <v>0</v>
      </c>
      <c r="P94" s="287"/>
      <c r="Q94" s="290"/>
      <c r="R94" s="289" t="s">
        <v>90</v>
      </c>
      <c r="S94" s="289" t="s">
        <v>90</v>
      </c>
      <c r="T94" s="290" t="s">
        <v>1125</v>
      </c>
      <c r="U94" s="291" t="s">
        <v>1162</v>
      </c>
      <c r="V94" s="291" t="s">
        <v>1127</v>
      </c>
      <c r="W94" s="289">
        <v>1</v>
      </c>
      <c r="X94" s="292">
        <v>0</v>
      </c>
      <c r="Y94" s="293" t="s">
        <v>1163</v>
      </c>
      <c r="Z94" s="296" t="s">
        <v>1164</v>
      </c>
      <c r="AA94" s="289" t="s">
        <v>51</v>
      </c>
      <c r="AB94" s="289" t="s">
        <v>51</v>
      </c>
      <c r="AC94" s="303" t="s">
        <v>1165</v>
      </c>
      <c r="AD94" s="291" t="s">
        <v>1166</v>
      </c>
      <c r="AE94" s="291" t="s">
        <v>1167</v>
      </c>
      <c r="AF94" s="296">
        <v>1</v>
      </c>
      <c r="AG94" s="297">
        <v>1</v>
      </c>
      <c r="AH94" s="308" t="s">
        <v>1168</v>
      </c>
      <c r="AI94" s="296" t="s">
        <v>958</v>
      </c>
      <c r="AJ94" s="289" t="s">
        <v>132</v>
      </c>
      <c r="AK94" s="289" t="s">
        <v>132</v>
      </c>
      <c r="AL94" s="303" t="s">
        <v>475</v>
      </c>
      <c r="AM94" s="304" t="s">
        <v>1169</v>
      </c>
      <c r="AN94" s="305" t="s">
        <v>64</v>
      </c>
      <c r="AO94" s="306">
        <v>0</v>
      </c>
      <c r="AP94" s="306">
        <v>0</v>
      </c>
      <c r="AQ94" s="1"/>
      <c r="AR94" s="1"/>
    </row>
    <row r="95" spans="1:44" ht="222" customHeight="1">
      <c r="A95" s="622"/>
      <c r="B95" s="632"/>
      <c r="C95" s="310" t="s">
        <v>1170</v>
      </c>
      <c r="D95" s="279">
        <v>45294</v>
      </c>
      <c r="E95" s="280" t="s">
        <v>1171</v>
      </c>
      <c r="F95" s="281" t="s">
        <v>1172</v>
      </c>
      <c r="G95" s="281" t="s">
        <v>1172</v>
      </c>
      <c r="H95" s="281" t="s">
        <v>1172</v>
      </c>
      <c r="I95" s="281" t="s">
        <v>1124</v>
      </c>
      <c r="J95" s="281" t="s">
        <v>1150</v>
      </c>
      <c r="K95" s="282">
        <v>45323</v>
      </c>
      <c r="L95" s="301">
        <v>45657</v>
      </c>
      <c r="M95" s="284">
        <v>1</v>
      </c>
      <c r="N95" s="285">
        <v>1</v>
      </c>
      <c r="O95" s="286">
        <v>1</v>
      </c>
      <c r="P95" s="287"/>
      <c r="Q95" s="290"/>
      <c r="R95" s="289" t="s">
        <v>90</v>
      </c>
      <c r="S95" s="289" t="s">
        <v>90</v>
      </c>
      <c r="T95" s="290" t="s">
        <v>1125</v>
      </c>
      <c r="U95" s="291" t="s">
        <v>1162</v>
      </c>
      <c r="V95" s="291" t="s">
        <v>1127</v>
      </c>
      <c r="W95" s="289">
        <v>1</v>
      </c>
      <c r="X95" s="292">
        <v>0</v>
      </c>
      <c r="Y95" s="293" t="s">
        <v>1173</v>
      </c>
      <c r="Z95" s="289" t="s">
        <v>1174</v>
      </c>
      <c r="AA95" s="289" t="s">
        <v>51</v>
      </c>
      <c r="AB95" s="289" t="s">
        <v>51</v>
      </c>
      <c r="AC95" s="303" t="s">
        <v>1175</v>
      </c>
      <c r="AD95" s="291" t="s">
        <v>1176</v>
      </c>
      <c r="AE95" s="291" t="s">
        <v>832</v>
      </c>
      <c r="AF95" s="296">
        <v>1</v>
      </c>
      <c r="AG95" s="297">
        <v>1</v>
      </c>
      <c r="AH95" s="308" t="s">
        <v>1177</v>
      </c>
      <c r="AI95" s="296" t="s">
        <v>1178</v>
      </c>
      <c r="AJ95" s="289" t="s">
        <v>51</v>
      </c>
      <c r="AK95" s="289" t="s">
        <v>51</v>
      </c>
      <c r="AL95" s="291" t="s">
        <v>1179</v>
      </c>
      <c r="AM95" s="304" t="s">
        <v>1180</v>
      </c>
      <c r="AN95" s="305" t="s">
        <v>1181</v>
      </c>
      <c r="AO95" s="306">
        <v>1</v>
      </c>
      <c r="AP95" s="306">
        <v>1</v>
      </c>
      <c r="AQ95" s="1"/>
      <c r="AR95" s="1"/>
    </row>
    <row r="96" spans="1:44" ht="139.5" customHeight="1">
      <c r="A96" s="622"/>
      <c r="B96" s="632"/>
      <c r="C96" s="659" t="s">
        <v>1182</v>
      </c>
      <c r="D96" s="279">
        <v>45295</v>
      </c>
      <c r="E96" s="280" t="s">
        <v>1183</v>
      </c>
      <c r="F96" s="281" t="s">
        <v>1184</v>
      </c>
      <c r="G96" s="281" t="s">
        <v>1185</v>
      </c>
      <c r="H96" s="281" t="s">
        <v>1186</v>
      </c>
      <c r="I96" s="281" t="s">
        <v>1124</v>
      </c>
      <c r="J96" s="281" t="s">
        <v>1187</v>
      </c>
      <c r="K96" s="282">
        <v>45352</v>
      </c>
      <c r="L96" s="283">
        <v>45565</v>
      </c>
      <c r="M96" s="284">
        <v>0.5</v>
      </c>
      <c r="N96" s="285">
        <v>0.5</v>
      </c>
      <c r="O96" s="286">
        <v>0</v>
      </c>
      <c r="P96" s="287"/>
      <c r="Q96" s="288"/>
      <c r="R96" s="289" t="s">
        <v>90</v>
      </c>
      <c r="S96" s="289" t="s">
        <v>90</v>
      </c>
      <c r="T96" s="290" t="s">
        <v>1125</v>
      </c>
      <c r="U96" s="291" t="s">
        <v>1162</v>
      </c>
      <c r="V96" s="291" t="s">
        <v>1127</v>
      </c>
      <c r="W96" s="289">
        <v>1</v>
      </c>
      <c r="X96" s="292">
        <v>0</v>
      </c>
      <c r="Y96" s="293" t="s">
        <v>1188</v>
      </c>
      <c r="Z96" s="311" t="s">
        <v>1189</v>
      </c>
      <c r="AA96" s="289" t="s">
        <v>90</v>
      </c>
      <c r="AB96" s="289" t="s">
        <v>90</v>
      </c>
      <c r="AC96" s="295" t="s">
        <v>1190</v>
      </c>
      <c r="AD96" s="291" t="s">
        <v>1191</v>
      </c>
      <c r="AE96" s="291" t="s">
        <v>1192</v>
      </c>
      <c r="AF96" s="296">
        <v>1</v>
      </c>
      <c r="AG96" s="297">
        <v>0</v>
      </c>
      <c r="AH96" s="308" t="s">
        <v>1193</v>
      </c>
      <c r="AI96" s="296" t="s">
        <v>1194</v>
      </c>
      <c r="AJ96" s="289" t="s">
        <v>51</v>
      </c>
      <c r="AK96" s="289" t="s">
        <v>51</v>
      </c>
      <c r="AL96" s="291" t="s">
        <v>1195</v>
      </c>
      <c r="AM96" s="304" t="s">
        <v>1169</v>
      </c>
      <c r="AN96" s="305" t="s">
        <v>1196</v>
      </c>
      <c r="AO96" s="306">
        <v>0</v>
      </c>
      <c r="AP96" s="306">
        <v>0</v>
      </c>
      <c r="AQ96" s="1"/>
      <c r="AR96" s="1"/>
    </row>
    <row r="97" spans="1:44" ht="235.5" customHeight="1">
      <c r="A97" s="622"/>
      <c r="B97" s="632"/>
      <c r="C97" s="633"/>
      <c r="D97" s="279">
        <v>45326</v>
      </c>
      <c r="E97" s="280" t="s">
        <v>1197</v>
      </c>
      <c r="F97" s="281" t="s">
        <v>1198</v>
      </c>
      <c r="G97" s="281" t="s">
        <v>1199</v>
      </c>
      <c r="H97" s="281" t="s">
        <v>1200</v>
      </c>
      <c r="I97" s="281" t="s">
        <v>1124</v>
      </c>
      <c r="J97" s="281" t="s">
        <v>109</v>
      </c>
      <c r="K97" s="282">
        <v>45413</v>
      </c>
      <c r="L97" s="301">
        <v>45626</v>
      </c>
      <c r="M97" s="284">
        <v>0</v>
      </c>
      <c r="N97" s="285">
        <v>0.5</v>
      </c>
      <c r="O97" s="286">
        <v>0.5</v>
      </c>
      <c r="P97" s="287"/>
      <c r="Q97" s="290"/>
      <c r="R97" s="289" t="s">
        <v>90</v>
      </c>
      <c r="S97" s="289" t="s">
        <v>90</v>
      </c>
      <c r="T97" s="290" t="s">
        <v>1125</v>
      </c>
      <c r="U97" s="291" t="s">
        <v>1201</v>
      </c>
      <c r="V97" s="291" t="s">
        <v>609</v>
      </c>
      <c r="W97" s="289">
        <v>0</v>
      </c>
      <c r="X97" s="292">
        <v>0</v>
      </c>
      <c r="Y97" s="293" t="s">
        <v>1202</v>
      </c>
      <c r="Z97" s="289" t="s">
        <v>1174</v>
      </c>
      <c r="AA97" s="289" t="s">
        <v>51</v>
      </c>
      <c r="AB97" s="289" t="s">
        <v>51</v>
      </c>
      <c r="AC97" s="303" t="s">
        <v>1175</v>
      </c>
      <c r="AD97" s="291" t="s">
        <v>1203</v>
      </c>
      <c r="AE97" s="291" t="s">
        <v>832</v>
      </c>
      <c r="AF97" s="296">
        <v>1</v>
      </c>
      <c r="AG97" s="297">
        <v>1</v>
      </c>
      <c r="AH97" s="308" t="s">
        <v>1204</v>
      </c>
      <c r="AI97" s="296" t="s">
        <v>1205</v>
      </c>
      <c r="AJ97" s="289" t="s">
        <v>51</v>
      </c>
      <c r="AK97" s="289" t="s">
        <v>51</v>
      </c>
      <c r="AL97" s="291" t="s">
        <v>1206</v>
      </c>
      <c r="AM97" s="304" t="s">
        <v>1207</v>
      </c>
      <c r="AN97" s="305" t="s">
        <v>64</v>
      </c>
      <c r="AO97" s="306">
        <v>1</v>
      </c>
      <c r="AP97" s="306">
        <v>1</v>
      </c>
      <c r="AQ97" s="1"/>
      <c r="AR97" s="1"/>
    </row>
    <row r="98" spans="1:44" ht="229.5" customHeight="1">
      <c r="A98" s="623"/>
      <c r="B98" s="632"/>
      <c r="C98" s="312" t="s">
        <v>1208</v>
      </c>
      <c r="D98" s="279">
        <v>45296</v>
      </c>
      <c r="E98" s="280" t="s">
        <v>1209</v>
      </c>
      <c r="F98" s="281" t="s">
        <v>1210</v>
      </c>
      <c r="G98" s="281" t="s">
        <v>1211</v>
      </c>
      <c r="H98" s="281" t="s">
        <v>1212</v>
      </c>
      <c r="I98" s="281" t="s">
        <v>429</v>
      </c>
      <c r="J98" s="281" t="s">
        <v>1213</v>
      </c>
      <c r="K98" s="282">
        <v>45536</v>
      </c>
      <c r="L98" s="301">
        <v>45657</v>
      </c>
      <c r="M98" s="284">
        <v>0</v>
      </c>
      <c r="N98" s="285">
        <v>0</v>
      </c>
      <c r="O98" s="286">
        <v>1</v>
      </c>
      <c r="P98" s="302" t="s">
        <v>1136</v>
      </c>
      <c r="Q98" s="296" t="s">
        <v>131</v>
      </c>
      <c r="R98" s="289" t="s">
        <v>132</v>
      </c>
      <c r="S98" s="289" t="s">
        <v>132</v>
      </c>
      <c r="T98" s="290" t="s">
        <v>607</v>
      </c>
      <c r="U98" s="291" t="s">
        <v>1201</v>
      </c>
      <c r="V98" s="291" t="s">
        <v>609</v>
      </c>
      <c r="W98" s="289">
        <v>0</v>
      </c>
      <c r="X98" s="292">
        <v>0</v>
      </c>
      <c r="Y98" s="293" t="s">
        <v>486</v>
      </c>
      <c r="Z98" s="289" t="s">
        <v>132</v>
      </c>
      <c r="AA98" s="289" t="s">
        <v>132</v>
      </c>
      <c r="AB98" s="289" t="s">
        <v>132</v>
      </c>
      <c r="AC98" s="303" t="s">
        <v>596</v>
      </c>
      <c r="AD98" s="291" t="s">
        <v>823</v>
      </c>
      <c r="AE98" s="291" t="s">
        <v>602</v>
      </c>
      <c r="AF98" s="296">
        <v>0</v>
      </c>
      <c r="AG98" s="297">
        <v>0</v>
      </c>
      <c r="AH98" s="308" t="s">
        <v>1214</v>
      </c>
      <c r="AI98" s="296" t="s">
        <v>1215</v>
      </c>
      <c r="AJ98" s="289" t="s">
        <v>51</v>
      </c>
      <c r="AK98" s="289" t="s">
        <v>51</v>
      </c>
      <c r="AL98" s="291" t="s">
        <v>1216</v>
      </c>
      <c r="AM98" s="304" t="s">
        <v>1217</v>
      </c>
      <c r="AN98" s="305" t="s">
        <v>1218</v>
      </c>
      <c r="AO98" s="306">
        <v>1</v>
      </c>
      <c r="AP98" s="306">
        <v>0</v>
      </c>
      <c r="AQ98" s="1"/>
      <c r="AR98" s="1"/>
    </row>
    <row r="99" spans="1:44" ht="21" customHeight="1">
      <c r="A99" s="91"/>
      <c r="B99" s="92"/>
      <c r="C99" s="92"/>
      <c r="D99" s="93"/>
      <c r="E99" s="140"/>
      <c r="F99" s="141"/>
      <c r="G99" s="141"/>
      <c r="H99" s="141"/>
      <c r="I99" s="141"/>
      <c r="J99" s="141"/>
      <c r="K99" s="141"/>
      <c r="L99" s="141"/>
      <c r="M99" s="141"/>
      <c r="N99" s="96"/>
      <c r="O99" s="97"/>
      <c r="P99" s="98"/>
      <c r="Q99" s="99"/>
      <c r="R99" s="99"/>
      <c r="S99" s="99"/>
      <c r="T99" s="99"/>
      <c r="U99" s="100"/>
      <c r="V99" s="101"/>
      <c r="W99" s="93"/>
      <c r="X99" s="93"/>
      <c r="Y99" s="102"/>
      <c r="Z99" s="93"/>
      <c r="AA99" s="93"/>
      <c r="AB99" s="93"/>
      <c r="AC99" s="93"/>
      <c r="AD99" s="100"/>
      <c r="AE99" s="100"/>
      <c r="AF99" s="103">
        <f t="shared" ref="AF99:AP99" si="10">SUM(AF91:AF98)</f>
        <v>5</v>
      </c>
      <c r="AG99" s="313">
        <f t="shared" si="10"/>
        <v>4</v>
      </c>
      <c r="AH99" s="313">
        <f t="shared" si="10"/>
        <v>0</v>
      </c>
      <c r="AI99" s="313">
        <f t="shared" si="10"/>
        <v>0</v>
      </c>
      <c r="AJ99" s="313">
        <f t="shared" si="10"/>
        <v>0</v>
      </c>
      <c r="AK99" s="313">
        <f t="shared" si="10"/>
        <v>0</v>
      </c>
      <c r="AL99" s="313">
        <f t="shared" si="10"/>
        <v>0</v>
      </c>
      <c r="AM99" s="313">
        <f t="shared" si="10"/>
        <v>0</v>
      </c>
      <c r="AN99" s="313">
        <f t="shared" si="10"/>
        <v>0</v>
      </c>
      <c r="AO99" s="104">
        <f t="shared" si="10"/>
        <v>4</v>
      </c>
      <c r="AP99" s="104">
        <f t="shared" si="10"/>
        <v>2.5</v>
      </c>
      <c r="AQ99" s="1"/>
      <c r="AR99" s="1"/>
    </row>
    <row r="100" spans="1:44" ht="177" customHeight="1">
      <c r="A100" s="658" t="s">
        <v>1219</v>
      </c>
      <c r="B100" s="648" t="s">
        <v>1220</v>
      </c>
      <c r="C100" s="648" t="s">
        <v>1221</v>
      </c>
      <c r="D100" s="142">
        <v>45292</v>
      </c>
      <c r="E100" s="143" t="s">
        <v>1222</v>
      </c>
      <c r="F100" s="144" t="s">
        <v>1223</v>
      </c>
      <c r="G100" s="144" t="s">
        <v>1224</v>
      </c>
      <c r="H100" s="144" t="s">
        <v>1225</v>
      </c>
      <c r="I100" s="144" t="s">
        <v>1226</v>
      </c>
      <c r="J100" s="144" t="s">
        <v>1227</v>
      </c>
      <c r="K100" s="145">
        <v>45383</v>
      </c>
      <c r="L100" s="314">
        <v>45412</v>
      </c>
      <c r="M100" s="147">
        <v>1</v>
      </c>
      <c r="N100" s="148">
        <v>0</v>
      </c>
      <c r="O100" s="149">
        <v>0</v>
      </c>
      <c r="P100" s="150" t="s">
        <v>1136</v>
      </c>
      <c r="Q100" s="151" t="s">
        <v>131</v>
      </c>
      <c r="R100" s="155" t="s">
        <v>132</v>
      </c>
      <c r="S100" s="155" t="s">
        <v>132</v>
      </c>
      <c r="T100" s="152" t="s">
        <v>607</v>
      </c>
      <c r="U100" s="153" t="s">
        <v>1228</v>
      </c>
      <c r="V100" s="153" t="s">
        <v>1229</v>
      </c>
      <c r="W100" s="155">
        <v>1</v>
      </c>
      <c r="X100" s="156">
        <v>1</v>
      </c>
      <c r="Y100" s="162" t="s">
        <v>1230</v>
      </c>
      <c r="Z100" s="315" t="s">
        <v>1231</v>
      </c>
      <c r="AA100" s="155" t="s">
        <v>51</v>
      </c>
      <c r="AB100" s="155" t="s">
        <v>51</v>
      </c>
      <c r="AC100" s="153" t="s">
        <v>1232</v>
      </c>
      <c r="AD100" s="153" t="s">
        <v>1233</v>
      </c>
      <c r="AE100" s="153" t="s">
        <v>1024</v>
      </c>
      <c r="AF100" s="151">
        <v>0</v>
      </c>
      <c r="AG100" s="158">
        <v>0</v>
      </c>
      <c r="AH100" s="157" t="s">
        <v>1233</v>
      </c>
      <c r="AI100" s="151" t="s">
        <v>1156</v>
      </c>
      <c r="AJ100" s="155" t="s">
        <v>132</v>
      </c>
      <c r="AK100" s="155" t="s">
        <v>132</v>
      </c>
      <c r="AL100" s="151" t="s">
        <v>475</v>
      </c>
      <c r="AM100" s="159" t="s">
        <v>824</v>
      </c>
      <c r="AN100" s="160" t="s">
        <v>609</v>
      </c>
      <c r="AO100" s="316">
        <v>0</v>
      </c>
      <c r="AP100" s="316">
        <v>0</v>
      </c>
      <c r="AQ100" s="1"/>
      <c r="AR100" s="1"/>
    </row>
    <row r="101" spans="1:44" ht="177" customHeight="1">
      <c r="A101" s="622"/>
      <c r="B101" s="632"/>
      <c r="C101" s="633"/>
      <c r="D101" s="142">
        <v>45323</v>
      </c>
      <c r="E101" s="170" t="s">
        <v>1234</v>
      </c>
      <c r="F101" s="144" t="s">
        <v>1235</v>
      </c>
      <c r="G101" s="144" t="s">
        <v>1236</v>
      </c>
      <c r="H101" s="144" t="s">
        <v>1237</v>
      </c>
      <c r="I101" s="144" t="s">
        <v>429</v>
      </c>
      <c r="J101" s="144" t="s">
        <v>1213</v>
      </c>
      <c r="K101" s="145">
        <v>45323</v>
      </c>
      <c r="L101" s="146">
        <v>45626</v>
      </c>
      <c r="M101" s="147">
        <v>1</v>
      </c>
      <c r="N101" s="148">
        <v>1</v>
      </c>
      <c r="O101" s="149">
        <v>1</v>
      </c>
      <c r="P101" s="150" t="s">
        <v>1238</v>
      </c>
      <c r="Q101" s="315" t="s">
        <v>1239</v>
      </c>
      <c r="R101" s="155" t="s">
        <v>51</v>
      </c>
      <c r="S101" s="155" t="s">
        <v>51</v>
      </c>
      <c r="T101" s="152" t="s">
        <v>546</v>
      </c>
      <c r="U101" s="153" t="s">
        <v>1240</v>
      </c>
      <c r="V101" s="153" t="s">
        <v>1241</v>
      </c>
      <c r="W101" s="155">
        <v>1</v>
      </c>
      <c r="X101" s="156">
        <v>1</v>
      </c>
      <c r="Y101" s="162" t="s">
        <v>1242</v>
      </c>
      <c r="Z101" s="317" t="s">
        <v>1243</v>
      </c>
      <c r="AA101" s="155" t="s">
        <v>51</v>
      </c>
      <c r="AB101" s="155" t="s">
        <v>51</v>
      </c>
      <c r="AC101" s="173" t="s">
        <v>1244</v>
      </c>
      <c r="AD101" s="153" t="s">
        <v>1245</v>
      </c>
      <c r="AE101" s="153" t="s">
        <v>1024</v>
      </c>
      <c r="AF101" s="151">
        <v>1</v>
      </c>
      <c r="AG101" s="158">
        <v>1</v>
      </c>
      <c r="AH101" s="162" t="s">
        <v>1246</v>
      </c>
      <c r="AI101" s="167" t="s">
        <v>1247</v>
      </c>
      <c r="AJ101" s="155" t="s">
        <v>51</v>
      </c>
      <c r="AK101" s="155" t="s">
        <v>51</v>
      </c>
      <c r="AL101" s="153" t="s">
        <v>1248</v>
      </c>
      <c r="AM101" s="164" t="s">
        <v>1249</v>
      </c>
      <c r="AN101" s="165" t="s">
        <v>1250</v>
      </c>
      <c r="AO101" s="318">
        <v>1</v>
      </c>
      <c r="AP101" s="318">
        <v>1</v>
      </c>
      <c r="AQ101" s="1"/>
      <c r="AR101" s="1"/>
    </row>
    <row r="102" spans="1:44" ht="177" customHeight="1">
      <c r="A102" s="622"/>
      <c r="B102" s="632"/>
      <c r="C102" s="169" t="s">
        <v>1251</v>
      </c>
      <c r="D102" s="142">
        <v>45293</v>
      </c>
      <c r="E102" s="170" t="s">
        <v>1252</v>
      </c>
      <c r="F102" s="144" t="s">
        <v>1253</v>
      </c>
      <c r="G102" s="144" t="s">
        <v>1254</v>
      </c>
      <c r="H102" s="144" t="s">
        <v>1255</v>
      </c>
      <c r="I102" s="144" t="s">
        <v>429</v>
      </c>
      <c r="J102" s="144" t="s">
        <v>1213</v>
      </c>
      <c r="K102" s="145">
        <v>45292</v>
      </c>
      <c r="L102" s="314">
        <v>45337</v>
      </c>
      <c r="M102" s="147">
        <v>1</v>
      </c>
      <c r="N102" s="148">
        <v>0</v>
      </c>
      <c r="O102" s="149">
        <v>0</v>
      </c>
      <c r="P102" s="150" t="s">
        <v>1256</v>
      </c>
      <c r="Q102" s="315" t="s">
        <v>1239</v>
      </c>
      <c r="R102" s="155" t="s">
        <v>51</v>
      </c>
      <c r="S102" s="155" t="s">
        <v>51</v>
      </c>
      <c r="T102" s="152" t="s">
        <v>546</v>
      </c>
      <c r="U102" s="153" t="s">
        <v>1257</v>
      </c>
      <c r="V102" s="153" t="s">
        <v>1258</v>
      </c>
      <c r="W102" s="155">
        <v>1</v>
      </c>
      <c r="X102" s="156">
        <v>1</v>
      </c>
      <c r="Y102" s="157" t="s">
        <v>1259</v>
      </c>
      <c r="Z102" s="155" t="s">
        <v>132</v>
      </c>
      <c r="AA102" s="155" t="s">
        <v>132</v>
      </c>
      <c r="AB102" s="155" t="s">
        <v>132</v>
      </c>
      <c r="AC102" s="153" t="s">
        <v>472</v>
      </c>
      <c r="AD102" s="153" t="s">
        <v>1233</v>
      </c>
      <c r="AE102" s="153" t="s">
        <v>1024</v>
      </c>
      <c r="AF102" s="151">
        <v>0</v>
      </c>
      <c r="AG102" s="158">
        <v>0</v>
      </c>
      <c r="AH102" s="157" t="s">
        <v>1259</v>
      </c>
      <c r="AI102" s="155" t="s">
        <v>132</v>
      </c>
      <c r="AJ102" s="155" t="s">
        <v>132</v>
      </c>
      <c r="AK102" s="155" t="s">
        <v>132</v>
      </c>
      <c r="AL102" s="153" t="s">
        <v>475</v>
      </c>
      <c r="AM102" s="164" t="s">
        <v>824</v>
      </c>
      <c r="AN102" s="165" t="s">
        <v>609</v>
      </c>
      <c r="AO102" s="318">
        <v>0</v>
      </c>
      <c r="AP102" s="318">
        <v>0</v>
      </c>
      <c r="AQ102" s="1"/>
      <c r="AR102" s="1"/>
    </row>
    <row r="103" spans="1:44" ht="177" customHeight="1">
      <c r="A103" s="622"/>
      <c r="B103" s="632"/>
      <c r="C103" s="169" t="s">
        <v>1260</v>
      </c>
      <c r="D103" s="142">
        <v>45294</v>
      </c>
      <c r="E103" s="170" t="s">
        <v>1261</v>
      </c>
      <c r="F103" s="144" t="s">
        <v>1262</v>
      </c>
      <c r="G103" s="144" t="s">
        <v>1263</v>
      </c>
      <c r="H103" s="144" t="s">
        <v>606</v>
      </c>
      <c r="I103" s="144" t="s">
        <v>429</v>
      </c>
      <c r="J103" s="144" t="s">
        <v>1264</v>
      </c>
      <c r="K103" s="145">
        <v>45444</v>
      </c>
      <c r="L103" s="314">
        <v>45473</v>
      </c>
      <c r="M103" s="319">
        <v>0</v>
      </c>
      <c r="N103" s="148">
        <v>1</v>
      </c>
      <c r="O103" s="149">
        <v>0</v>
      </c>
      <c r="P103" s="150" t="s">
        <v>1265</v>
      </c>
      <c r="Q103" s="151" t="s">
        <v>131</v>
      </c>
      <c r="R103" s="320"/>
      <c r="S103" s="320"/>
      <c r="T103" s="320"/>
      <c r="U103" s="153" t="s">
        <v>1266</v>
      </c>
      <c r="V103" s="153" t="s">
        <v>1267</v>
      </c>
      <c r="W103" s="155">
        <v>1</v>
      </c>
      <c r="X103" s="156">
        <v>0</v>
      </c>
      <c r="Y103" s="162" t="s">
        <v>1268</v>
      </c>
      <c r="Z103" s="155">
        <v>2024170024957</v>
      </c>
      <c r="AA103" s="155" t="s">
        <v>51</v>
      </c>
      <c r="AB103" s="155" t="s">
        <v>51</v>
      </c>
      <c r="AC103" s="153" t="s">
        <v>1269</v>
      </c>
      <c r="AD103" s="153" t="s">
        <v>1270</v>
      </c>
      <c r="AE103" s="153" t="s">
        <v>1024</v>
      </c>
      <c r="AF103" s="151">
        <v>1</v>
      </c>
      <c r="AG103" s="158">
        <v>1</v>
      </c>
      <c r="AH103" s="157" t="s">
        <v>1271</v>
      </c>
      <c r="AI103" s="155" t="s">
        <v>132</v>
      </c>
      <c r="AJ103" s="155" t="s">
        <v>132</v>
      </c>
      <c r="AK103" s="155" t="s">
        <v>132</v>
      </c>
      <c r="AL103" s="153" t="s">
        <v>475</v>
      </c>
      <c r="AM103" s="164" t="s">
        <v>834</v>
      </c>
      <c r="AN103" s="165" t="s">
        <v>609</v>
      </c>
      <c r="AO103" s="318">
        <v>0</v>
      </c>
      <c r="AP103" s="318">
        <v>0</v>
      </c>
      <c r="AQ103" s="1"/>
      <c r="AR103" s="1"/>
    </row>
    <row r="104" spans="1:44" ht="177" customHeight="1">
      <c r="A104" s="622"/>
      <c r="B104" s="632"/>
      <c r="C104" s="648" t="s">
        <v>1272</v>
      </c>
      <c r="D104" s="142">
        <v>45295</v>
      </c>
      <c r="E104" s="143" t="s">
        <v>1273</v>
      </c>
      <c r="F104" s="144" t="s">
        <v>1274</v>
      </c>
      <c r="G104" s="144" t="s">
        <v>1275</v>
      </c>
      <c r="H104" s="144" t="s">
        <v>1276</v>
      </c>
      <c r="I104" s="144" t="s">
        <v>429</v>
      </c>
      <c r="J104" s="144" t="s">
        <v>1264</v>
      </c>
      <c r="K104" s="145">
        <v>45505</v>
      </c>
      <c r="L104" s="314">
        <v>45550</v>
      </c>
      <c r="M104" s="147">
        <v>0</v>
      </c>
      <c r="N104" s="148">
        <v>0</v>
      </c>
      <c r="O104" s="149">
        <v>1</v>
      </c>
      <c r="P104" s="150" t="s">
        <v>1136</v>
      </c>
      <c r="Q104" s="151" t="s">
        <v>131</v>
      </c>
      <c r="R104" s="320"/>
      <c r="S104" s="320"/>
      <c r="T104" s="152"/>
      <c r="U104" s="153" t="s">
        <v>1277</v>
      </c>
      <c r="V104" s="154" t="s">
        <v>1278</v>
      </c>
      <c r="W104" s="155">
        <v>0</v>
      </c>
      <c r="X104" s="156">
        <v>0</v>
      </c>
      <c r="Y104" s="162" t="s">
        <v>1279</v>
      </c>
      <c r="Z104" s="155">
        <v>20241700263433</v>
      </c>
      <c r="AA104" s="155" t="s">
        <v>51</v>
      </c>
      <c r="AB104" s="155" t="s">
        <v>51</v>
      </c>
      <c r="AC104" s="153" t="s">
        <v>1280</v>
      </c>
      <c r="AD104" s="153" t="s">
        <v>1281</v>
      </c>
      <c r="AE104" s="153" t="s">
        <v>1282</v>
      </c>
      <c r="AF104" s="151">
        <v>0</v>
      </c>
      <c r="AG104" s="158">
        <v>0</v>
      </c>
      <c r="AH104" s="162" t="s">
        <v>1283</v>
      </c>
      <c r="AI104" s="167" t="s">
        <v>1284</v>
      </c>
      <c r="AJ104" s="155" t="s">
        <v>51</v>
      </c>
      <c r="AK104" s="155" t="s">
        <v>51</v>
      </c>
      <c r="AL104" s="153" t="s">
        <v>1285</v>
      </c>
      <c r="AM104" s="164" t="s">
        <v>1286</v>
      </c>
      <c r="AN104" s="165" t="s">
        <v>1287</v>
      </c>
      <c r="AO104" s="318">
        <v>1</v>
      </c>
      <c r="AP104" s="318">
        <v>1</v>
      </c>
      <c r="AQ104" s="1"/>
      <c r="AR104" s="1"/>
    </row>
    <row r="105" spans="1:44" ht="177" customHeight="1">
      <c r="A105" s="622"/>
      <c r="B105" s="632"/>
      <c r="C105" s="633"/>
      <c r="D105" s="142">
        <v>45326</v>
      </c>
      <c r="E105" s="170" t="s">
        <v>1288</v>
      </c>
      <c r="F105" s="144" t="s">
        <v>1289</v>
      </c>
      <c r="G105" s="144" t="s">
        <v>1290</v>
      </c>
      <c r="H105" s="144" t="s">
        <v>1290</v>
      </c>
      <c r="I105" s="144" t="s">
        <v>429</v>
      </c>
      <c r="J105" s="144" t="s">
        <v>733</v>
      </c>
      <c r="K105" s="145">
        <v>45323</v>
      </c>
      <c r="L105" s="314">
        <v>45657</v>
      </c>
      <c r="M105" s="147">
        <v>1</v>
      </c>
      <c r="N105" s="148">
        <v>1</v>
      </c>
      <c r="O105" s="149">
        <v>1</v>
      </c>
      <c r="P105" s="150" t="s">
        <v>1291</v>
      </c>
      <c r="Q105" s="151" t="s">
        <v>131</v>
      </c>
      <c r="R105" s="155" t="s">
        <v>90</v>
      </c>
      <c r="S105" s="155" t="s">
        <v>90</v>
      </c>
      <c r="T105" s="152" t="s">
        <v>1292</v>
      </c>
      <c r="U105" s="153" t="s">
        <v>1293</v>
      </c>
      <c r="V105" s="154" t="s">
        <v>1294</v>
      </c>
      <c r="W105" s="155">
        <v>1</v>
      </c>
      <c r="X105" s="156">
        <v>0</v>
      </c>
      <c r="Y105" s="162" t="s">
        <v>1295</v>
      </c>
      <c r="Z105" s="317" t="s">
        <v>1296</v>
      </c>
      <c r="AA105" s="155" t="s">
        <v>90</v>
      </c>
      <c r="AB105" s="155" t="s">
        <v>90</v>
      </c>
      <c r="AC105" s="173" t="s">
        <v>1297</v>
      </c>
      <c r="AD105" s="153" t="s">
        <v>1298</v>
      </c>
      <c r="AE105" s="153" t="s">
        <v>1299</v>
      </c>
      <c r="AF105" s="151">
        <v>1</v>
      </c>
      <c r="AG105" s="158">
        <v>0</v>
      </c>
      <c r="AH105" s="162" t="s">
        <v>1300</v>
      </c>
      <c r="AI105" s="167" t="s">
        <v>1301</v>
      </c>
      <c r="AJ105" s="155" t="s">
        <v>51</v>
      </c>
      <c r="AK105" s="155" t="s">
        <v>51</v>
      </c>
      <c r="AL105" s="153" t="s">
        <v>1285</v>
      </c>
      <c r="AM105" s="164" t="s">
        <v>1302</v>
      </c>
      <c r="AN105" s="165" t="s">
        <v>609</v>
      </c>
      <c r="AO105" s="318">
        <v>1</v>
      </c>
      <c r="AP105" s="318">
        <v>1</v>
      </c>
      <c r="AQ105" s="1"/>
      <c r="AR105" s="1"/>
    </row>
    <row r="106" spans="1:44" ht="177" customHeight="1">
      <c r="A106" s="622"/>
      <c r="B106" s="633"/>
      <c r="C106" s="169" t="s">
        <v>1303</v>
      </c>
      <c r="D106" s="142">
        <v>45296</v>
      </c>
      <c r="E106" s="143" t="s">
        <v>1304</v>
      </c>
      <c r="F106" s="144" t="s">
        <v>1305</v>
      </c>
      <c r="G106" s="144" t="s">
        <v>1306</v>
      </c>
      <c r="H106" s="144" t="s">
        <v>1307</v>
      </c>
      <c r="I106" s="144" t="s">
        <v>1308</v>
      </c>
      <c r="J106" s="144" t="s">
        <v>1264</v>
      </c>
      <c r="K106" s="145">
        <v>45323</v>
      </c>
      <c r="L106" s="314">
        <v>45657</v>
      </c>
      <c r="M106" s="147">
        <v>1</v>
      </c>
      <c r="N106" s="148">
        <v>1</v>
      </c>
      <c r="O106" s="149">
        <v>1</v>
      </c>
      <c r="P106" s="150" t="s">
        <v>1309</v>
      </c>
      <c r="Q106" s="151" t="s">
        <v>1310</v>
      </c>
      <c r="R106" s="155" t="s">
        <v>51</v>
      </c>
      <c r="S106" s="155" t="s">
        <v>51</v>
      </c>
      <c r="T106" s="152" t="s">
        <v>546</v>
      </c>
      <c r="U106" s="153" t="s">
        <v>1311</v>
      </c>
      <c r="V106" s="153" t="s">
        <v>1241</v>
      </c>
      <c r="W106" s="155">
        <v>1</v>
      </c>
      <c r="X106" s="156">
        <v>1</v>
      </c>
      <c r="Y106" s="321" t="s">
        <v>1312</v>
      </c>
      <c r="Z106" s="322" t="s">
        <v>1313</v>
      </c>
      <c r="AA106" s="155" t="s">
        <v>51</v>
      </c>
      <c r="AB106" s="155" t="s">
        <v>51</v>
      </c>
      <c r="AC106" s="173" t="s">
        <v>1314</v>
      </c>
      <c r="AD106" s="153" t="s">
        <v>546</v>
      </c>
      <c r="AE106" s="153" t="s">
        <v>1024</v>
      </c>
      <c r="AF106" s="151">
        <v>1</v>
      </c>
      <c r="AG106" s="158">
        <v>1</v>
      </c>
      <c r="AH106" s="162" t="s">
        <v>1315</v>
      </c>
      <c r="AI106" s="167" t="s">
        <v>1316</v>
      </c>
      <c r="AJ106" s="155" t="s">
        <v>51</v>
      </c>
      <c r="AK106" s="155" t="s">
        <v>51</v>
      </c>
      <c r="AL106" s="153" t="s">
        <v>1317</v>
      </c>
      <c r="AM106" s="164" t="s">
        <v>1249</v>
      </c>
      <c r="AN106" s="165" t="s">
        <v>609</v>
      </c>
      <c r="AO106" s="318">
        <v>1</v>
      </c>
      <c r="AP106" s="318">
        <v>1</v>
      </c>
      <c r="AQ106" s="1"/>
      <c r="AR106" s="1"/>
    </row>
    <row r="107" spans="1:44" ht="19.5" customHeight="1">
      <c r="A107" s="622"/>
      <c r="B107" s="92"/>
      <c r="C107" s="92"/>
      <c r="D107" s="93"/>
      <c r="E107" s="140"/>
      <c r="F107" s="141"/>
      <c r="G107" s="141"/>
      <c r="H107" s="141"/>
      <c r="I107" s="141"/>
      <c r="J107" s="141"/>
      <c r="K107" s="141"/>
      <c r="L107" s="141"/>
      <c r="M107" s="141"/>
      <c r="N107" s="96"/>
      <c r="O107" s="97"/>
      <c r="P107" s="98"/>
      <c r="Q107" s="99"/>
      <c r="R107" s="99"/>
      <c r="S107" s="99"/>
      <c r="T107" s="99"/>
      <c r="U107" s="100"/>
      <c r="V107" s="101"/>
      <c r="W107" s="93"/>
      <c r="X107" s="93"/>
      <c r="Y107" s="102"/>
      <c r="Z107" s="93"/>
      <c r="AA107" s="93"/>
      <c r="AB107" s="93"/>
      <c r="AC107" s="93"/>
      <c r="AD107" s="100"/>
      <c r="AE107" s="100"/>
      <c r="AF107" s="103">
        <f t="shared" ref="AF107:AG107" si="11">SUM(AF100:AF106)</f>
        <v>4</v>
      </c>
      <c r="AG107" s="103">
        <f t="shared" si="11"/>
        <v>3</v>
      </c>
      <c r="AH107" s="102"/>
      <c r="AI107" s="93"/>
      <c r="AJ107" s="93"/>
      <c r="AK107" s="93"/>
      <c r="AL107" s="93"/>
      <c r="AM107" s="266"/>
      <c r="AN107" s="267"/>
      <c r="AO107" s="268">
        <f t="shared" ref="AO107:AP107" si="12">SUM(AO100:AO106)</f>
        <v>4</v>
      </c>
      <c r="AP107" s="268">
        <f t="shared" si="12"/>
        <v>4</v>
      </c>
      <c r="AQ107" s="1"/>
      <c r="AR107" s="1"/>
    </row>
    <row r="108" spans="1:44" ht="184.5" customHeight="1">
      <c r="A108" s="622"/>
      <c r="B108" s="648" t="s">
        <v>1318</v>
      </c>
      <c r="C108" s="169" t="s">
        <v>1319</v>
      </c>
      <c r="D108" s="142">
        <v>45292</v>
      </c>
      <c r="E108" s="143" t="s">
        <v>1320</v>
      </c>
      <c r="F108" s="144" t="s">
        <v>1321</v>
      </c>
      <c r="G108" s="144" t="s">
        <v>1322</v>
      </c>
      <c r="H108" s="144" t="s">
        <v>1323</v>
      </c>
      <c r="I108" s="144" t="s">
        <v>1324</v>
      </c>
      <c r="J108" s="144" t="s">
        <v>589</v>
      </c>
      <c r="K108" s="145">
        <v>45536</v>
      </c>
      <c r="L108" s="314">
        <v>45626</v>
      </c>
      <c r="M108" s="147">
        <v>0</v>
      </c>
      <c r="N108" s="148">
        <v>0</v>
      </c>
      <c r="O108" s="149">
        <v>1</v>
      </c>
      <c r="P108" s="150" t="s">
        <v>1136</v>
      </c>
      <c r="Q108" s="151" t="s">
        <v>131</v>
      </c>
      <c r="R108" s="155" t="s">
        <v>132</v>
      </c>
      <c r="S108" s="155" t="s">
        <v>132</v>
      </c>
      <c r="T108" s="152" t="s">
        <v>607</v>
      </c>
      <c r="U108" s="153" t="s">
        <v>608</v>
      </c>
      <c r="V108" s="153" t="s">
        <v>609</v>
      </c>
      <c r="W108" s="155">
        <v>0</v>
      </c>
      <c r="X108" s="156">
        <v>0</v>
      </c>
      <c r="Y108" s="162" t="s">
        <v>1325</v>
      </c>
      <c r="Z108" s="322" t="s">
        <v>1326</v>
      </c>
      <c r="AA108" s="155" t="s">
        <v>132</v>
      </c>
      <c r="AB108" s="155" t="s">
        <v>132</v>
      </c>
      <c r="AC108" s="323" t="s">
        <v>1327</v>
      </c>
      <c r="AD108" s="153" t="s">
        <v>1328</v>
      </c>
      <c r="AE108" s="153" t="s">
        <v>602</v>
      </c>
      <c r="AF108" s="151">
        <v>0</v>
      </c>
      <c r="AG108" s="158">
        <v>0</v>
      </c>
      <c r="AH108" s="162" t="s">
        <v>1214</v>
      </c>
      <c r="AI108" s="155" t="s">
        <v>1215</v>
      </c>
      <c r="AJ108" s="155" t="s">
        <v>51</v>
      </c>
      <c r="AK108" s="155" t="s">
        <v>51</v>
      </c>
      <c r="AL108" s="153" t="s">
        <v>1329</v>
      </c>
      <c r="AM108" s="324" t="s">
        <v>1330</v>
      </c>
      <c r="AN108" s="160" t="s">
        <v>1331</v>
      </c>
      <c r="AO108" s="316">
        <v>1</v>
      </c>
      <c r="AP108" s="316">
        <v>1</v>
      </c>
      <c r="AQ108" s="1"/>
      <c r="AR108" s="1"/>
    </row>
    <row r="109" spans="1:44" ht="184.5" customHeight="1">
      <c r="A109" s="622"/>
      <c r="B109" s="632"/>
      <c r="C109" s="169" t="s">
        <v>1332</v>
      </c>
      <c r="D109" s="142">
        <v>45293</v>
      </c>
      <c r="E109" s="143" t="s">
        <v>1333</v>
      </c>
      <c r="F109" s="144" t="s">
        <v>1334</v>
      </c>
      <c r="G109" s="144" t="s">
        <v>1335</v>
      </c>
      <c r="H109" s="144" t="s">
        <v>1336</v>
      </c>
      <c r="I109" s="144" t="s">
        <v>429</v>
      </c>
      <c r="J109" s="144" t="s">
        <v>589</v>
      </c>
      <c r="K109" s="145">
        <v>45536</v>
      </c>
      <c r="L109" s="314">
        <v>45626</v>
      </c>
      <c r="M109" s="147">
        <v>0</v>
      </c>
      <c r="N109" s="148">
        <v>0</v>
      </c>
      <c r="O109" s="149">
        <v>1</v>
      </c>
      <c r="P109" s="325" t="s">
        <v>1136</v>
      </c>
      <c r="Q109" s="155" t="s">
        <v>131</v>
      </c>
      <c r="R109" s="155" t="s">
        <v>132</v>
      </c>
      <c r="S109" s="155" t="s">
        <v>132</v>
      </c>
      <c r="T109" s="152" t="s">
        <v>607</v>
      </c>
      <c r="U109" s="153" t="s">
        <v>608</v>
      </c>
      <c r="V109" s="153" t="s">
        <v>609</v>
      </c>
      <c r="W109" s="155">
        <v>0</v>
      </c>
      <c r="X109" s="156">
        <v>0</v>
      </c>
      <c r="Y109" s="157" t="s">
        <v>486</v>
      </c>
      <c r="Z109" s="155" t="s">
        <v>132</v>
      </c>
      <c r="AA109" s="155" t="s">
        <v>132</v>
      </c>
      <c r="AB109" s="155" t="s">
        <v>132</v>
      </c>
      <c r="AC109" s="323" t="s">
        <v>596</v>
      </c>
      <c r="AD109" s="153" t="s">
        <v>1337</v>
      </c>
      <c r="AE109" s="153" t="s">
        <v>602</v>
      </c>
      <c r="AF109" s="151">
        <v>0</v>
      </c>
      <c r="AG109" s="158">
        <v>0</v>
      </c>
      <c r="AH109" s="162" t="s">
        <v>1338</v>
      </c>
      <c r="AI109" s="155" t="s">
        <v>1215</v>
      </c>
      <c r="AJ109" s="155" t="s">
        <v>51</v>
      </c>
      <c r="AK109" s="155" t="s">
        <v>51</v>
      </c>
      <c r="AL109" s="153" t="s">
        <v>1339</v>
      </c>
      <c r="AM109" s="324" t="s">
        <v>1340</v>
      </c>
      <c r="AN109" s="160" t="s">
        <v>1341</v>
      </c>
      <c r="AO109" s="318">
        <v>1</v>
      </c>
      <c r="AP109" s="318">
        <v>1</v>
      </c>
      <c r="AQ109" s="1"/>
      <c r="AR109" s="1"/>
    </row>
    <row r="110" spans="1:44" ht="184.5" customHeight="1">
      <c r="A110" s="623"/>
      <c r="B110" s="633"/>
      <c r="C110" s="169" t="s">
        <v>1342</v>
      </c>
      <c r="D110" s="142">
        <v>45294</v>
      </c>
      <c r="E110" s="170" t="s">
        <v>1343</v>
      </c>
      <c r="F110" s="144" t="s">
        <v>1344</v>
      </c>
      <c r="G110" s="144" t="s">
        <v>1345</v>
      </c>
      <c r="H110" s="144" t="s">
        <v>1346</v>
      </c>
      <c r="I110" s="144" t="s">
        <v>429</v>
      </c>
      <c r="J110" s="144" t="s">
        <v>589</v>
      </c>
      <c r="K110" s="145">
        <v>45536</v>
      </c>
      <c r="L110" s="314">
        <v>45657</v>
      </c>
      <c r="M110" s="147">
        <v>0</v>
      </c>
      <c r="N110" s="326">
        <v>0</v>
      </c>
      <c r="O110" s="149">
        <v>1</v>
      </c>
      <c r="P110" s="150" t="s">
        <v>1347</v>
      </c>
      <c r="Q110" s="155" t="s">
        <v>131</v>
      </c>
      <c r="R110" s="155" t="s">
        <v>132</v>
      </c>
      <c r="S110" s="155" t="s">
        <v>132</v>
      </c>
      <c r="T110" s="152" t="s">
        <v>607</v>
      </c>
      <c r="U110" s="153" t="s">
        <v>608</v>
      </c>
      <c r="V110" s="153" t="s">
        <v>1348</v>
      </c>
      <c r="W110" s="155">
        <v>0</v>
      </c>
      <c r="X110" s="156">
        <v>0</v>
      </c>
      <c r="Y110" s="157" t="s">
        <v>486</v>
      </c>
      <c r="Z110" s="155" t="s">
        <v>132</v>
      </c>
      <c r="AA110" s="155" t="s">
        <v>132</v>
      </c>
      <c r="AB110" s="155" t="s">
        <v>132</v>
      </c>
      <c r="AC110" s="323" t="s">
        <v>596</v>
      </c>
      <c r="AD110" s="153" t="s">
        <v>1337</v>
      </c>
      <c r="AE110" s="153" t="s">
        <v>602</v>
      </c>
      <c r="AF110" s="151">
        <v>0</v>
      </c>
      <c r="AG110" s="158">
        <v>0</v>
      </c>
      <c r="AH110" s="162" t="s">
        <v>1349</v>
      </c>
      <c r="AI110" s="155" t="s">
        <v>1350</v>
      </c>
      <c r="AJ110" s="155" t="s">
        <v>51</v>
      </c>
      <c r="AK110" s="155" t="s">
        <v>51</v>
      </c>
      <c r="AL110" s="153" t="s">
        <v>1351</v>
      </c>
      <c r="AM110" s="327" t="s">
        <v>1352</v>
      </c>
      <c r="AN110" s="165" t="s">
        <v>1353</v>
      </c>
      <c r="AO110" s="318">
        <v>1</v>
      </c>
      <c r="AP110" s="318">
        <v>1</v>
      </c>
      <c r="AQ110" s="1"/>
      <c r="AR110" s="1"/>
    </row>
    <row r="111" spans="1:44" ht="22.5" customHeight="1">
      <c r="A111" s="328"/>
      <c r="B111" s="328"/>
      <c r="C111" s="329"/>
      <c r="D111" s="330"/>
      <c r="E111" s="331"/>
      <c r="F111" s="328"/>
      <c r="G111" s="332"/>
      <c r="H111" s="332"/>
      <c r="I111" s="332"/>
      <c r="J111" s="332"/>
      <c r="K111" s="332"/>
      <c r="L111" s="329"/>
      <c r="M111" s="333"/>
      <c r="N111" s="333"/>
      <c r="O111" s="334"/>
      <c r="P111" s="332"/>
      <c r="Q111" s="328"/>
      <c r="R111" s="328"/>
      <c r="S111" s="328"/>
      <c r="T111" s="328"/>
      <c r="U111" s="335"/>
      <c r="V111" s="336"/>
      <c r="W111" s="330"/>
      <c r="X111" s="330"/>
      <c r="Y111" s="330"/>
      <c r="Z111" s="330"/>
      <c r="AA111" s="330"/>
      <c r="AB111" s="330"/>
      <c r="AC111" s="330"/>
      <c r="AD111" s="337"/>
      <c r="AE111" s="337"/>
      <c r="AF111" s="103">
        <f t="shared" ref="AF111:AP111" si="13">SUM(AF108:AF110)</f>
        <v>0</v>
      </c>
      <c r="AG111" s="103">
        <f t="shared" si="13"/>
        <v>0</v>
      </c>
      <c r="AH111" s="103">
        <f t="shared" si="13"/>
        <v>0</v>
      </c>
      <c r="AI111" s="103">
        <f t="shared" si="13"/>
        <v>0</v>
      </c>
      <c r="AJ111" s="103">
        <f t="shared" si="13"/>
        <v>0</v>
      </c>
      <c r="AK111" s="103">
        <f t="shared" si="13"/>
        <v>0</v>
      </c>
      <c r="AL111" s="103">
        <f t="shared" si="13"/>
        <v>0</v>
      </c>
      <c r="AM111" s="103">
        <f t="shared" si="13"/>
        <v>0</v>
      </c>
      <c r="AN111" s="103">
        <f t="shared" si="13"/>
        <v>0</v>
      </c>
      <c r="AO111" s="104">
        <f t="shared" si="13"/>
        <v>3</v>
      </c>
      <c r="AP111" s="104">
        <f t="shared" si="13"/>
        <v>3</v>
      </c>
      <c r="AQ111" s="1"/>
      <c r="AR111" s="1"/>
    </row>
    <row r="112" spans="1:44" ht="13.5" customHeight="1">
      <c r="A112" s="16"/>
      <c r="B112" s="16"/>
      <c r="C112" s="338"/>
      <c r="D112" s="339"/>
      <c r="E112" s="340"/>
      <c r="F112" s="16"/>
      <c r="G112" s="341"/>
      <c r="H112" s="341"/>
      <c r="I112" s="341"/>
      <c r="J112" s="341"/>
      <c r="K112" s="341"/>
      <c r="L112" s="338"/>
      <c r="M112" s="342"/>
      <c r="N112" s="342"/>
      <c r="O112" s="343"/>
      <c r="P112" s="341"/>
      <c r="Q112" s="16"/>
      <c r="R112" s="16"/>
      <c r="S112" s="16"/>
      <c r="T112" s="16"/>
      <c r="U112" s="17"/>
      <c r="V112" s="344"/>
      <c r="W112" s="339"/>
      <c r="X112" s="339"/>
      <c r="Y112" s="339"/>
      <c r="Z112" s="339"/>
      <c r="AA112" s="339"/>
      <c r="AB112" s="339"/>
      <c r="AC112" s="339"/>
      <c r="AD112" s="345"/>
      <c r="AE112" s="345"/>
      <c r="AF112" s="346"/>
      <c r="AG112" s="346"/>
      <c r="AH112" s="16"/>
      <c r="AI112" s="16"/>
      <c r="AJ112" s="16"/>
      <c r="AK112" s="16"/>
      <c r="AL112" s="16"/>
      <c r="AM112" s="17"/>
      <c r="AN112" s="17"/>
      <c r="AO112" s="16"/>
      <c r="AP112" s="16"/>
      <c r="AQ112" s="1"/>
      <c r="AR112" s="1"/>
    </row>
    <row r="113" spans="1:44" ht="36" customHeight="1">
      <c r="A113" s="649" t="s">
        <v>1354</v>
      </c>
      <c r="B113" s="608"/>
      <c r="C113" s="608"/>
      <c r="D113" s="608"/>
      <c r="E113" s="608"/>
      <c r="F113" s="609"/>
      <c r="G113" s="341"/>
      <c r="H113" s="341"/>
      <c r="I113" s="341"/>
      <c r="J113" s="341"/>
      <c r="K113" s="341"/>
      <c r="L113" s="338"/>
      <c r="M113" s="342"/>
      <c r="N113" s="342"/>
      <c r="O113" s="343"/>
      <c r="P113" s="341"/>
      <c r="Q113" s="16"/>
      <c r="R113" s="16"/>
      <c r="S113" s="16"/>
      <c r="T113" s="16"/>
      <c r="U113" s="17"/>
      <c r="V113" s="344"/>
      <c r="W113" s="339"/>
      <c r="X113" s="339"/>
      <c r="Y113" s="339"/>
      <c r="Z113" s="339"/>
      <c r="AA113" s="339"/>
      <c r="AB113" s="339"/>
      <c r="AC113" s="339"/>
      <c r="AD113" s="345"/>
      <c r="AE113" s="345"/>
      <c r="AF113" s="346"/>
      <c r="AG113" s="346"/>
      <c r="AH113" s="16"/>
      <c r="AI113" s="16"/>
      <c r="AJ113" s="16"/>
      <c r="AK113" s="16"/>
      <c r="AL113" s="16"/>
      <c r="AM113" s="17"/>
      <c r="AN113" s="17"/>
      <c r="AO113" s="16"/>
      <c r="AP113" s="16"/>
      <c r="AQ113" s="1"/>
      <c r="AR113" s="1"/>
    </row>
    <row r="114" spans="1:44" ht="35.25" customHeight="1">
      <c r="A114" s="644" t="s">
        <v>1355</v>
      </c>
      <c r="B114" s="609"/>
      <c r="C114" s="347" t="s">
        <v>1356</v>
      </c>
      <c r="D114" s="644" t="s">
        <v>1357</v>
      </c>
      <c r="E114" s="608"/>
      <c r="F114" s="609"/>
      <c r="G114" s="341"/>
      <c r="H114" s="341"/>
      <c r="I114" s="341"/>
      <c r="J114" s="341"/>
      <c r="K114" s="341"/>
      <c r="L114" s="338"/>
      <c r="M114" s="342"/>
      <c r="N114" s="342"/>
      <c r="O114" s="343"/>
      <c r="P114" s="341"/>
      <c r="Q114" s="16"/>
      <c r="R114" s="16"/>
      <c r="S114" s="16"/>
      <c r="T114" s="16"/>
      <c r="U114" s="17"/>
      <c r="V114" s="344"/>
      <c r="W114" s="339"/>
      <c r="X114" s="339"/>
      <c r="Y114" s="339"/>
      <c r="Z114" s="339"/>
      <c r="AA114" s="339"/>
      <c r="AB114" s="339"/>
      <c r="AC114" s="339"/>
      <c r="AD114" s="345"/>
      <c r="AE114" s="345"/>
      <c r="AF114" s="346"/>
      <c r="AG114" s="346"/>
      <c r="AH114" s="16"/>
      <c r="AI114" s="16"/>
      <c r="AJ114" s="16"/>
      <c r="AK114" s="16"/>
      <c r="AL114" s="16"/>
      <c r="AM114" s="17"/>
      <c r="AN114" s="17"/>
      <c r="AO114" s="16"/>
      <c r="AP114" s="16"/>
      <c r="AQ114" s="1"/>
      <c r="AR114" s="1"/>
    </row>
    <row r="115" spans="1:44" ht="35.25" customHeight="1">
      <c r="A115" s="650">
        <v>45321</v>
      </c>
      <c r="B115" s="609"/>
      <c r="C115" s="348">
        <v>1</v>
      </c>
      <c r="D115" s="645" t="s">
        <v>1358</v>
      </c>
      <c r="E115" s="608"/>
      <c r="F115" s="609"/>
      <c r="G115" s="341"/>
      <c r="H115" s="341"/>
      <c r="I115" s="341"/>
      <c r="J115" s="341"/>
      <c r="K115" s="341"/>
      <c r="L115" s="338"/>
      <c r="M115" s="342"/>
      <c r="N115" s="342"/>
      <c r="O115" s="343"/>
      <c r="P115" s="341"/>
      <c r="Q115" s="16"/>
      <c r="R115" s="16"/>
      <c r="S115" s="16"/>
      <c r="T115" s="16"/>
      <c r="U115" s="17"/>
      <c r="V115" s="344"/>
      <c r="W115" s="339"/>
      <c r="X115" s="339"/>
      <c r="Y115" s="339"/>
      <c r="Z115" s="339"/>
      <c r="AA115" s="339"/>
      <c r="AB115" s="339"/>
      <c r="AC115" s="339"/>
      <c r="AD115" s="345"/>
      <c r="AE115" s="345"/>
      <c r="AF115" s="346"/>
      <c r="AG115" s="346"/>
      <c r="AH115" s="16"/>
      <c r="AI115" s="16"/>
      <c r="AJ115" s="16"/>
      <c r="AK115" s="16"/>
      <c r="AL115" s="16"/>
      <c r="AM115" s="17"/>
      <c r="AN115" s="17"/>
      <c r="AO115" s="16"/>
      <c r="AP115" s="16"/>
      <c r="AQ115" s="1"/>
      <c r="AR115" s="1"/>
    </row>
    <row r="116" spans="1:44" ht="333.75" customHeight="1">
      <c r="A116" s="646">
        <v>45505</v>
      </c>
      <c r="B116" s="609"/>
      <c r="C116" s="348">
        <v>2</v>
      </c>
      <c r="D116" s="647" t="s">
        <v>1359</v>
      </c>
      <c r="E116" s="608"/>
      <c r="F116" s="609"/>
      <c r="G116" s="341"/>
      <c r="H116" s="341"/>
      <c r="I116" s="341"/>
      <c r="J116" s="341"/>
      <c r="K116" s="341"/>
      <c r="L116" s="338"/>
      <c r="M116" s="342"/>
      <c r="N116" s="342"/>
      <c r="O116" s="343"/>
      <c r="P116" s="341"/>
      <c r="Q116" s="16"/>
      <c r="R116" s="16"/>
      <c r="S116" s="16"/>
      <c r="T116" s="16"/>
      <c r="U116" s="17"/>
      <c r="V116" s="344"/>
      <c r="W116" s="339"/>
      <c r="X116" s="339"/>
      <c r="Y116" s="339"/>
      <c r="Z116" s="339"/>
      <c r="AA116" s="339"/>
      <c r="AB116" s="339"/>
      <c r="AC116" s="339"/>
      <c r="AD116" s="345"/>
      <c r="AE116" s="345"/>
      <c r="AF116" s="346"/>
      <c r="AG116" s="346"/>
      <c r="AH116" s="16"/>
      <c r="AI116" s="16"/>
      <c r="AJ116" s="16"/>
      <c r="AK116" s="16"/>
      <c r="AL116" s="16"/>
      <c r="AM116" s="17"/>
      <c r="AN116" s="17"/>
      <c r="AO116" s="16"/>
      <c r="AP116" s="16"/>
      <c r="AQ116" s="1"/>
      <c r="AR116" s="1"/>
    </row>
    <row r="117" spans="1:44" ht="12.75" customHeight="1">
      <c r="A117" s="349"/>
      <c r="B117" s="349"/>
      <c r="C117" s="350"/>
      <c r="D117" s="351"/>
      <c r="E117" s="352"/>
      <c r="F117" s="349"/>
      <c r="G117" s="341"/>
      <c r="H117" s="341"/>
      <c r="I117" s="341"/>
      <c r="J117" s="341"/>
      <c r="K117" s="341"/>
      <c r="L117" s="338"/>
      <c r="M117" s="342"/>
      <c r="N117" s="342"/>
      <c r="O117" s="343"/>
      <c r="P117" s="341"/>
      <c r="Q117" s="16"/>
      <c r="R117" s="16"/>
      <c r="S117" s="16"/>
      <c r="T117" s="16"/>
      <c r="U117" s="17"/>
      <c r="V117" s="344"/>
      <c r="W117" s="339"/>
      <c r="X117" s="339"/>
      <c r="Y117" s="339"/>
      <c r="Z117" s="339"/>
      <c r="AA117" s="339"/>
      <c r="AB117" s="339"/>
      <c r="AC117" s="339"/>
      <c r="AD117" s="345"/>
      <c r="AE117" s="345"/>
      <c r="AF117" s="346"/>
      <c r="AG117" s="346"/>
      <c r="AH117" s="16"/>
      <c r="AI117" s="16"/>
      <c r="AJ117" s="16"/>
      <c r="AK117" s="16"/>
      <c r="AL117" s="16"/>
      <c r="AM117" s="17"/>
      <c r="AN117" s="17"/>
      <c r="AO117" s="16"/>
      <c r="AP117" s="16"/>
      <c r="AQ117" s="1"/>
      <c r="AR117" s="1"/>
    </row>
    <row r="118" spans="1:44" ht="13.5" customHeight="1">
      <c r="A118" s="349"/>
      <c r="B118" s="349"/>
      <c r="C118" s="350"/>
      <c r="D118" s="351"/>
      <c r="E118" s="352"/>
      <c r="F118" s="349"/>
      <c r="G118" s="341"/>
      <c r="H118" s="341"/>
      <c r="I118" s="341"/>
      <c r="J118" s="341"/>
      <c r="K118" s="341"/>
      <c r="L118" s="338"/>
      <c r="M118" s="342"/>
      <c r="N118" s="342"/>
      <c r="O118" s="343"/>
      <c r="P118" s="341"/>
      <c r="Q118" s="16"/>
      <c r="R118" s="16"/>
      <c r="S118" s="16"/>
      <c r="T118" s="16"/>
      <c r="U118" s="17"/>
      <c r="V118" s="344"/>
      <c r="W118" s="339"/>
      <c r="X118" s="339"/>
      <c r="Y118" s="339"/>
      <c r="Z118" s="339"/>
      <c r="AA118" s="339"/>
      <c r="AB118" s="339"/>
      <c r="AC118" s="339"/>
      <c r="AD118" s="345"/>
      <c r="AE118" s="345"/>
      <c r="AF118" s="346"/>
      <c r="AG118" s="346"/>
      <c r="AH118" s="16"/>
      <c r="AI118" s="16"/>
      <c r="AJ118" s="16"/>
      <c r="AK118" s="16"/>
      <c r="AL118" s="16"/>
      <c r="AM118" s="17"/>
      <c r="AN118" s="17"/>
      <c r="AO118" s="16"/>
      <c r="AP118" s="16"/>
      <c r="AQ118" s="1"/>
      <c r="AR118" s="1"/>
    </row>
    <row r="119" spans="1:44" ht="13.5" customHeight="1">
      <c r="A119" s="16"/>
      <c r="B119" s="16"/>
      <c r="C119" s="338"/>
      <c r="D119" s="339"/>
      <c r="E119" s="340"/>
      <c r="F119" s="16"/>
      <c r="G119" s="341"/>
      <c r="H119" s="341"/>
      <c r="I119" s="341"/>
      <c r="J119" s="341"/>
      <c r="K119" s="341"/>
      <c r="L119" s="338"/>
      <c r="M119" s="342"/>
      <c r="N119" s="342"/>
      <c r="O119" s="343"/>
      <c r="P119" s="341"/>
      <c r="Q119" s="16"/>
      <c r="R119" s="16"/>
      <c r="S119" s="16"/>
      <c r="T119" s="16"/>
      <c r="U119" s="17"/>
      <c r="V119" s="344"/>
      <c r="W119" s="339"/>
      <c r="X119" s="339"/>
      <c r="Y119" s="339"/>
      <c r="Z119" s="339"/>
      <c r="AA119" s="339"/>
      <c r="AB119" s="339"/>
      <c r="AC119" s="339"/>
      <c r="AD119" s="345"/>
      <c r="AE119" s="345"/>
      <c r="AF119" s="346"/>
      <c r="AG119" s="346"/>
      <c r="AH119" s="16"/>
      <c r="AI119" s="16"/>
      <c r="AJ119" s="16"/>
      <c r="AK119" s="16"/>
      <c r="AL119" s="16"/>
      <c r="AM119" s="17"/>
      <c r="AN119" s="17"/>
      <c r="AO119" s="16"/>
      <c r="AP119" s="16"/>
      <c r="AQ119" s="1"/>
      <c r="AR119" s="1"/>
    </row>
    <row r="120" spans="1:44" ht="13.5" customHeight="1">
      <c r="A120" s="16"/>
      <c r="B120" s="16"/>
      <c r="C120" s="338"/>
      <c r="D120" s="339"/>
      <c r="E120" s="340"/>
      <c r="F120" s="16"/>
      <c r="G120" s="341"/>
      <c r="H120" s="341"/>
      <c r="I120" s="341"/>
      <c r="J120" s="341"/>
      <c r="K120" s="341"/>
      <c r="L120" s="338"/>
      <c r="M120" s="342"/>
      <c r="N120" s="342"/>
      <c r="O120" s="343"/>
      <c r="P120" s="341"/>
      <c r="Q120" s="16"/>
      <c r="R120" s="16"/>
      <c r="S120" s="16"/>
      <c r="T120" s="16"/>
      <c r="U120" s="17"/>
      <c r="V120" s="344"/>
      <c r="W120" s="339"/>
      <c r="X120" s="339"/>
      <c r="Y120" s="339"/>
      <c r="Z120" s="339"/>
      <c r="AA120" s="339"/>
      <c r="AB120" s="339"/>
      <c r="AC120" s="339"/>
      <c r="AD120" s="345"/>
      <c r="AE120" s="345"/>
      <c r="AF120" s="346"/>
      <c r="AG120" s="346"/>
      <c r="AH120" s="16"/>
      <c r="AI120" s="16"/>
      <c r="AJ120" s="16"/>
      <c r="AK120" s="16"/>
      <c r="AL120" s="16"/>
      <c r="AM120" s="17"/>
      <c r="AN120" s="17"/>
      <c r="AO120" s="16"/>
      <c r="AP120" s="16"/>
      <c r="AQ120" s="1"/>
      <c r="AR120" s="1"/>
    </row>
    <row r="121" spans="1:44" ht="13.5" customHeight="1">
      <c r="A121" s="16"/>
      <c r="B121" s="16"/>
      <c r="C121" s="338"/>
      <c r="D121" s="339"/>
      <c r="E121" s="340"/>
      <c r="F121" s="16"/>
      <c r="G121" s="341"/>
      <c r="H121" s="341"/>
      <c r="I121" s="341"/>
      <c r="J121" s="341"/>
      <c r="K121" s="341"/>
      <c r="L121" s="338"/>
      <c r="M121" s="342"/>
      <c r="N121" s="342"/>
      <c r="O121" s="343"/>
      <c r="P121" s="341"/>
      <c r="Q121" s="16"/>
      <c r="R121" s="16"/>
      <c r="S121" s="16"/>
      <c r="T121" s="16"/>
      <c r="U121" s="17"/>
      <c r="V121" s="344"/>
      <c r="W121" s="339"/>
      <c r="X121" s="339"/>
      <c r="Y121" s="339"/>
      <c r="Z121" s="339"/>
      <c r="AA121" s="339"/>
      <c r="AB121" s="339"/>
      <c r="AC121" s="339"/>
      <c r="AD121" s="345"/>
      <c r="AE121" s="345"/>
      <c r="AF121" s="346"/>
      <c r="AG121" s="346"/>
      <c r="AH121" s="16"/>
      <c r="AI121" s="16"/>
      <c r="AJ121" s="16"/>
      <c r="AK121" s="16"/>
      <c r="AL121" s="16"/>
      <c r="AM121" s="17"/>
      <c r="AN121" s="17"/>
      <c r="AO121" s="16"/>
      <c r="AP121" s="16"/>
      <c r="AQ121" s="1"/>
      <c r="AR121" s="1"/>
    </row>
    <row r="122" spans="1:44" ht="13.5" customHeight="1">
      <c r="A122" s="16"/>
      <c r="B122" s="16"/>
      <c r="C122" s="338"/>
      <c r="D122" s="339"/>
      <c r="E122" s="340"/>
      <c r="F122" s="16"/>
      <c r="G122" s="341"/>
      <c r="H122" s="341"/>
      <c r="I122" s="341"/>
      <c r="J122" s="341"/>
      <c r="K122" s="341"/>
      <c r="L122" s="338"/>
      <c r="M122" s="342"/>
      <c r="N122" s="342"/>
      <c r="O122" s="343"/>
      <c r="P122" s="341"/>
      <c r="Q122" s="16"/>
      <c r="R122" s="16"/>
      <c r="S122" s="16"/>
      <c r="T122" s="16"/>
      <c r="U122" s="17"/>
      <c r="V122" s="344"/>
      <c r="W122" s="339"/>
      <c r="X122" s="339"/>
      <c r="Y122" s="339"/>
      <c r="Z122" s="339"/>
      <c r="AA122" s="339"/>
      <c r="AB122" s="339"/>
      <c r="AC122" s="339"/>
      <c r="AD122" s="345"/>
      <c r="AE122" s="345"/>
      <c r="AF122" s="346"/>
      <c r="AG122" s="346"/>
      <c r="AH122" s="16"/>
      <c r="AI122" s="16"/>
      <c r="AJ122" s="16"/>
      <c r="AK122" s="16"/>
      <c r="AL122" s="16"/>
      <c r="AM122" s="17"/>
      <c r="AN122" s="17"/>
      <c r="AO122" s="16"/>
      <c r="AP122" s="16"/>
      <c r="AQ122" s="1"/>
      <c r="AR122" s="1"/>
    </row>
    <row r="123" spans="1:44" ht="13.5" customHeight="1">
      <c r="A123" s="16"/>
      <c r="B123" s="16"/>
      <c r="C123" s="338"/>
      <c r="D123" s="339"/>
      <c r="E123" s="340"/>
      <c r="F123" s="16"/>
      <c r="G123" s="341"/>
      <c r="H123" s="341"/>
      <c r="I123" s="341"/>
      <c r="J123" s="341"/>
      <c r="K123" s="341"/>
      <c r="L123" s="338"/>
      <c r="M123" s="342"/>
      <c r="N123" s="342"/>
      <c r="O123" s="343"/>
      <c r="P123" s="341"/>
      <c r="Q123" s="16"/>
      <c r="R123" s="16"/>
      <c r="S123" s="16"/>
      <c r="T123" s="16"/>
      <c r="U123" s="17"/>
      <c r="V123" s="344"/>
      <c r="W123" s="339"/>
      <c r="X123" s="339"/>
      <c r="Y123" s="339"/>
      <c r="Z123" s="339"/>
      <c r="AA123" s="339"/>
      <c r="AB123" s="339"/>
      <c r="AC123" s="339"/>
      <c r="AD123" s="345"/>
      <c r="AE123" s="345"/>
      <c r="AF123" s="346"/>
      <c r="AG123" s="346"/>
      <c r="AH123" s="16"/>
      <c r="AI123" s="16"/>
      <c r="AJ123" s="16"/>
      <c r="AK123" s="16"/>
      <c r="AL123" s="16"/>
      <c r="AM123" s="17"/>
      <c r="AN123" s="17"/>
      <c r="AO123" s="16"/>
      <c r="AP123" s="16"/>
      <c r="AQ123" s="1"/>
      <c r="AR123" s="1"/>
    </row>
    <row r="124" spans="1:44" ht="13.5" customHeight="1">
      <c r="A124" s="16"/>
      <c r="B124" s="16"/>
      <c r="C124" s="338"/>
      <c r="D124" s="339"/>
      <c r="E124" s="340"/>
      <c r="F124" s="16"/>
      <c r="G124" s="341"/>
      <c r="H124" s="341"/>
      <c r="I124" s="341"/>
      <c r="J124" s="341"/>
      <c r="K124" s="341"/>
      <c r="L124" s="338"/>
      <c r="M124" s="342"/>
      <c r="N124" s="342"/>
      <c r="O124" s="343"/>
      <c r="P124" s="341"/>
      <c r="Q124" s="16"/>
      <c r="R124" s="16"/>
      <c r="S124" s="16"/>
      <c r="T124" s="16"/>
      <c r="U124" s="17"/>
      <c r="V124" s="344"/>
      <c r="W124" s="339"/>
      <c r="X124" s="339"/>
      <c r="Y124" s="339"/>
      <c r="Z124" s="339"/>
      <c r="AA124" s="339"/>
      <c r="AB124" s="339"/>
      <c r="AC124" s="339"/>
      <c r="AD124" s="345"/>
      <c r="AE124" s="345"/>
      <c r="AF124" s="346"/>
      <c r="AG124" s="346"/>
      <c r="AH124" s="16"/>
      <c r="AI124" s="16"/>
      <c r="AJ124" s="16"/>
      <c r="AK124" s="16"/>
      <c r="AL124" s="16"/>
      <c r="AM124" s="17"/>
      <c r="AN124" s="17"/>
      <c r="AO124" s="16"/>
      <c r="AP124" s="16"/>
      <c r="AQ124" s="1"/>
      <c r="AR124" s="1"/>
    </row>
    <row r="125" spans="1:44" ht="13.5" customHeight="1">
      <c r="A125" s="16"/>
      <c r="B125" s="16"/>
      <c r="C125" s="338"/>
      <c r="D125" s="339"/>
      <c r="E125" s="340"/>
      <c r="F125" s="16"/>
      <c r="G125" s="341"/>
      <c r="H125" s="341"/>
      <c r="I125" s="341"/>
      <c r="J125" s="341"/>
      <c r="K125" s="341"/>
      <c r="L125" s="338"/>
      <c r="M125" s="342"/>
      <c r="N125" s="342"/>
      <c r="O125" s="343"/>
      <c r="P125" s="341"/>
      <c r="Q125" s="16"/>
      <c r="R125" s="16"/>
      <c r="S125" s="16"/>
      <c r="T125" s="16"/>
      <c r="U125" s="17"/>
      <c r="V125" s="344"/>
      <c r="W125" s="339"/>
      <c r="X125" s="339"/>
      <c r="Y125" s="339"/>
      <c r="Z125" s="339"/>
      <c r="AA125" s="339"/>
      <c r="AB125" s="339"/>
      <c r="AC125" s="339"/>
      <c r="AD125" s="345"/>
      <c r="AE125" s="345"/>
      <c r="AF125" s="346"/>
      <c r="AG125" s="346"/>
      <c r="AH125" s="16"/>
      <c r="AI125" s="16"/>
      <c r="AJ125" s="16"/>
      <c r="AK125" s="16"/>
      <c r="AL125" s="16"/>
      <c r="AM125" s="17"/>
      <c r="AN125" s="17"/>
      <c r="AO125" s="16"/>
      <c r="AP125" s="16"/>
      <c r="AQ125" s="1"/>
      <c r="AR125" s="1"/>
    </row>
    <row r="126" spans="1:44" ht="13.5" customHeight="1">
      <c r="A126" s="16"/>
      <c r="B126" s="16"/>
      <c r="C126" s="338"/>
      <c r="D126" s="339"/>
      <c r="E126" s="340"/>
      <c r="F126" s="16"/>
      <c r="G126" s="341"/>
      <c r="H126" s="341"/>
      <c r="I126" s="341"/>
      <c r="J126" s="341"/>
      <c r="K126" s="341"/>
      <c r="L126" s="338"/>
      <c r="M126" s="342"/>
      <c r="N126" s="342"/>
      <c r="O126" s="343"/>
      <c r="P126" s="341"/>
      <c r="Q126" s="16"/>
      <c r="R126" s="16"/>
      <c r="S126" s="16"/>
      <c r="T126" s="16"/>
      <c r="U126" s="17"/>
      <c r="V126" s="344"/>
      <c r="W126" s="339"/>
      <c r="X126" s="339"/>
      <c r="Y126" s="339"/>
      <c r="Z126" s="339"/>
      <c r="AA126" s="339"/>
      <c r="AB126" s="339"/>
      <c r="AC126" s="339"/>
      <c r="AD126" s="345"/>
      <c r="AE126" s="345"/>
      <c r="AF126" s="346"/>
      <c r="AG126" s="346"/>
      <c r="AH126" s="16"/>
      <c r="AI126" s="16"/>
      <c r="AJ126" s="16"/>
      <c r="AK126" s="16"/>
      <c r="AL126" s="16"/>
      <c r="AM126" s="17"/>
      <c r="AN126" s="17"/>
      <c r="AO126" s="16"/>
      <c r="AP126" s="16"/>
      <c r="AQ126" s="1"/>
      <c r="AR126" s="1"/>
    </row>
    <row r="127" spans="1:44" ht="13.5" customHeight="1">
      <c r="A127" s="16"/>
      <c r="B127" s="16"/>
      <c r="C127" s="338"/>
      <c r="D127" s="339"/>
      <c r="E127" s="340"/>
      <c r="F127" s="16"/>
      <c r="G127" s="341"/>
      <c r="H127" s="341"/>
      <c r="I127" s="341"/>
      <c r="J127" s="341"/>
      <c r="K127" s="341"/>
      <c r="L127" s="338"/>
      <c r="M127" s="342"/>
      <c r="N127" s="342"/>
      <c r="O127" s="343"/>
      <c r="P127" s="341"/>
      <c r="Q127" s="16"/>
      <c r="R127" s="16"/>
      <c r="S127" s="16"/>
      <c r="T127" s="16"/>
      <c r="U127" s="17"/>
      <c r="V127" s="344"/>
      <c r="W127" s="339"/>
      <c r="X127" s="339"/>
      <c r="Y127" s="339"/>
      <c r="Z127" s="339"/>
      <c r="AA127" s="339"/>
      <c r="AB127" s="339"/>
      <c r="AC127" s="339"/>
      <c r="AD127" s="345"/>
      <c r="AE127" s="345"/>
      <c r="AF127" s="346"/>
      <c r="AG127" s="346"/>
      <c r="AH127" s="16"/>
      <c r="AI127" s="16"/>
      <c r="AJ127" s="16"/>
      <c r="AK127" s="16"/>
      <c r="AL127" s="16"/>
      <c r="AM127" s="17"/>
      <c r="AN127" s="17"/>
      <c r="AO127" s="16"/>
      <c r="AP127" s="16"/>
      <c r="AQ127" s="1"/>
      <c r="AR127" s="1"/>
    </row>
    <row r="128" spans="1:44" ht="13.5" customHeight="1">
      <c r="A128" s="16"/>
      <c r="B128" s="16"/>
      <c r="C128" s="338"/>
      <c r="D128" s="339"/>
      <c r="E128" s="340"/>
      <c r="F128" s="16"/>
      <c r="G128" s="341"/>
      <c r="H128" s="341"/>
      <c r="I128" s="341"/>
      <c r="J128" s="341"/>
      <c r="K128" s="341"/>
      <c r="L128" s="338"/>
      <c r="M128" s="342"/>
      <c r="N128" s="342"/>
      <c r="O128" s="343"/>
      <c r="P128" s="341"/>
      <c r="Q128" s="16"/>
      <c r="R128" s="16"/>
      <c r="S128" s="16"/>
      <c r="T128" s="16"/>
      <c r="U128" s="17"/>
      <c r="V128" s="344"/>
      <c r="W128" s="339"/>
      <c r="X128" s="339"/>
      <c r="Y128" s="339"/>
      <c r="Z128" s="339"/>
      <c r="AA128" s="339"/>
      <c r="AB128" s="339"/>
      <c r="AC128" s="339"/>
      <c r="AD128" s="345"/>
      <c r="AE128" s="345"/>
      <c r="AF128" s="346"/>
      <c r="AG128" s="346"/>
      <c r="AH128" s="16"/>
      <c r="AI128" s="16"/>
      <c r="AJ128" s="16"/>
      <c r="AK128" s="16"/>
      <c r="AL128" s="16"/>
      <c r="AM128" s="17"/>
      <c r="AN128" s="17"/>
      <c r="AO128" s="16"/>
      <c r="AP128" s="16"/>
      <c r="AQ128" s="1"/>
      <c r="AR128" s="1"/>
    </row>
    <row r="129" spans="1:44" ht="13.5" customHeight="1">
      <c r="A129" s="16"/>
      <c r="B129" s="16"/>
      <c r="C129" s="338"/>
      <c r="D129" s="339"/>
      <c r="E129" s="340"/>
      <c r="F129" s="16"/>
      <c r="G129" s="341"/>
      <c r="H129" s="341"/>
      <c r="I129" s="341"/>
      <c r="J129" s="341"/>
      <c r="K129" s="341"/>
      <c r="L129" s="338"/>
      <c r="M129" s="342"/>
      <c r="N129" s="342"/>
      <c r="O129" s="343"/>
      <c r="P129" s="341"/>
      <c r="Q129" s="16"/>
      <c r="R129" s="16"/>
      <c r="S129" s="16"/>
      <c r="T129" s="16"/>
      <c r="U129" s="17"/>
      <c r="V129" s="344"/>
      <c r="W129" s="339"/>
      <c r="X129" s="339"/>
      <c r="Y129" s="339"/>
      <c r="Z129" s="339"/>
      <c r="AA129" s="339"/>
      <c r="AB129" s="339"/>
      <c r="AC129" s="339"/>
      <c r="AD129" s="345"/>
      <c r="AE129" s="345"/>
      <c r="AF129" s="346"/>
      <c r="AG129" s="346"/>
      <c r="AH129" s="16"/>
      <c r="AI129" s="16"/>
      <c r="AJ129" s="16"/>
      <c r="AK129" s="16"/>
      <c r="AL129" s="16"/>
      <c r="AM129" s="17"/>
      <c r="AN129" s="17"/>
      <c r="AO129" s="16"/>
      <c r="AP129" s="16"/>
      <c r="AQ129" s="1"/>
      <c r="AR129" s="1"/>
    </row>
    <row r="130" spans="1:44" ht="13.5" customHeight="1">
      <c r="A130" s="16"/>
      <c r="B130" s="16"/>
      <c r="C130" s="338"/>
      <c r="D130" s="339"/>
      <c r="E130" s="340"/>
      <c r="F130" s="16"/>
      <c r="G130" s="341"/>
      <c r="H130" s="341"/>
      <c r="I130" s="341"/>
      <c r="J130" s="341"/>
      <c r="K130" s="341"/>
      <c r="L130" s="338"/>
      <c r="M130" s="342"/>
      <c r="N130" s="342"/>
      <c r="O130" s="343"/>
      <c r="P130" s="341"/>
      <c r="Q130" s="16"/>
      <c r="R130" s="16"/>
      <c r="S130" s="16"/>
      <c r="T130" s="16"/>
      <c r="U130" s="17"/>
      <c r="V130" s="344"/>
      <c r="W130" s="339"/>
      <c r="X130" s="339"/>
      <c r="Y130" s="339"/>
      <c r="Z130" s="339"/>
      <c r="AA130" s="339"/>
      <c r="AB130" s="339"/>
      <c r="AC130" s="339"/>
      <c r="AD130" s="345"/>
      <c r="AE130" s="345"/>
      <c r="AF130" s="346"/>
      <c r="AG130" s="346"/>
      <c r="AH130" s="16"/>
      <c r="AI130" s="16"/>
      <c r="AJ130" s="16"/>
      <c r="AK130" s="16"/>
      <c r="AL130" s="16"/>
      <c r="AM130" s="17"/>
      <c r="AN130" s="17"/>
      <c r="AO130" s="16"/>
      <c r="AP130" s="16"/>
      <c r="AQ130" s="1"/>
      <c r="AR130" s="1"/>
    </row>
    <row r="131" spans="1:44" ht="13.5" customHeight="1">
      <c r="A131" s="16"/>
      <c r="B131" s="16"/>
      <c r="C131" s="338"/>
      <c r="D131" s="339"/>
      <c r="E131" s="340"/>
      <c r="F131" s="16"/>
      <c r="G131" s="341"/>
      <c r="H131" s="341"/>
      <c r="I131" s="341"/>
      <c r="J131" s="341"/>
      <c r="K131" s="341"/>
      <c r="L131" s="338"/>
      <c r="M131" s="342"/>
      <c r="N131" s="342"/>
      <c r="O131" s="343"/>
      <c r="P131" s="341"/>
      <c r="Q131" s="16"/>
      <c r="R131" s="16"/>
      <c r="S131" s="16"/>
      <c r="T131" s="16"/>
      <c r="U131" s="17"/>
      <c r="V131" s="344"/>
      <c r="W131" s="339"/>
      <c r="X131" s="339"/>
      <c r="Y131" s="339"/>
      <c r="Z131" s="339"/>
      <c r="AA131" s="339"/>
      <c r="AB131" s="339"/>
      <c r="AC131" s="339"/>
      <c r="AD131" s="345"/>
      <c r="AE131" s="345"/>
      <c r="AF131" s="346"/>
      <c r="AG131" s="346"/>
      <c r="AH131" s="16"/>
      <c r="AI131" s="16"/>
      <c r="AJ131" s="16"/>
      <c r="AK131" s="16"/>
      <c r="AL131" s="16"/>
      <c r="AM131" s="17"/>
      <c r="AN131" s="17"/>
      <c r="AO131" s="16"/>
      <c r="AP131" s="16"/>
      <c r="AQ131" s="1"/>
      <c r="AR131" s="1"/>
    </row>
    <row r="132" spans="1:44" ht="13.5" customHeight="1">
      <c r="A132" s="16"/>
      <c r="B132" s="16"/>
      <c r="C132" s="338"/>
      <c r="D132" s="339"/>
      <c r="E132" s="340"/>
      <c r="F132" s="16"/>
      <c r="G132" s="341"/>
      <c r="H132" s="341"/>
      <c r="I132" s="341"/>
      <c r="J132" s="341"/>
      <c r="K132" s="341"/>
      <c r="L132" s="338"/>
      <c r="M132" s="342"/>
      <c r="N132" s="342"/>
      <c r="O132" s="343"/>
      <c r="P132" s="341"/>
      <c r="Q132" s="16"/>
      <c r="R132" s="16"/>
      <c r="S132" s="16"/>
      <c r="T132" s="16"/>
      <c r="U132" s="17"/>
      <c r="V132" s="344"/>
      <c r="W132" s="339"/>
      <c r="X132" s="339"/>
      <c r="Y132" s="339"/>
      <c r="Z132" s="339"/>
      <c r="AA132" s="339"/>
      <c r="AB132" s="339"/>
      <c r="AC132" s="339"/>
      <c r="AD132" s="345"/>
      <c r="AE132" s="345"/>
      <c r="AF132" s="346"/>
      <c r="AG132" s="346"/>
      <c r="AH132" s="16"/>
      <c r="AI132" s="16"/>
      <c r="AJ132" s="16"/>
      <c r="AK132" s="16"/>
      <c r="AL132" s="16"/>
      <c r="AM132" s="17"/>
      <c r="AN132" s="17"/>
      <c r="AO132" s="16"/>
      <c r="AP132" s="16"/>
      <c r="AQ132" s="1"/>
      <c r="AR132" s="1"/>
    </row>
    <row r="133" spans="1:44" ht="13.5" customHeight="1">
      <c r="A133" s="16"/>
      <c r="B133" s="16"/>
      <c r="C133" s="338"/>
      <c r="D133" s="339"/>
      <c r="E133" s="340"/>
      <c r="F133" s="16"/>
      <c r="G133" s="341"/>
      <c r="H133" s="341"/>
      <c r="I133" s="341"/>
      <c r="J133" s="341"/>
      <c r="K133" s="341"/>
      <c r="L133" s="338"/>
      <c r="M133" s="342"/>
      <c r="N133" s="342"/>
      <c r="O133" s="343"/>
      <c r="P133" s="341"/>
      <c r="Q133" s="16"/>
      <c r="R133" s="16"/>
      <c r="S133" s="16"/>
      <c r="T133" s="16"/>
      <c r="U133" s="17"/>
      <c r="V133" s="344"/>
      <c r="W133" s="339"/>
      <c r="X133" s="339"/>
      <c r="Y133" s="339"/>
      <c r="Z133" s="339"/>
      <c r="AA133" s="339"/>
      <c r="AB133" s="339"/>
      <c r="AC133" s="339"/>
      <c r="AD133" s="345"/>
      <c r="AE133" s="345"/>
      <c r="AF133" s="346"/>
      <c r="AG133" s="346"/>
      <c r="AH133" s="16"/>
      <c r="AI133" s="16"/>
      <c r="AJ133" s="16"/>
      <c r="AK133" s="16"/>
      <c r="AL133" s="16"/>
      <c r="AM133" s="17"/>
      <c r="AN133" s="17"/>
      <c r="AO133" s="16"/>
      <c r="AP133" s="16"/>
      <c r="AQ133" s="1"/>
      <c r="AR133" s="1"/>
    </row>
    <row r="134" spans="1:44" ht="13.5" customHeight="1">
      <c r="A134" s="16"/>
      <c r="B134" s="16"/>
      <c r="C134" s="338"/>
      <c r="D134" s="339"/>
      <c r="E134" s="340"/>
      <c r="F134" s="16"/>
      <c r="G134" s="341"/>
      <c r="H134" s="341"/>
      <c r="I134" s="341"/>
      <c r="J134" s="341"/>
      <c r="K134" s="341"/>
      <c r="L134" s="338"/>
      <c r="M134" s="342"/>
      <c r="N134" s="342"/>
      <c r="O134" s="343"/>
      <c r="P134" s="341"/>
      <c r="Q134" s="16"/>
      <c r="R134" s="16"/>
      <c r="S134" s="16"/>
      <c r="T134" s="16"/>
      <c r="U134" s="17"/>
      <c r="V134" s="344"/>
      <c r="W134" s="339"/>
      <c r="X134" s="339"/>
      <c r="Y134" s="339"/>
      <c r="Z134" s="339"/>
      <c r="AA134" s="339"/>
      <c r="AB134" s="339"/>
      <c r="AC134" s="339"/>
      <c r="AD134" s="345"/>
      <c r="AE134" s="345"/>
      <c r="AF134" s="346"/>
      <c r="AG134" s="346"/>
      <c r="AH134" s="16"/>
      <c r="AI134" s="16"/>
      <c r="AJ134" s="16"/>
      <c r="AK134" s="16"/>
      <c r="AL134" s="16"/>
      <c r="AM134" s="17"/>
      <c r="AN134" s="17"/>
      <c r="AO134" s="16"/>
      <c r="AP134" s="16"/>
      <c r="AQ134" s="1"/>
      <c r="AR134" s="1"/>
    </row>
    <row r="135" spans="1:44" ht="13.5" customHeight="1">
      <c r="A135" s="16"/>
      <c r="B135" s="16"/>
      <c r="C135" s="338"/>
      <c r="D135" s="339"/>
      <c r="E135" s="340"/>
      <c r="F135" s="16"/>
      <c r="G135" s="341"/>
      <c r="H135" s="341"/>
      <c r="I135" s="341"/>
      <c r="J135" s="341"/>
      <c r="K135" s="341"/>
      <c r="L135" s="338"/>
      <c r="M135" s="342"/>
      <c r="N135" s="342"/>
      <c r="O135" s="343"/>
      <c r="P135" s="341"/>
      <c r="Q135" s="16"/>
      <c r="R135" s="16"/>
      <c r="S135" s="16"/>
      <c r="T135" s="16"/>
      <c r="U135" s="17"/>
      <c r="V135" s="344"/>
      <c r="W135" s="339"/>
      <c r="X135" s="339"/>
      <c r="Y135" s="339"/>
      <c r="Z135" s="339"/>
      <c r="AA135" s="339"/>
      <c r="AB135" s="339"/>
      <c r="AC135" s="339"/>
      <c r="AD135" s="345"/>
      <c r="AE135" s="345"/>
      <c r="AF135" s="346"/>
      <c r="AG135" s="346"/>
      <c r="AH135" s="16"/>
      <c r="AI135" s="16"/>
      <c r="AJ135" s="16"/>
      <c r="AK135" s="16"/>
      <c r="AL135" s="16"/>
      <c r="AM135" s="17"/>
      <c r="AN135" s="17"/>
      <c r="AO135" s="16"/>
      <c r="AP135" s="16"/>
      <c r="AQ135" s="1"/>
      <c r="AR135" s="1"/>
    </row>
    <row r="136" spans="1:44" ht="13.5" customHeight="1">
      <c r="A136" s="16"/>
      <c r="B136" s="16"/>
      <c r="C136" s="338"/>
      <c r="D136" s="339"/>
      <c r="E136" s="340"/>
      <c r="F136" s="16"/>
      <c r="G136" s="341"/>
      <c r="H136" s="341"/>
      <c r="I136" s="341"/>
      <c r="J136" s="341"/>
      <c r="K136" s="341"/>
      <c r="L136" s="338"/>
      <c r="M136" s="342"/>
      <c r="N136" s="342"/>
      <c r="O136" s="343"/>
      <c r="P136" s="341"/>
      <c r="Q136" s="16"/>
      <c r="R136" s="16"/>
      <c r="S136" s="16"/>
      <c r="T136" s="16"/>
      <c r="U136" s="17"/>
      <c r="V136" s="344"/>
      <c r="W136" s="339"/>
      <c r="X136" s="339"/>
      <c r="Y136" s="339"/>
      <c r="Z136" s="339"/>
      <c r="AA136" s="339"/>
      <c r="AB136" s="339"/>
      <c r="AC136" s="339"/>
      <c r="AD136" s="345"/>
      <c r="AE136" s="345"/>
      <c r="AF136" s="346"/>
      <c r="AG136" s="346"/>
      <c r="AH136" s="16"/>
      <c r="AI136" s="16"/>
      <c r="AJ136" s="16"/>
      <c r="AK136" s="16"/>
      <c r="AL136" s="16"/>
      <c r="AM136" s="17"/>
      <c r="AN136" s="17"/>
      <c r="AO136" s="16"/>
      <c r="AP136" s="16"/>
      <c r="AQ136" s="1"/>
      <c r="AR136" s="1"/>
    </row>
    <row r="137" spans="1:44" ht="13.5" customHeight="1">
      <c r="A137" s="16"/>
      <c r="B137" s="16"/>
      <c r="C137" s="338"/>
      <c r="D137" s="339"/>
      <c r="E137" s="340"/>
      <c r="F137" s="16"/>
      <c r="G137" s="341"/>
      <c r="H137" s="341"/>
      <c r="I137" s="341"/>
      <c r="J137" s="341"/>
      <c r="K137" s="341"/>
      <c r="L137" s="338"/>
      <c r="M137" s="342"/>
      <c r="N137" s="342"/>
      <c r="O137" s="343"/>
      <c r="P137" s="341"/>
      <c r="Q137" s="16"/>
      <c r="R137" s="16"/>
      <c r="S137" s="16"/>
      <c r="T137" s="16"/>
      <c r="U137" s="17"/>
      <c r="V137" s="344"/>
      <c r="W137" s="339"/>
      <c r="X137" s="339"/>
      <c r="Y137" s="339"/>
      <c r="Z137" s="339"/>
      <c r="AA137" s="339"/>
      <c r="AB137" s="339"/>
      <c r="AC137" s="339"/>
      <c r="AD137" s="345"/>
      <c r="AE137" s="345"/>
      <c r="AF137" s="346"/>
      <c r="AG137" s="346"/>
      <c r="AH137" s="16"/>
      <c r="AI137" s="16"/>
      <c r="AJ137" s="16"/>
      <c r="AK137" s="16"/>
      <c r="AL137" s="16"/>
      <c r="AM137" s="17"/>
      <c r="AN137" s="17"/>
      <c r="AO137" s="16"/>
      <c r="AP137" s="16"/>
      <c r="AQ137" s="1"/>
      <c r="AR137" s="1"/>
    </row>
    <row r="138" spans="1:44" ht="13.5" customHeight="1">
      <c r="A138" s="16"/>
      <c r="B138" s="16"/>
      <c r="C138" s="338"/>
      <c r="D138" s="339"/>
      <c r="E138" s="340"/>
      <c r="F138" s="16"/>
      <c r="G138" s="341"/>
      <c r="H138" s="341"/>
      <c r="I138" s="341"/>
      <c r="J138" s="341"/>
      <c r="K138" s="341"/>
      <c r="L138" s="338"/>
      <c r="M138" s="342"/>
      <c r="N138" s="342"/>
      <c r="O138" s="343"/>
      <c r="P138" s="341"/>
      <c r="Q138" s="16"/>
      <c r="R138" s="16"/>
      <c r="S138" s="16"/>
      <c r="T138" s="16"/>
      <c r="U138" s="17"/>
      <c r="V138" s="344"/>
      <c r="W138" s="339"/>
      <c r="X138" s="339"/>
      <c r="Y138" s="339"/>
      <c r="Z138" s="339"/>
      <c r="AA138" s="339"/>
      <c r="AB138" s="339"/>
      <c r="AC138" s="339"/>
      <c r="AD138" s="345"/>
      <c r="AE138" s="345"/>
      <c r="AF138" s="346"/>
      <c r="AG138" s="346"/>
      <c r="AH138" s="16"/>
      <c r="AI138" s="16"/>
      <c r="AJ138" s="16"/>
      <c r="AK138" s="16"/>
      <c r="AL138" s="16"/>
      <c r="AM138" s="17"/>
      <c r="AN138" s="17"/>
      <c r="AO138" s="16"/>
      <c r="AP138" s="16"/>
      <c r="AQ138" s="1"/>
      <c r="AR138" s="1"/>
    </row>
    <row r="139" spans="1:44" ht="13.5" customHeight="1">
      <c r="A139" s="16"/>
      <c r="B139" s="16"/>
      <c r="C139" s="338"/>
      <c r="D139" s="339"/>
      <c r="E139" s="340"/>
      <c r="F139" s="16"/>
      <c r="G139" s="341"/>
      <c r="H139" s="341"/>
      <c r="I139" s="341"/>
      <c r="J139" s="341"/>
      <c r="K139" s="341"/>
      <c r="L139" s="338"/>
      <c r="M139" s="342"/>
      <c r="N139" s="342"/>
      <c r="O139" s="343"/>
      <c r="P139" s="341"/>
      <c r="Q139" s="16"/>
      <c r="R139" s="16"/>
      <c r="S139" s="16"/>
      <c r="T139" s="16"/>
      <c r="U139" s="17"/>
      <c r="V139" s="344"/>
      <c r="W139" s="339"/>
      <c r="X139" s="339"/>
      <c r="Y139" s="339"/>
      <c r="Z139" s="339"/>
      <c r="AA139" s="339"/>
      <c r="AB139" s="339"/>
      <c r="AC139" s="339"/>
      <c r="AD139" s="345"/>
      <c r="AE139" s="345"/>
      <c r="AF139" s="346"/>
      <c r="AG139" s="346"/>
      <c r="AH139" s="16"/>
      <c r="AI139" s="16"/>
      <c r="AJ139" s="16"/>
      <c r="AK139" s="16"/>
      <c r="AL139" s="16"/>
      <c r="AM139" s="17"/>
      <c r="AN139" s="17"/>
      <c r="AO139" s="16"/>
      <c r="AP139" s="16"/>
      <c r="AQ139" s="1"/>
      <c r="AR139" s="1"/>
    </row>
    <row r="140" spans="1:44" ht="13.5" customHeight="1">
      <c r="A140" s="16"/>
      <c r="B140" s="16"/>
      <c r="C140" s="338"/>
      <c r="D140" s="339"/>
      <c r="E140" s="340"/>
      <c r="F140" s="16"/>
      <c r="G140" s="341"/>
      <c r="H140" s="341"/>
      <c r="I140" s="341"/>
      <c r="J140" s="341"/>
      <c r="K140" s="341"/>
      <c r="L140" s="338"/>
      <c r="M140" s="342"/>
      <c r="N140" s="342"/>
      <c r="O140" s="343"/>
      <c r="P140" s="341"/>
      <c r="Q140" s="16"/>
      <c r="R140" s="16"/>
      <c r="S140" s="16"/>
      <c r="T140" s="16"/>
      <c r="U140" s="17"/>
      <c r="V140" s="344"/>
      <c r="W140" s="339"/>
      <c r="X140" s="339"/>
      <c r="Y140" s="339"/>
      <c r="Z140" s="339"/>
      <c r="AA140" s="339"/>
      <c r="AB140" s="339"/>
      <c r="AC140" s="339"/>
      <c r="AD140" s="345"/>
      <c r="AE140" s="345"/>
      <c r="AF140" s="346"/>
      <c r="AG140" s="346"/>
      <c r="AH140" s="16"/>
      <c r="AI140" s="16"/>
      <c r="AJ140" s="16"/>
      <c r="AK140" s="16"/>
      <c r="AL140" s="16"/>
      <c r="AM140" s="17"/>
      <c r="AN140" s="17"/>
      <c r="AO140" s="16"/>
      <c r="AP140" s="16"/>
      <c r="AQ140" s="1"/>
      <c r="AR140" s="1"/>
    </row>
    <row r="141" spans="1:44" ht="13.5" customHeight="1">
      <c r="A141" s="16"/>
      <c r="B141" s="16"/>
      <c r="C141" s="338"/>
      <c r="D141" s="339"/>
      <c r="E141" s="340"/>
      <c r="F141" s="16"/>
      <c r="G141" s="341"/>
      <c r="H141" s="341"/>
      <c r="I141" s="341"/>
      <c r="J141" s="341"/>
      <c r="K141" s="341"/>
      <c r="L141" s="338"/>
      <c r="M141" s="342"/>
      <c r="N141" s="342"/>
      <c r="O141" s="343"/>
      <c r="P141" s="341"/>
      <c r="Q141" s="16"/>
      <c r="R141" s="16"/>
      <c r="S141" s="16"/>
      <c r="T141" s="16"/>
      <c r="U141" s="17"/>
      <c r="V141" s="344"/>
      <c r="W141" s="339"/>
      <c r="X141" s="339"/>
      <c r="Y141" s="339"/>
      <c r="Z141" s="339"/>
      <c r="AA141" s="339"/>
      <c r="AB141" s="339"/>
      <c r="AC141" s="339"/>
      <c r="AD141" s="345"/>
      <c r="AE141" s="345"/>
      <c r="AF141" s="346"/>
      <c r="AG141" s="346"/>
      <c r="AH141" s="16"/>
      <c r="AI141" s="16"/>
      <c r="AJ141" s="16"/>
      <c r="AK141" s="16"/>
      <c r="AL141" s="16"/>
      <c r="AM141" s="17"/>
      <c r="AN141" s="17"/>
      <c r="AO141" s="16"/>
      <c r="AP141" s="16"/>
      <c r="AQ141" s="1"/>
      <c r="AR141" s="1"/>
    </row>
    <row r="142" spans="1:44" ht="13.5" customHeight="1">
      <c r="A142" s="16"/>
      <c r="B142" s="16"/>
      <c r="C142" s="338"/>
      <c r="D142" s="339"/>
      <c r="E142" s="340"/>
      <c r="F142" s="16"/>
      <c r="G142" s="341"/>
      <c r="H142" s="341"/>
      <c r="I142" s="341"/>
      <c r="J142" s="341"/>
      <c r="K142" s="341"/>
      <c r="L142" s="338"/>
      <c r="M142" s="342"/>
      <c r="N142" s="342"/>
      <c r="O142" s="343"/>
      <c r="P142" s="341"/>
      <c r="Q142" s="16"/>
      <c r="R142" s="16"/>
      <c r="S142" s="16"/>
      <c r="T142" s="16"/>
      <c r="U142" s="17"/>
      <c r="V142" s="344"/>
      <c r="W142" s="339"/>
      <c r="X142" s="339"/>
      <c r="Y142" s="339"/>
      <c r="Z142" s="339"/>
      <c r="AA142" s="339"/>
      <c r="AB142" s="339"/>
      <c r="AC142" s="339"/>
      <c r="AD142" s="345"/>
      <c r="AE142" s="345"/>
      <c r="AF142" s="346"/>
      <c r="AG142" s="346"/>
      <c r="AH142" s="16"/>
      <c r="AI142" s="16"/>
      <c r="AJ142" s="16"/>
      <c r="AK142" s="16"/>
      <c r="AL142" s="16"/>
      <c r="AM142" s="17"/>
      <c r="AN142" s="17"/>
      <c r="AO142" s="16"/>
      <c r="AP142" s="16"/>
      <c r="AQ142" s="1"/>
      <c r="AR142" s="1"/>
    </row>
    <row r="143" spans="1:44" ht="13.5" customHeight="1">
      <c r="A143" s="16"/>
      <c r="B143" s="16"/>
      <c r="C143" s="338"/>
      <c r="D143" s="339"/>
      <c r="E143" s="340"/>
      <c r="F143" s="16"/>
      <c r="G143" s="341"/>
      <c r="H143" s="341"/>
      <c r="I143" s="341"/>
      <c r="J143" s="341"/>
      <c r="K143" s="341"/>
      <c r="L143" s="338"/>
      <c r="M143" s="342"/>
      <c r="N143" s="342"/>
      <c r="O143" s="343"/>
      <c r="P143" s="341"/>
      <c r="Q143" s="16"/>
      <c r="R143" s="16"/>
      <c r="S143" s="16"/>
      <c r="T143" s="16"/>
      <c r="U143" s="17"/>
      <c r="V143" s="344"/>
      <c r="W143" s="339"/>
      <c r="X143" s="339"/>
      <c r="Y143" s="339"/>
      <c r="Z143" s="339"/>
      <c r="AA143" s="339"/>
      <c r="AB143" s="339"/>
      <c r="AC143" s="339"/>
      <c r="AD143" s="345"/>
      <c r="AE143" s="345"/>
      <c r="AF143" s="346"/>
      <c r="AG143" s="346"/>
      <c r="AH143" s="16"/>
      <c r="AI143" s="16"/>
      <c r="AJ143" s="16"/>
      <c r="AK143" s="16"/>
      <c r="AL143" s="16"/>
      <c r="AM143" s="17"/>
      <c r="AN143" s="17"/>
      <c r="AO143" s="16"/>
      <c r="AP143" s="16"/>
      <c r="AQ143" s="1"/>
      <c r="AR143" s="1"/>
    </row>
    <row r="144" spans="1:44" ht="13.5" customHeight="1">
      <c r="A144" s="16"/>
      <c r="B144" s="16"/>
      <c r="C144" s="338"/>
      <c r="D144" s="339"/>
      <c r="E144" s="340"/>
      <c r="F144" s="16"/>
      <c r="G144" s="341"/>
      <c r="H144" s="341"/>
      <c r="I144" s="341"/>
      <c r="J144" s="341"/>
      <c r="K144" s="341"/>
      <c r="L144" s="338"/>
      <c r="M144" s="342"/>
      <c r="N144" s="342"/>
      <c r="O144" s="343"/>
      <c r="P144" s="341"/>
      <c r="Q144" s="16"/>
      <c r="R144" s="16"/>
      <c r="S144" s="16"/>
      <c r="T144" s="16"/>
      <c r="U144" s="17"/>
      <c r="V144" s="344"/>
      <c r="W144" s="339"/>
      <c r="X144" s="339"/>
      <c r="Y144" s="339"/>
      <c r="Z144" s="339"/>
      <c r="AA144" s="339"/>
      <c r="AB144" s="339"/>
      <c r="AC144" s="339"/>
      <c r="AD144" s="345"/>
      <c r="AE144" s="345"/>
      <c r="AF144" s="346"/>
      <c r="AG144" s="346"/>
      <c r="AH144" s="16"/>
      <c r="AI144" s="16"/>
      <c r="AJ144" s="16"/>
      <c r="AK144" s="16"/>
      <c r="AL144" s="16"/>
      <c r="AM144" s="17"/>
      <c r="AN144" s="17"/>
      <c r="AO144" s="16"/>
      <c r="AP144" s="16"/>
      <c r="AQ144" s="1"/>
      <c r="AR144" s="1"/>
    </row>
    <row r="145" spans="1:44" ht="13.5" customHeight="1">
      <c r="A145" s="16"/>
      <c r="B145" s="16"/>
      <c r="C145" s="338"/>
      <c r="D145" s="339"/>
      <c r="E145" s="340"/>
      <c r="F145" s="16"/>
      <c r="G145" s="341"/>
      <c r="H145" s="341"/>
      <c r="I145" s="341"/>
      <c r="J145" s="341"/>
      <c r="K145" s="341"/>
      <c r="L145" s="338"/>
      <c r="M145" s="342"/>
      <c r="N145" s="342"/>
      <c r="O145" s="343"/>
      <c r="P145" s="341"/>
      <c r="Q145" s="16"/>
      <c r="R145" s="16"/>
      <c r="S145" s="16"/>
      <c r="T145" s="16"/>
      <c r="U145" s="17"/>
      <c r="V145" s="344"/>
      <c r="W145" s="339"/>
      <c r="X145" s="339"/>
      <c r="Y145" s="339"/>
      <c r="Z145" s="339"/>
      <c r="AA145" s="339"/>
      <c r="AB145" s="339"/>
      <c r="AC145" s="339"/>
      <c r="AD145" s="345"/>
      <c r="AE145" s="345"/>
      <c r="AF145" s="346"/>
      <c r="AG145" s="346"/>
      <c r="AH145" s="16"/>
      <c r="AI145" s="16"/>
      <c r="AJ145" s="16"/>
      <c r="AK145" s="16"/>
      <c r="AL145" s="16"/>
      <c r="AM145" s="17"/>
      <c r="AN145" s="17"/>
      <c r="AO145" s="16"/>
      <c r="AP145" s="16"/>
      <c r="AQ145" s="1"/>
      <c r="AR145" s="1"/>
    </row>
    <row r="146" spans="1:44" ht="13.5" customHeight="1">
      <c r="A146" s="16"/>
      <c r="B146" s="16"/>
      <c r="C146" s="338"/>
      <c r="D146" s="339"/>
      <c r="E146" s="340"/>
      <c r="F146" s="16"/>
      <c r="G146" s="341"/>
      <c r="H146" s="341"/>
      <c r="I146" s="341"/>
      <c r="J146" s="341"/>
      <c r="K146" s="341"/>
      <c r="L146" s="338"/>
      <c r="M146" s="342"/>
      <c r="N146" s="342"/>
      <c r="O146" s="343"/>
      <c r="P146" s="341"/>
      <c r="Q146" s="16"/>
      <c r="R146" s="16"/>
      <c r="S146" s="16"/>
      <c r="T146" s="16"/>
      <c r="U146" s="17"/>
      <c r="V146" s="344"/>
      <c r="W146" s="339"/>
      <c r="X146" s="339"/>
      <c r="Y146" s="339"/>
      <c r="Z146" s="339"/>
      <c r="AA146" s="339"/>
      <c r="AB146" s="339"/>
      <c r="AC146" s="339"/>
      <c r="AD146" s="345"/>
      <c r="AE146" s="345"/>
      <c r="AF146" s="346"/>
      <c r="AG146" s="346"/>
      <c r="AH146" s="16"/>
      <c r="AI146" s="16"/>
      <c r="AJ146" s="16"/>
      <c r="AK146" s="16"/>
      <c r="AL146" s="16"/>
      <c r="AM146" s="17"/>
      <c r="AN146" s="17"/>
      <c r="AO146" s="16"/>
      <c r="AP146" s="16"/>
      <c r="AQ146" s="1"/>
      <c r="AR146" s="1"/>
    </row>
    <row r="147" spans="1:44" ht="13.5" customHeight="1">
      <c r="A147" s="16"/>
      <c r="B147" s="16"/>
      <c r="C147" s="338"/>
      <c r="D147" s="339"/>
      <c r="E147" s="340"/>
      <c r="F147" s="16"/>
      <c r="G147" s="341"/>
      <c r="H147" s="341"/>
      <c r="I147" s="341"/>
      <c r="J147" s="341"/>
      <c r="K147" s="341"/>
      <c r="L147" s="338"/>
      <c r="M147" s="342"/>
      <c r="N147" s="342"/>
      <c r="O147" s="343"/>
      <c r="P147" s="341"/>
      <c r="Q147" s="16"/>
      <c r="R147" s="16"/>
      <c r="S147" s="16"/>
      <c r="T147" s="16"/>
      <c r="U147" s="17"/>
      <c r="V147" s="344"/>
      <c r="W147" s="339"/>
      <c r="X147" s="339"/>
      <c r="Y147" s="339"/>
      <c r="Z147" s="339"/>
      <c r="AA147" s="339"/>
      <c r="AB147" s="339"/>
      <c r="AC147" s="339"/>
      <c r="AD147" s="345"/>
      <c r="AE147" s="345"/>
      <c r="AF147" s="346"/>
      <c r="AG147" s="346"/>
      <c r="AH147" s="16"/>
      <c r="AI147" s="16"/>
      <c r="AJ147" s="16"/>
      <c r="AK147" s="16"/>
      <c r="AL147" s="16"/>
      <c r="AM147" s="17"/>
      <c r="AN147" s="17"/>
      <c r="AO147" s="16"/>
      <c r="AP147" s="16"/>
      <c r="AQ147" s="1"/>
      <c r="AR147" s="1"/>
    </row>
    <row r="148" spans="1:44" ht="13.5" customHeight="1">
      <c r="A148" s="16"/>
      <c r="B148" s="16"/>
      <c r="C148" s="338"/>
      <c r="D148" s="339"/>
      <c r="E148" s="340"/>
      <c r="F148" s="16"/>
      <c r="G148" s="341"/>
      <c r="H148" s="341"/>
      <c r="I148" s="341"/>
      <c r="J148" s="341"/>
      <c r="K148" s="341"/>
      <c r="L148" s="338"/>
      <c r="M148" s="342"/>
      <c r="N148" s="342"/>
      <c r="O148" s="343"/>
      <c r="P148" s="341"/>
      <c r="Q148" s="16"/>
      <c r="R148" s="16"/>
      <c r="S148" s="16"/>
      <c r="T148" s="16"/>
      <c r="U148" s="17"/>
      <c r="V148" s="344"/>
      <c r="W148" s="339"/>
      <c r="X148" s="339"/>
      <c r="Y148" s="339"/>
      <c r="Z148" s="339"/>
      <c r="AA148" s="339"/>
      <c r="AB148" s="339"/>
      <c r="AC148" s="339"/>
      <c r="AD148" s="345"/>
      <c r="AE148" s="345"/>
      <c r="AF148" s="346"/>
      <c r="AG148" s="346"/>
      <c r="AH148" s="16"/>
      <c r="AI148" s="16"/>
      <c r="AJ148" s="16"/>
      <c r="AK148" s="16"/>
      <c r="AL148" s="16"/>
      <c r="AM148" s="17"/>
      <c r="AN148" s="17"/>
      <c r="AO148" s="16"/>
      <c r="AP148" s="16"/>
      <c r="AQ148" s="1"/>
      <c r="AR148" s="1"/>
    </row>
    <row r="149" spans="1:44" ht="13.5" customHeight="1">
      <c r="A149" s="16"/>
      <c r="B149" s="16"/>
      <c r="C149" s="338"/>
      <c r="D149" s="339"/>
      <c r="E149" s="340"/>
      <c r="F149" s="16"/>
      <c r="G149" s="341"/>
      <c r="H149" s="341"/>
      <c r="I149" s="341"/>
      <c r="J149" s="341"/>
      <c r="K149" s="341"/>
      <c r="L149" s="338"/>
      <c r="M149" s="342"/>
      <c r="N149" s="342"/>
      <c r="O149" s="343"/>
      <c r="P149" s="341"/>
      <c r="Q149" s="16"/>
      <c r="R149" s="16"/>
      <c r="S149" s="16"/>
      <c r="T149" s="16"/>
      <c r="U149" s="17"/>
      <c r="V149" s="344"/>
      <c r="W149" s="339"/>
      <c r="X149" s="339"/>
      <c r="Y149" s="339"/>
      <c r="Z149" s="339"/>
      <c r="AA149" s="339"/>
      <c r="AB149" s="339"/>
      <c r="AC149" s="339"/>
      <c r="AD149" s="345"/>
      <c r="AE149" s="345"/>
      <c r="AF149" s="346"/>
      <c r="AG149" s="346"/>
      <c r="AH149" s="16"/>
      <c r="AI149" s="16"/>
      <c r="AJ149" s="16"/>
      <c r="AK149" s="16"/>
      <c r="AL149" s="16"/>
      <c r="AM149" s="17"/>
      <c r="AN149" s="17"/>
      <c r="AO149" s="16"/>
      <c r="AP149" s="16"/>
      <c r="AQ149" s="1"/>
      <c r="AR149" s="1"/>
    </row>
    <row r="150" spans="1:44" ht="13.5" customHeight="1">
      <c r="A150" s="16"/>
      <c r="B150" s="16"/>
      <c r="C150" s="338"/>
      <c r="D150" s="339"/>
      <c r="E150" s="340"/>
      <c r="F150" s="16"/>
      <c r="G150" s="341"/>
      <c r="H150" s="341"/>
      <c r="I150" s="341"/>
      <c r="J150" s="341"/>
      <c r="K150" s="341"/>
      <c r="L150" s="338"/>
      <c r="M150" s="342"/>
      <c r="N150" s="342"/>
      <c r="O150" s="343"/>
      <c r="P150" s="341"/>
      <c r="Q150" s="16"/>
      <c r="R150" s="16"/>
      <c r="S150" s="16"/>
      <c r="T150" s="16"/>
      <c r="U150" s="17"/>
      <c r="V150" s="344"/>
      <c r="W150" s="339"/>
      <c r="X150" s="339"/>
      <c r="Y150" s="339"/>
      <c r="Z150" s="339"/>
      <c r="AA150" s="339"/>
      <c r="AB150" s="339"/>
      <c r="AC150" s="339"/>
      <c r="AD150" s="345"/>
      <c r="AE150" s="345"/>
      <c r="AF150" s="346"/>
      <c r="AG150" s="346"/>
      <c r="AH150" s="16"/>
      <c r="AI150" s="16"/>
      <c r="AJ150" s="16"/>
      <c r="AK150" s="16"/>
      <c r="AL150" s="16"/>
      <c r="AM150" s="17"/>
      <c r="AN150" s="17"/>
      <c r="AO150" s="16"/>
      <c r="AP150" s="16"/>
      <c r="AQ150" s="1"/>
      <c r="AR150" s="1"/>
    </row>
    <row r="151" spans="1:44" ht="13.5" customHeight="1">
      <c r="A151" s="16"/>
      <c r="B151" s="16"/>
      <c r="C151" s="338"/>
      <c r="D151" s="339"/>
      <c r="E151" s="340"/>
      <c r="F151" s="16"/>
      <c r="G151" s="341"/>
      <c r="H151" s="341"/>
      <c r="I151" s="341"/>
      <c r="J151" s="341"/>
      <c r="K151" s="341"/>
      <c r="L151" s="338"/>
      <c r="M151" s="342"/>
      <c r="N151" s="342"/>
      <c r="O151" s="343"/>
      <c r="P151" s="341"/>
      <c r="Q151" s="16"/>
      <c r="R151" s="16"/>
      <c r="S151" s="16"/>
      <c r="T151" s="16"/>
      <c r="U151" s="17"/>
      <c r="V151" s="344"/>
      <c r="W151" s="339"/>
      <c r="X151" s="339"/>
      <c r="Y151" s="339"/>
      <c r="Z151" s="339"/>
      <c r="AA151" s="339"/>
      <c r="AB151" s="339"/>
      <c r="AC151" s="339"/>
      <c r="AD151" s="345"/>
      <c r="AE151" s="345"/>
      <c r="AF151" s="346"/>
      <c r="AG151" s="346"/>
      <c r="AH151" s="16"/>
      <c r="AI151" s="16"/>
      <c r="AJ151" s="16"/>
      <c r="AK151" s="16"/>
      <c r="AL151" s="16"/>
      <c r="AM151" s="17"/>
      <c r="AN151" s="17"/>
      <c r="AO151" s="16"/>
      <c r="AP151" s="16"/>
      <c r="AQ151" s="1"/>
      <c r="AR151" s="1"/>
    </row>
    <row r="152" spans="1:44" ht="13.5" customHeight="1">
      <c r="A152" s="16"/>
      <c r="B152" s="16"/>
      <c r="C152" s="338"/>
      <c r="D152" s="339"/>
      <c r="E152" s="340"/>
      <c r="F152" s="16"/>
      <c r="G152" s="341"/>
      <c r="H152" s="341"/>
      <c r="I152" s="341"/>
      <c r="J152" s="341"/>
      <c r="K152" s="341"/>
      <c r="L152" s="338"/>
      <c r="M152" s="342"/>
      <c r="N152" s="342"/>
      <c r="O152" s="343"/>
      <c r="P152" s="341"/>
      <c r="Q152" s="16"/>
      <c r="R152" s="16"/>
      <c r="S152" s="16"/>
      <c r="T152" s="16"/>
      <c r="U152" s="17"/>
      <c r="V152" s="344"/>
      <c r="W152" s="339"/>
      <c r="X152" s="339"/>
      <c r="Y152" s="339"/>
      <c r="Z152" s="339"/>
      <c r="AA152" s="339"/>
      <c r="AB152" s="339"/>
      <c r="AC152" s="339"/>
      <c r="AD152" s="345"/>
      <c r="AE152" s="345"/>
      <c r="AF152" s="346"/>
      <c r="AG152" s="346"/>
      <c r="AH152" s="16"/>
      <c r="AI152" s="16"/>
      <c r="AJ152" s="16"/>
      <c r="AK152" s="16"/>
      <c r="AL152" s="16"/>
      <c r="AM152" s="17"/>
      <c r="AN152" s="17"/>
      <c r="AO152" s="16"/>
      <c r="AP152" s="16"/>
      <c r="AQ152" s="1"/>
      <c r="AR152" s="1"/>
    </row>
    <row r="153" spans="1:44" ht="13.5" customHeight="1">
      <c r="A153" s="16"/>
      <c r="B153" s="16"/>
      <c r="C153" s="338"/>
      <c r="D153" s="339"/>
      <c r="E153" s="340"/>
      <c r="F153" s="16"/>
      <c r="G153" s="341"/>
      <c r="H153" s="341"/>
      <c r="I153" s="341"/>
      <c r="J153" s="341"/>
      <c r="K153" s="341"/>
      <c r="L153" s="338"/>
      <c r="M153" s="342"/>
      <c r="N153" s="342"/>
      <c r="O153" s="343"/>
      <c r="P153" s="341"/>
      <c r="Q153" s="16"/>
      <c r="R153" s="16"/>
      <c r="S153" s="16"/>
      <c r="T153" s="16"/>
      <c r="U153" s="17"/>
      <c r="V153" s="344"/>
      <c r="W153" s="339"/>
      <c r="X153" s="339"/>
      <c r="Y153" s="339"/>
      <c r="Z153" s="339"/>
      <c r="AA153" s="339"/>
      <c r="AB153" s="339"/>
      <c r="AC153" s="339"/>
      <c r="AD153" s="345"/>
      <c r="AE153" s="345"/>
      <c r="AF153" s="346"/>
      <c r="AG153" s="346"/>
      <c r="AH153" s="16"/>
      <c r="AI153" s="16"/>
      <c r="AJ153" s="16"/>
      <c r="AK153" s="16"/>
      <c r="AL153" s="16"/>
      <c r="AM153" s="17"/>
      <c r="AN153" s="17"/>
      <c r="AO153" s="16"/>
      <c r="AP153" s="16"/>
      <c r="AQ153" s="1"/>
      <c r="AR153" s="1"/>
    </row>
    <row r="154" spans="1:44" ht="13.5" customHeight="1">
      <c r="A154" s="16"/>
      <c r="B154" s="16"/>
      <c r="C154" s="338"/>
      <c r="D154" s="339"/>
      <c r="E154" s="340"/>
      <c r="F154" s="16"/>
      <c r="G154" s="341"/>
      <c r="H154" s="341"/>
      <c r="I154" s="341"/>
      <c r="J154" s="341"/>
      <c r="K154" s="341"/>
      <c r="L154" s="338"/>
      <c r="M154" s="342"/>
      <c r="N154" s="342"/>
      <c r="O154" s="343"/>
      <c r="P154" s="341"/>
      <c r="Q154" s="16"/>
      <c r="R154" s="16"/>
      <c r="S154" s="16"/>
      <c r="T154" s="16"/>
      <c r="U154" s="17"/>
      <c r="V154" s="344"/>
      <c r="W154" s="339"/>
      <c r="X154" s="339"/>
      <c r="Y154" s="339"/>
      <c r="Z154" s="339"/>
      <c r="AA154" s="339"/>
      <c r="AB154" s="339"/>
      <c r="AC154" s="339"/>
      <c r="AD154" s="345"/>
      <c r="AE154" s="345"/>
      <c r="AF154" s="346"/>
      <c r="AG154" s="346"/>
      <c r="AH154" s="16"/>
      <c r="AI154" s="16"/>
      <c r="AJ154" s="16"/>
      <c r="AK154" s="16"/>
      <c r="AL154" s="16"/>
      <c r="AM154" s="17"/>
      <c r="AN154" s="17"/>
      <c r="AO154" s="16"/>
      <c r="AP154" s="16"/>
      <c r="AQ154" s="1"/>
      <c r="AR154" s="1"/>
    </row>
    <row r="155" spans="1:44" ht="13.5" customHeight="1">
      <c r="A155" s="16"/>
      <c r="B155" s="16"/>
      <c r="C155" s="338"/>
      <c r="D155" s="339"/>
      <c r="E155" s="340"/>
      <c r="F155" s="16"/>
      <c r="G155" s="341"/>
      <c r="H155" s="341"/>
      <c r="I155" s="341"/>
      <c r="J155" s="341"/>
      <c r="K155" s="341"/>
      <c r="L155" s="338"/>
      <c r="M155" s="342"/>
      <c r="N155" s="342"/>
      <c r="O155" s="343"/>
      <c r="P155" s="341"/>
      <c r="Q155" s="16"/>
      <c r="R155" s="16"/>
      <c r="S155" s="16"/>
      <c r="T155" s="16"/>
      <c r="U155" s="17"/>
      <c r="V155" s="344"/>
      <c r="W155" s="339"/>
      <c r="X155" s="339"/>
      <c r="Y155" s="339"/>
      <c r="Z155" s="339"/>
      <c r="AA155" s="339"/>
      <c r="AB155" s="339"/>
      <c r="AC155" s="339"/>
      <c r="AD155" s="345"/>
      <c r="AE155" s="345"/>
      <c r="AF155" s="346"/>
      <c r="AG155" s="346"/>
      <c r="AH155" s="16"/>
      <c r="AI155" s="16"/>
      <c r="AJ155" s="16"/>
      <c r="AK155" s="16"/>
      <c r="AL155" s="16"/>
      <c r="AM155" s="17"/>
      <c r="AN155" s="17"/>
      <c r="AO155" s="16"/>
      <c r="AP155" s="16"/>
      <c r="AQ155" s="1"/>
      <c r="AR155" s="1"/>
    </row>
    <row r="156" spans="1:44" ht="13.5" customHeight="1">
      <c r="A156" s="16"/>
      <c r="B156" s="16"/>
      <c r="C156" s="338"/>
      <c r="D156" s="339"/>
      <c r="E156" s="340"/>
      <c r="F156" s="16"/>
      <c r="G156" s="341"/>
      <c r="H156" s="341"/>
      <c r="I156" s="341"/>
      <c r="J156" s="341"/>
      <c r="K156" s="341"/>
      <c r="L156" s="338"/>
      <c r="M156" s="342"/>
      <c r="N156" s="342"/>
      <c r="O156" s="343"/>
      <c r="P156" s="341"/>
      <c r="Q156" s="16"/>
      <c r="R156" s="16"/>
      <c r="S156" s="16"/>
      <c r="T156" s="16"/>
      <c r="U156" s="17"/>
      <c r="V156" s="344"/>
      <c r="W156" s="339"/>
      <c r="X156" s="339"/>
      <c r="Y156" s="339"/>
      <c r="Z156" s="339"/>
      <c r="AA156" s="339"/>
      <c r="AB156" s="339"/>
      <c r="AC156" s="339"/>
      <c r="AD156" s="345"/>
      <c r="AE156" s="345"/>
      <c r="AF156" s="346"/>
      <c r="AG156" s="346"/>
      <c r="AH156" s="16"/>
      <c r="AI156" s="16"/>
      <c r="AJ156" s="16"/>
      <c r="AK156" s="16"/>
      <c r="AL156" s="16"/>
      <c r="AM156" s="17"/>
      <c r="AN156" s="17"/>
      <c r="AO156" s="16"/>
      <c r="AP156" s="16"/>
      <c r="AQ156" s="1"/>
      <c r="AR156" s="1"/>
    </row>
    <row r="157" spans="1:44" ht="13.5" customHeight="1">
      <c r="A157" s="16"/>
      <c r="B157" s="16"/>
      <c r="C157" s="338"/>
      <c r="D157" s="339"/>
      <c r="E157" s="340"/>
      <c r="F157" s="16"/>
      <c r="G157" s="341"/>
      <c r="H157" s="341"/>
      <c r="I157" s="341"/>
      <c r="J157" s="341"/>
      <c r="K157" s="341"/>
      <c r="L157" s="338"/>
      <c r="M157" s="342"/>
      <c r="N157" s="342"/>
      <c r="O157" s="343"/>
      <c r="P157" s="341"/>
      <c r="Q157" s="16"/>
      <c r="R157" s="16"/>
      <c r="S157" s="16"/>
      <c r="T157" s="16"/>
      <c r="U157" s="17"/>
      <c r="V157" s="344"/>
      <c r="W157" s="339"/>
      <c r="X157" s="339"/>
      <c r="Y157" s="339"/>
      <c r="Z157" s="339"/>
      <c r="AA157" s="339"/>
      <c r="AB157" s="339"/>
      <c r="AC157" s="339"/>
      <c r="AD157" s="345"/>
      <c r="AE157" s="345"/>
      <c r="AF157" s="346"/>
      <c r="AG157" s="346"/>
      <c r="AH157" s="16"/>
      <c r="AI157" s="16"/>
      <c r="AJ157" s="16"/>
      <c r="AK157" s="16"/>
      <c r="AL157" s="16"/>
      <c r="AM157" s="17"/>
      <c r="AN157" s="17"/>
      <c r="AO157" s="16"/>
      <c r="AP157" s="16"/>
      <c r="AQ157" s="1"/>
      <c r="AR157" s="1"/>
    </row>
    <row r="158" spans="1:44" ht="13.5" customHeight="1">
      <c r="A158" s="16"/>
      <c r="B158" s="16"/>
      <c r="C158" s="338"/>
      <c r="D158" s="339"/>
      <c r="E158" s="340"/>
      <c r="F158" s="16"/>
      <c r="G158" s="341"/>
      <c r="H158" s="341"/>
      <c r="I158" s="341"/>
      <c r="J158" s="341"/>
      <c r="K158" s="341"/>
      <c r="L158" s="338"/>
      <c r="M158" s="342"/>
      <c r="N158" s="342"/>
      <c r="O158" s="343"/>
      <c r="P158" s="341"/>
      <c r="Q158" s="16"/>
      <c r="R158" s="16"/>
      <c r="S158" s="16"/>
      <c r="T158" s="16"/>
      <c r="U158" s="17"/>
      <c r="V158" s="344"/>
      <c r="W158" s="339"/>
      <c r="X158" s="339"/>
      <c r="Y158" s="339"/>
      <c r="Z158" s="339"/>
      <c r="AA158" s="339"/>
      <c r="AB158" s="339"/>
      <c r="AC158" s="339"/>
      <c r="AD158" s="345"/>
      <c r="AE158" s="345"/>
      <c r="AF158" s="346"/>
      <c r="AG158" s="346"/>
      <c r="AH158" s="16"/>
      <c r="AI158" s="16"/>
      <c r="AJ158" s="16"/>
      <c r="AK158" s="16"/>
      <c r="AL158" s="16"/>
      <c r="AM158" s="17"/>
      <c r="AN158" s="17"/>
      <c r="AO158" s="16"/>
      <c r="AP158" s="16"/>
      <c r="AQ158" s="1"/>
      <c r="AR158" s="1"/>
    </row>
    <row r="159" spans="1:44" ht="13.5" customHeight="1">
      <c r="A159" s="16"/>
      <c r="B159" s="16"/>
      <c r="C159" s="338"/>
      <c r="D159" s="339"/>
      <c r="E159" s="340"/>
      <c r="F159" s="16"/>
      <c r="G159" s="341"/>
      <c r="H159" s="341"/>
      <c r="I159" s="341"/>
      <c r="J159" s="341"/>
      <c r="K159" s="341"/>
      <c r="L159" s="338"/>
      <c r="M159" s="342"/>
      <c r="N159" s="342"/>
      <c r="O159" s="343"/>
      <c r="P159" s="341"/>
      <c r="Q159" s="16"/>
      <c r="R159" s="16"/>
      <c r="S159" s="16"/>
      <c r="T159" s="16"/>
      <c r="U159" s="17"/>
      <c r="V159" s="344"/>
      <c r="W159" s="339"/>
      <c r="X159" s="339"/>
      <c r="Y159" s="339"/>
      <c r="Z159" s="339"/>
      <c r="AA159" s="339"/>
      <c r="AB159" s="339"/>
      <c r="AC159" s="339"/>
      <c r="AD159" s="345"/>
      <c r="AE159" s="345"/>
      <c r="AF159" s="346"/>
      <c r="AG159" s="346"/>
      <c r="AH159" s="16"/>
      <c r="AI159" s="16"/>
      <c r="AJ159" s="16"/>
      <c r="AK159" s="16"/>
      <c r="AL159" s="16"/>
      <c r="AM159" s="17"/>
      <c r="AN159" s="17"/>
      <c r="AO159" s="16"/>
      <c r="AP159" s="16"/>
      <c r="AQ159" s="1"/>
      <c r="AR159" s="1"/>
    </row>
    <row r="160" spans="1:44" ht="13.5" customHeight="1">
      <c r="A160" s="16"/>
      <c r="B160" s="16"/>
      <c r="C160" s="338"/>
      <c r="D160" s="339"/>
      <c r="E160" s="340"/>
      <c r="F160" s="16"/>
      <c r="G160" s="341"/>
      <c r="H160" s="341"/>
      <c r="I160" s="341"/>
      <c r="J160" s="341"/>
      <c r="K160" s="341"/>
      <c r="L160" s="338"/>
      <c r="M160" s="342"/>
      <c r="N160" s="342"/>
      <c r="O160" s="343"/>
      <c r="P160" s="341"/>
      <c r="Q160" s="16"/>
      <c r="R160" s="16"/>
      <c r="S160" s="16"/>
      <c r="T160" s="16"/>
      <c r="U160" s="17"/>
      <c r="V160" s="344"/>
      <c r="W160" s="339"/>
      <c r="X160" s="339"/>
      <c r="Y160" s="339"/>
      <c r="Z160" s="339"/>
      <c r="AA160" s="339"/>
      <c r="AB160" s="339"/>
      <c r="AC160" s="339"/>
      <c r="AD160" s="345"/>
      <c r="AE160" s="345"/>
      <c r="AF160" s="346"/>
      <c r="AG160" s="346"/>
      <c r="AH160" s="16"/>
      <c r="AI160" s="16"/>
      <c r="AJ160" s="16"/>
      <c r="AK160" s="16"/>
      <c r="AL160" s="16"/>
      <c r="AM160" s="17"/>
      <c r="AN160" s="17"/>
      <c r="AO160" s="16"/>
      <c r="AP160" s="16"/>
      <c r="AQ160" s="1"/>
      <c r="AR160" s="1"/>
    </row>
    <row r="161" spans="1:44" ht="13.5" customHeight="1">
      <c r="A161" s="16"/>
      <c r="B161" s="16"/>
      <c r="C161" s="338"/>
      <c r="D161" s="339"/>
      <c r="E161" s="340"/>
      <c r="F161" s="16"/>
      <c r="G161" s="341"/>
      <c r="H161" s="341"/>
      <c r="I161" s="341"/>
      <c r="J161" s="341"/>
      <c r="K161" s="341"/>
      <c r="L161" s="338"/>
      <c r="M161" s="342"/>
      <c r="N161" s="342"/>
      <c r="O161" s="343"/>
      <c r="P161" s="341"/>
      <c r="Q161" s="16"/>
      <c r="R161" s="16"/>
      <c r="S161" s="16"/>
      <c r="T161" s="16"/>
      <c r="U161" s="17"/>
      <c r="V161" s="344"/>
      <c r="W161" s="339"/>
      <c r="X161" s="339"/>
      <c r="Y161" s="339"/>
      <c r="Z161" s="339"/>
      <c r="AA161" s="339"/>
      <c r="AB161" s="339"/>
      <c r="AC161" s="339"/>
      <c r="AD161" s="345"/>
      <c r="AE161" s="345"/>
      <c r="AF161" s="346"/>
      <c r="AG161" s="346"/>
      <c r="AH161" s="16"/>
      <c r="AI161" s="16"/>
      <c r="AJ161" s="16"/>
      <c r="AK161" s="16"/>
      <c r="AL161" s="16"/>
      <c r="AM161" s="17"/>
      <c r="AN161" s="17"/>
      <c r="AO161" s="16"/>
      <c r="AP161" s="16"/>
      <c r="AQ161" s="1"/>
      <c r="AR161" s="1"/>
    </row>
    <row r="162" spans="1:44" ht="13.5" customHeight="1">
      <c r="A162" s="16"/>
      <c r="B162" s="16"/>
      <c r="C162" s="338"/>
      <c r="D162" s="339"/>
      <c r="E162" s="340"/>
      <c r="F162" s="16"/>
      <c r="G162" s="341"/>
      <c r="H162" s="341"/>
      <c r="I162" s="341"/>
      <c r="J162" s="341"/>
      <c r="K162" s="341"/>
      <c r="L162" s="338"/>
      <c r="M162" s="342"/>
      <c r="N162" s="342"/>
      <c r="O162" s="343"/>
      <c r="P162" s="341"/>
      <c r="Q162" s="16"/>
      <c r="R162" s="16"/>
      <c r="S162" s="16"/>
      <c r="T162" s="16"/>
      <c r="U162" s="17"/>
      <c r="V162" s="344"/>
      <c r="W162" s="339"/>
      <c r="X162" s="339"/>
      <c r="Y162" s="339"/>
      <c r="Z162" s="339"/>
      <c r="AA162" s="339"/>
      <c r="AB162" s="339"/>
      <c r="AC162" s="339"/>
      <c r="AD162" s="345"/>
      <c r="AE162" s="345"/>
      <c r="AF162" s="346"/>
      <c r="AG162" s="346"/>
      <c r="AH162" s="16"/>
      <c r="AI162" s="16"/>
      <c r="AJ162" s="16"/>
      <c r="AK162" s="16"/>
      <c r="AL162" s="16"/>
      <c r="AM162" s="17"/>
      <c r="AN162" s="17"/>
      <c r="AO162" s="16"/>
      <c r="AP162" s="16"/>
      <c r="AQ162" s="1"/>
      <c r="AR162" s="1"/>
    </row>
    <row r="163" spans="1:44" ht="13.5" customHeight="1">
      <c r="A163" s="16"/>
      <c r="B163" s="16"/>
      <c r="C163" s="338"/>
      <c r="D163" s="339"/>
      <c r="E163" s="340"/>
      <c r="F163" s="16"/>
      <c r="G163" s="341"/>
      <c r="H163" s="341"/>
      <c r="I163" s="341"/>
      <c r="J163" s="341"/>
      <c r="K163" s="341"/>
      <c r="L163" s="338"/>
      <c r="M163" s="342"/>
      <c r="N163" s="342"/>
      <c r="O163" s="343"/>
      <c r="P163" s="341"/>
      <c r="Q163" s="16"/>
      <c r="R163" s="16"/>
      <c r="S163" s="16"/>
      <c r="T163" s="16"/>
      <c r="U163" s="17"/>
      <c r="V163" s="344"/>
      <c r="W163" s="339"/>
      <c r="X163" s="339"/>
      <c r="Y163" s="339"/>
      <c r="Z163" s="339"/>
      <c r="AA163" s="339"/>
      <c r="AB163" s="339"/>
      <c r="AC163" s="339"/>
      <c r="AD163" s="345"/>
      <c r="AE163" s="345"/>
      <c r="AF163" s="346"/>
      <c r="AG163" s="346"/>
      <c r="AH163" s="16"/>
      <c r="AI163" s="16"/>
      <c r="AJ163" s="16"/>
      <c r="AK163" s="16"/>
      <c r="AL163" s="16"/>
      <c r="AM163" s="17"/>
      <c r="AN163" s="17"/>
      <c r="AO163" s="16"/>
      <c r="AP163" s="16"/>
      <c r="AQ163" s="1"/>
      <c r="AR163" s="1"/>
    </row>
    <row r="164" spans="1:44" ht="13.5" customHeight="1">
      <c r="A164" s="16"/>
      <c r="B164" s="16"/>
      <c r="C164" s="338"/>
      <c r="D164" s="339"/>
      <c r="E164" s="340"/>
      <c r="F164" s="16"/>
      <c r="G164" s="341"/>
      <c r="H164" s="341"/>
      <c r="I164" s="341"/>
      <c r="J164" s="341"/>
      <c r="K164" s="341"/>
      <c r="L164" s="338"/>
      <c r="M164" s="342"/>
      <c r="N164" s="342"/>
      <c r="O164" s="343"/>
      <c r="P164" s="341"/>
      <c r="Q164" s="16"/>
      <c r="R164" s="16"/>
      <c r="S164" s="16"/>
      <c r="T164" s="16"/>
      <c r="U164" s="17"/>
      <c r="V164" s="344"/>
      <c r="W164" s="339"/>
      <c r="X164" s="339"/>
      <c r="Y164" s="339"/>
      <c r="Z164" s="339"/>
      <c r="AA164" s="339"/>
      <c r="AB164" s="339"/>
      <c r="AC164" s="339"/>
      <c r="AD164" s="345"/>
      <c r="AE164" s="345"/>
      <c r="AF164" s="346"/>
      <c r="AG164" s="346"/>
      <c r="AH164" s="16"/>
      <c r="AI164" s="16"/>
      <c r="AJ164" s="16"/>
      <c r="AK164" s="16"/>
      <c r="AL164" s="16"/>
      <c r="AM164" s="17"/>
      <c r="AN164" s="17"/>
      <c r="AO164" s="16"/>
      <c r="AP164" s="16"/>
      <c r="AQ164" s="1"/>
      <c r="AR164" s="1"/>
    </row>
    <row r="165" spans="1:44" ht="13.5" customHeight="1">
      <c r="A165" s="16"/>
      <c r="B165" s="16"/>
      <c r="C165" s="338"/>
      <c r="D165" s="339"/>
      <c r="E165" s="340"/>
      <c r="F165" s="16"/>
      <c r="G165" s="341"/>
      <c r="H165" s="341"/>
      <c r="I165" s="341"/>
      <c r="J165" s="341"/>
      <c r="K165" s="341"/>
      <c r="L165" s="338"/>
      <c r="M165" s="342"/>
      <c r="N165" s="342"/>
      <c r="O165" s="343"/>
      <c r="P165" s="341"/>
      <c r="Q165" s="16"/>
      <c r="R165" s="16"/>
      <c r="S165" s="16"/>
      <c r="T165" s="16"/>
      <c r="U165" s="17"/>
      <c r="V165" s="344"/>
      <c r="W165" s="339"/>
      <c r="X165" s="339"/>
      <c r="Y165" s="339"/>
      <c r="Z165" s="339"/>
      <c r="AA165" s="339"/>
      <c r="AB165" s="339"/>
      <c r="AC165" s="339"/>
      <c r="AD165" s="345"/>
      <c r="AE165" s="345"/>
      <c r="AF165" s="346"/>
      <c r="AG165" s="346"/>
      <c r="AH165" s="16"/>
      <c r="AI165" s="16"/>
      <c r="AJ165" s="16"/>
      <c r="AK165" s="16"/>
      <c r="AL165" s="16"/>
      <c r="AM165" s="17"/>
      <c r="AN165" s="17"/>
      <c r="AO165" s="16"/>
      <c r="AP165" s="16"/>
      <c r="AQ165" s="1"/>
      <c r="AR165" s="1"/>
    </row>
    <row r="166" spans="1:44" ht="13.5" customHeight="1">
      <c r="A166" s="16"/>
      <c r="B166" s="16"/>
      <c r="C166" s="338"/>
      <c r="D166" s="339"/>
      <c r="E166" s="340"/>
      <c r="F166" s="16"/>
      <c r="G166" s="341"/>
      <c r="H166" s="341"/>
      <c r="I166" s="341"/>
      <c r="J166" s="341"/>
      <c r="K166" s="341"/>
      <c r="L166" s="338"/>
      <c r="M166" s="342"/>
      <c r="N166" s="342"/>
      <c r="O166" s="343"/>
      <c r="P166" s="341"/>
      <c r="Q166" s="16"/>
      <c r="R166" s="16"/>
      <c r="S166" s="16"/>
      <c r="T166" s="16"/>
      <c r="U166" s="17"/>
      <c r="V166" s="344"/>
      <c r="W166" s="339"/>
      <c r="X166" s="339"/>
      <c r="Y166" s="339"/>
      <c r="Z166" s="339"/>
      <c r="AA166" s="339"/>
      <c r="AB166" s="339"/>
      <c r="AC166" s="339"/>
      <c r="AD166" s="345"/>
      <c r="AE166" s="345"/>
      <c r="AF166" s="346"/>
      <c r="AG166" s="346"/>
      <c r="AH166" s="16"/>
      <c r="AI166" s="16"/>
      <c r="AJ166" s="16"/>
      <c r="AK166" s="16"/>
      <c r="AL166" s="16"/>
      <c r="AM166" s="17"/>
      <c r="AN166" s="17"/>
      <c r="AO166" s="16"/>
      <c r="AP166" s="16"/>
      <c r="AQ166" s="1"/>
      <c r="AR166" s="1"/>
    </row>
    <row r="167" spans="1:44" ht="13.5" customHeight="1">
      <c r="A167" s="16"/>
      <c r="B167" s="16"/>
      <c r="C167" s="338"/>
      <c r="D167" s="339"/>
      <c r="E167" s="340"/>
      <c r="F167" s="16"/>
      <c r="G167" s="341"/>
      <c r="H167" s="341"/>
      <c r="I167" s="341"/>
      <c r="J167" s="341"/>
      <c r="K167" s="341"/>
      <c r="L167" s="338"/>
      <c r="M167" s="342"/>
      <c r="N167" s="342"/>
      <c r="O167" s="343"/>
      <c r="P167" s="341"/>
      <c r="Q167" s="16"/>
      <c r="R167" s="16"/>
      <c r="S167" s="16"/>
      <c r="T167" s="16"/>
      <c r="U167" s="17"/>
      <c r="V167" s="344"/>
      <c r="W167" s="339"/>
      <c r="X167" s="339"/>
      <c r="Y167" s="339"/>
      <c r="Z167" s="339"/>
      <c r="AA167" s="339"/>
      <c r="AB167" s="339"/>
      <c r="AC167" s="339"/>
      <c r="AD167" s="345"/>
      <c r="AE167" s="345"/>
      <c r="AF167" s="346"/>
      <c r="AG167" s="346"/>
      <c r="AH167" s="16"/>
      <c r="AI167" s="16"/>
      <c r="AJ167" s="16"/>
      <c r="AK167" s="16"/>
      <c r="AL167" s="16"/>
      <c r="AM167" s="17"/>
      <c r="AN167" s="17"/>
      <c r="AO167" s="16"/>
      <c r="AP167" s="16"/>
      <c r="AQ167" s="1"/>
      <c r="AR167" s="1"/>
    </row>
    <row r="168" spans="1:44" ht="13.5" customHeight="1">
      <c r="A168" s="16"/>
      <c r="B168" s="16"/>
      <c r="C168" s="338"/>
      <c r="D168" s="339"/>
      <c r="E168" s="340"/>
      <c r="F168" s="16"/>
      <c r="G168" s="341"/>
      <c r="H168" s="341"/>
      <c r="I168" s="341"/>
      <c r="J168" s="341"/>
      <c r="K168" s="341"/>
      <c r="L168" s="338"/>
      <c r="M168" s="342"/>
      <c r="N168" s="342"/>
      <c r="O168" s="343"/>
      <c r="P168" s="341"/>
      <c r="Q168" s="16"/>
      <c r="R168" s="16"/>
      <c r="S168" s="16"/>
      <c r="T168" s="16"/>
      <c r="U168" s="17"/>
      <c r="V168" s="344"/>
      <c r="W168" s="339"/>
      <c r="X168" s="339"/>
      <c r="Y168" s="339"/>
      <c r="Z168" s="339"/>
      <c r="AA168" s="339"/>
      <c r="AB168" s="339"/>
      <c r="AC168" s="339"/>
      <c r="AD168" s="345"/>
      <c r="AE168" s="345"/>
      <c r="AF168" s="346"/>
      <c r="AG168" s="346"/>
      <c r="AH168" s="16"/>
      <c r="AI168" s="16"/>
      <c r="AJ168" s="16"/>
      <c r="AK168" s="16"/>
      <c r="AL168" s="16"/>
      <c r="AM168" s="17"/>
      <c r="AN168" s="17"/>
      <c r="AO168" s="16"/>
      <c r="AP168" s="16"/>
      <c r="AQ168" s="1"/>
      <c r="AR168" s="1"/>
    </row>
    <row r="169" spans="1:44" ht="13.5" customHeight="1">
      <c r="A169" s="16"/>
      <c r="B169" s="16"/>
      <c r="C169" s="338"/>
      <c r="D169" s="339"/>
      <c r="E169" s="340"/>
      <c r="F169" s="16"/>
      <c r="G169" s="341"/>
      <c r="H169" s="341"/>
      <c r="I169" s="341"/>
      <c r="J169" s="341"/>
      <c r="K169" s="341"/>
      <c r="L169" s="338"/>
      <c r="M169" s="342"/>
      <c r="N169" s="342"/>
      <c r="O169" s="343"/>
      <c r="P169" s="341"/>
      <c r="Q169" s="16"/>
      <c r="R169" s="16"/>
      <c r="S169" s="16"/>
      <c r="T169" s="16"/>
      <c r="U169" s="17"/>
      <c r="V169" s="344"/>
      <c r="W169" s="339"/>
      <c r="X169" s="339"/>
      <c r="Y169" s="339"/>
      <c r="Z169" s="339"/>
      <c r="AA169" s="339"/>
      <c r="AB169" s="339"/>
      <c r="AC169" s="339"/>
      <c r="AD169" s="345"/>
      <c r="AE169" s="345"/>
      <c r="AF169" s="346"/>
      <c r="AG169" s="346"/>
      <c r="AH169" s="16"/>
      <c r="AI169" s="16"/>
      <c r="AJ169" s="16"/>
      <c r="AK169" s="16"/>
      <c r="AL169" s="16"/>
      <c r="AM169" s="17"/>
      <c r="AN169" s="17"/>
      <c r="AO169" s="16"/>
      <c r="AP169" s="16"/>
      <c r="AQ169" s="1"/>
      <c r="AR169" s="1"/>
    </row>
    <row r="170" spans="1:44" ht="13.5" customHeight="1">
      <c r="A170" s="16"/>
      <c r="B170" s="16"/>
      <c r="C170" s="338"/>
      <c r="D170" s="339"/>
      <c r="E170" s="340"/>
      <c r="F170" s="16"/>
      <c r="G170" s="341"/>
      <c r="H170" s="341"/>
      <c r="I170" s="341"/>
      <c r="J170" s="341"/>
      <c r="K170" s="341"/>
      <c r="L170" s="338"/>
      <c r="M170" s="342"/>
      <c r="N170" s="342"/>
      <c r="O170" s="343"/>
      <c r="P170" s="341"/>
      <c r="Q170" s="16"/>
      <c r="R170" s="16"/>
      <c r="S170" s="16"/>
      <c r="T170" s="16"/>
      <c r="U170" s="17"/>
      <c r="V170" s="344"/>
      <c r="W170" s="339"/>
      <c r="X170" s="339"/>
      <c r="Y170" s="339"/>
      <c r="Z170" s="339"/>
      <c r="AA170" s="339"/>
      <c r="AB170" s="339"/>
      <c r="AC170" s="339"/>
      <c r="AD170" s="345"/>
      <c r="AE170" s="345"/>
      <c r="AF170" s="346"/>
      <c r="AG170" s="346"/>
      <c r="AH170" s="16"/>
      <c r="AI170" s="16"/>
      <c r="AJ170" s="16"/>
      <c r="AK170" s="16"/>
      <c r="AL170" s="16"/>
      <c r="AM170" s="17"/>
      <c r="AN170" s="17"/>
      <c r="AO170" s="16"/>
      <c r="AP170" s="16"/>
      <c r="AQ170" s="1"/>
      <c r="AR170" s="1"/>
    </row>
    <row r="171" spans="1:44" ht="13.5" customHeight="1">
      <c r="A171" s="16"/>
      <c r="B171" s="16"/>
      <c r="C171" s="338"/>
      <c r="D171" s="339"/>
      <c r="E171" s="340"/>
      <c r="F171" s="16"/>
      <c r="G171" s="341"/>
      <c r="H171" s="341"/>
      <c r="I171" s="341"/>
      <c r="J171" s="341"/>
      <c r="K171" s="341"/>
      <c r="L171" s="338"/>
      <c r="M171" s="342"/>
      <c r="N171" s="342"/>
      <c r="O171" s="343"/>
      <c r="P171" s="341"/>
      <c r="Q171" s="16"/>
      <c r="R171" s="16"/>
      <c r="S171" s="16"/>
      <c r="T171" s="16"/>
      <c r="U171" s="17"/>
      <c r="V171" s="344"/>
      <c r="W171" s="339"/>
      <c r="X171" s="339"/>
      <c r="Y171" s="339"/>
      <c r="Z171" s="339"/>
      <c r="AA171" s="339"/>
      <c r="AB171" s="339"/>
      <c r="AC171" s="339"/>
      <c r="AD171" s="345"/>
      <c r="AE171" s="345"/>
      <c r="AF171" s="346"/>
      <c r="AG171" s="346"/>
      <c r="AH171" s="16"/>
      <c r="AI171" s="16"/>
      <c r="AJ171" s="16"/>
      <c r="AK171" s="16"/>
      <c r="AL171" s="16"/>
      <c r="AM171" s="17"/>
      <c r="AN171" s="17"/>
      <c r="AO171" s="16"/>
      <c r="AP171" s="16"/>
      <c r="AQ171" s="1"/>
      <c r="AR171" s="1"/>
    </row>
    <row r="172" spans="1:44" ht="13.5" customHeight="1">
      <c r="A172" s="16"/>
      <c r="B172" s="16"/>
      <c r="C172" s="338"/>
      <c r="D172" s="339"/>
      <c r="E172" s="340"/>
      <c r="F172" s="16"/>
      <c r="G172" s="341"/>
      <c r="H172" s="341"/>
      <c r="I172" s="341"/>
      <c r="J172" s="341"/>
      <c r="K172" s="341"/>
      <c r="L172" s="338"/>
      <c r="M172" s="342"/>
      <c r="N172" s="342"/>
      <c r="O172" s="343"/>
      <c r="P172" s="341"/>
      <c r="Q172" s="16"/>
      <c r="R172" s="16"/>
      <c r="S172" s="16"/>
      <c r="T172" s="16"/>
      <c r="U172" s="17"/>
      <c r="V172" s="344"/>
      <c r="W172" s="339"/>
      <c r="X172" s="339"/>
      <c r="Y172" s="339"/>
      <c r="Z172" s="339"/>
      <c r="AA172" s="339"/>
      <c r="AB172" s="339"/>
      <c r="AC172" s="339"/>
      <c r="AD172" s="345"/>
      <c r="AE172" s="345"/>
      <c r="AF172" s="346"/>
      <c r="AG172" s="346"/>
      <c r="AH172" s="16"/>
      <c r="AI172" s="16"/>
      <c r="AJ172" s="16"/>
      <c r="AK172" s="16"/>
      <c r="AL172" s="16"/>
      <c r="AM172" s="17"/>
      <c r="AN172" s="17"/>
      <c r="AO172" s="16"/>
      <c r="AP172" s="16"/>
      <c r="AQ172" s="1"/>
      <c r="AR172" s="1"/>
    </row>
    <row r="173" spans="1:44" ht="13.5" customHeight="1">
      <c r="A173" s="16"/>
      <c r="B173" s="16"/>
      <c r="C173" s="338"/>
      <c r="D173" s="339"/>
      <c r="E173" s="340"/>
      <c r="F173" s="16"/>
      <c r="G173" s="341"/>
      <c r="H173" s="341"/>
      <c r="I173" s="341"/>
      <c r="J173" s="341"/>
      <c r="K173" s="341"/>
      <c r="L173" s="338"/>
      <c r="M173" s="342"/>
      <c r="N173" s="342"/>
      <c r="O173" s="343"/>
      <c r="P173" s="341"/>
      <c r="Q173" s="16"/>
      <c r="R173" s="16"/>
      <c r="S173" s="16"/>
      <c r="T173" s="16"/>
      <c r="U173" s="17"/>
      <c r="V173" s="344"/>
      <c r="W173" s="339"/>
      <c r="X173" s="339"/>
      <c r="Y173" s="339"/>
      <c r="Z173" s="339"/>
      <c r="AA173" s="339"/>
      <c r="AB173" s="339"/>
      <c r="AC173" s="339"/>
      <c r="AD173" s="345"/>
      <c r="AE173" s="345"/>
      <c r="AF173" s="346"/>
      <c r="AG173" s="346"/>
      <c r="AH173" s="16"/>
      <c r="AI173" s="16"/>
      <c r="AJ173" s="16"/>
      <c r="AK173" s="16"/>
      <c r="AL173" s="16"/>
      <c r="AM173" s="17"/>
      <c r="AN173" s="17"/>
      <c r="AO173" s="16"/>
      <c r="AP173" s="16"/>
      <c r="AQ173" s="1"/>
      <c r="AR173" s="1"/>
    </row>
    <row r="174" spans="1:44" ht="13.5" customHeight="1">
      <c r="A174" s="16"/>
      <c r="B174" s="16"/>
      <c r="C174" s="338"/>
      <c r="D174" s="339"/>
      <c r="E174" s="340"/>
      <c r="F174" s="16"/>
      <c r="G174" s="341"/>
      <c r="H174" s="341"/>
      <c r="I174" s="341"/>
      <c r="J174" s="341"/>
      <c r="K174" s="341"/>
      <c r="L174" s="338"/>
      <c r="M174" s="342"/>
      <c r="N174" s="342"/>
      <c r="O174" s="343"/>
      <c r="P174" s="341"/>
      <c r="Q174" s="16"/>
      <c r="R174" s="16"/>
      <c r="S174" s="16"/>
      <c r="T174" s="16"/>
      <c r="U174" s="17"/>
      <c r="V174" s="344"/>
      <c r="W174" s="339"/>
      <c r="X174" s="339"/>
      <c r="Y174" s="339"/>
      <c r="Z174" s="339"/>
      <c r="AA174" s="339"/>
      <c r="AB174" s="339"/>
      <c r="AC174" s="339"/>
      <c r="AD174" s="345"/>
      <c r="AE174" s="345"/>
      <c r="AF174" s="346"/>
      <c r="AG174" s="346"/>
      <c r="AH174" s="16"/>
      <c r="AI174" s="16"/>
      <c r="AJ174" s="16"/>
      <c r="AK174" s="16"/>
      <c r="AL174" s="16"/>
      <c r="AM174" s="17"/>
      <c r="AN174" s="17"/>
      <c r="AO174" s="16"/>
      <c r="AP174" s="16"/>
      <c r="AQ174" s="1"/>
      <c r="AR174" s="1"/>
    </row>
    <row r="175" spans="1:44" ht="13.5" customHeight="1">
      <c r="A175" s="16"/>
      <c r="B175" s="16"/>
      <c r="C175" s="338"/>
      <c r="D175" s="339"/>
      <c r="E175" s="340"/>
      <c r="F175" s="16"/>
      <c r="G175" s="341"/>
      <c r="H175" s="341"/>
      <c r="I175" s="341"/>
      <c r="J175" s="341"/>
      <c r="K175" s="341"/>
      <c r="L175" s="338"/>
      <c r="M175" s="342"/>
      <c r="N175" s="342"/>
      <c r="O175" s="343"/>
      <c r="P175" s="341"/>
      <c r="Q175" s="16"/>
      <c r="R175" s="16"/>
      <c r="S175" s="16"/>
      <c r="T175" s="16"/>
      <c r="U175" s="17"/>
      <c r="V175" s="344"/>
      <c r="W175" s="339"/>
      <c r="X175" s="339"/>
      <c r="Y175" s="339"/>
      <c r="Z175" s="339"/>
      <c r="AA175" s="339"/>
      <c r="AB175" s="339"/>
      <c r="AC175" s="339"/>
      <c r="AD175" s="345"/>
      <c r="AE175" s="345"/>
      <c r="AF175" s="346"/>
      <c r="AG175" s="346"/>
      <c r="AH175" s="16"/>
      <c r="AI175" s="16"/>
      <c r="AJ175" s="16"/>
      <c r="AK175" s="16"/>
      <c r="AL175" s="16"/>
      <c r="AM175" s="17"/>
      <c r="AN175" s="17"/>
      <c r="AO175" s="16"/>
      <c r="AP175" s="16"/>
      <c r="AQ175" s="1"/>
      <c r="AR175" s="1"/>
    </row>
    <row r="176" spans="1:44" ht="13.5" customHeight="1">
      <c r="A176" s="16"/>
      <c r="B176" s="16"/>
      <c r="C176" s="338"/>
      <c r="D176" s="339"/>
      <c r="E176" s="340"/>
      <c r="F176" s="16"/>
      <c r="G176" s="341"/>
      <c r="H176" s="341"/>
      <c r="I176" s="341"/>
      <c r="J176" s="341"/>
      <c r="K176" s="341"/>
      <c r="L176" s="338"/>
      <c r="M176" s="342"/>
      <c r="N176" s="342"/>
      <c r="O176" s="343"/>
      <c r="P176" s="341"/>
      <c r="Q176" s="16"/>
      <c r="R176" s="16"/>
      <c r="S176" s="16"/>
      <c r="T176" s="16"/>
      <c r="U176" s="17"/>
      <c r="V176" s="344"/>
      <c r="W176" s="339"/>
      <c r="X176" s="339"/>
      <c r="Y176" s="339"/>
      <c r="Z176" s="339"/>
      <c r="AA176" s="339"/>
      <c r="AB176" s="339"/>
      <c r="AC176" s="339"/>
      <c r="AD176" s="345"/>
      <c r="AE176" s="345"/>
      <c r="AF176" s="346"/>
      <c r="AG176" s="346"/>
      <c r="AH176" s="16"/>
      <c r="AI176" s="16"/>
      <c r="AJ176" s="16"/>
      <c r="AK176" s="16"/>
      <c r="AL176" s="16"/>
      <c r="AM176" s="17"/>
      <c r="AN176" s="17"/>
      <c r="AO176" s="16"/>
      <c r="AP176" s="16"/>
      <c r="AQ176" s="1"/>
      <c r="AR176" s="1"/>
    </row>
    <row r="177" spans="1:44" ht="13.5" customHeight="1">
      <c r="A177" s="16"/>
      <c r="B177" s="16"/>
      <c r="C177" s="338"/>
      <c r="D177" s="339"/>
      <c r="E177" s="340"/>
      <c r="F177" s="16"/>
      <c r="G177" s="341"/>
      <c r="H177" s="341"/>
      <c r="I177" s="341"/>
      <c r="J177" s="341"/>
      <c r="K177" s="341"/>
      <c r="L177" s="338"/>
      <c r="M177" s="342"/>
      <c r="N177" s="342"/>
      <c r="O177" s="343"/>
      <c r="P177" s="341"/>
      <c r="Q177" s="16"/>
      <c r="R177" s="16"/>
      <c r="S177" s="16"/>
      <c r="T177" s="16"/>
      <c r="U177" s="17"/>
      <c r="V177" s="344"/>
      <c r="W177" s="339"/>
      <c r="X177" s="339"/>
      <c r="Y177" s="339"/>
      <c r="Z177" s="339"/>
      <c r="AA177" s="339"/>
      <c r="AB177" s="339"/>
      <c r="AC177" s="339"/>
      <c r="AD177" s="345"/>
      <c r="AE177" s="345"/>
      <c r="AF177" s="346"/>
      <c r="AG177" s="346"/>
      <c r="AH177" s="16"/>
      <c r="AI177" s="16"/>
      <c r="AJ177" s="16"/>
      <c r="AK177" s="16"/>
      <c r="AL177" s="16"/>
      <c r="AM177" s="17"/>
      <c r="AN177" s="17"/>
      <c r="AO177" s="16"/>
      <c r="AP177" s="16"/>
      <c r="AQ177" s="1"/>
      <c r="AR177" s="1"/>
    </row>
    <row r="178" spans="1:44" ht="13.5" customHeight="1">
      <c r="A178" s="16"/>
      <c r="B178" s="16"/>
      <c r="C178" s="338"/>
      <c r="D178" s="339"/>
      <c r="E178" s="340"/>
      <c r="F178" s="16"/>
      <c r="G178" s="341"/>
      <c r="H178" s="341"/>
      <c r="I178" s="341"/>
      <c r="J178" s="341"/>
      <c r="K178" s="341"/>
      <c r="L178" s="338"/>
      <c r="M178" s="342"/>
      <c r="N178" s="342"/>
      <c r="O178" s="343"/>
      <c r="P178" s="341"/>
      <c r="Q178" s="16"/>
      <c r="R178" s="16"/>
      <c r="S178" s="16"/>
      <c r="T178" s="16"/>
      <c r="U178" s="17"/>
      <c r="V178" s="344"/>
      <c r="W178" s="339"/>
      <c r="X178" s="339"/>
      <c r="Y178" s="339"/>
      <c r="Z178" s="339"/>
      <c r="AA178" s="339"/>
      <c r="AB178" s="339"/>
      <c r="AC178" s="339"/>
      <c r="AD178" s="345"/>
      <c r="AE178" s="345"/>
      <c r="AF178" s="346"/>
      <c r="AG178" s="346"/>
      <c r="AH178" s="16"/>
      <c r="AI178" s="16"/>
      <c r="AJ178" s="16"/>
      <c r="AK178" s="16"/>
      <c r="AL178" s="16"/>
      <c r="AM178" s="17"/>
      <c r="AN178" s="17"/>
      <c r="AO178" s="16"/>
      <c r="AP178" s="16"/>
      <c r="AQ178" s="1"/>
      <c r="AR178" s="1"/>
    </row>
    <row r="179" spans="1:44" ht="13.5" customHeight="1">
      <c r="A179" s="16"/>
      <c r="B179" s="16"/>
      <c r="C179" s="338"/>
      <c r="D179" s="339"/>
      <c r="E179" s="340"/>
      <c r="F179" s="16"/>
      <c r="G179" s="341"/>
      <c r="H179" s="341"/>
      <c r="I179" s="341"/>
      <c r="J179" s="341"/>
      <c r="K179" s="341"/>
      <c r="L179" s="338"/>
      <c r="M179" s="342"/>
      <c r="N179" s="342"/>
      <c r="O179" s="343"/>
      <c r="P179" s="341"/>
      <c r="Q179" s="16"/>
      <c r="R179" s="16"/>
      <c r="S179" s="16"/>
      <c r="T179" s="16"/>
      <c r="U179" s="17"/>
      <c r="V179" s="344"/>
      <c r="W179" s="339"/>
      <c r="X179" s="339"/>
      <c r="Y179" s="339"/>
      <c r="Z179" s="339"/>
      <c r="AA179" s="339"/>
      <c r="AB179" s="339"/>
      <c r="AC179" s="339"/>
      <c r="AD179" s="345"/>
      <c r="AE179" s="345"/>
      <c r="AF179" s="346"/>
      <c r="AG179" s="346"/>
      <c r="AH179" s="16"/>
      <c r="AI179" s="16"/>
      <c r="AJ179" s="16"/>
      <c r="AK179" s="16"/>
      <c r="AL179" s="16"/>
      <c r="AM179" s="17"/>
      <c r="AN179" s="17"/>
      <c r="AO179" s="16"/>
      <c r="AP179" s="16"/>
      <c r="AQ179" s="1"/>
      <c r="AR179" s="1"/>
    </row>
    <row r="180" spans="1:44" ht="13.5" customHeight="1">
      <c r="A180" s="16"/>
      <c r="B180" s="16"/>
      <c r="C180" s="338"/>
      <c r="D180" s="339"/>
      <c r="E180" s="340"/>
      <c r="F180" s="16"/>
      <c r="G180" s="341"/>
      <c r="H180" s="341"/>
      <c r="I180" s="341"/>
      <c r="J180" s="341"/>
      <c r="K180" s="341"/>
      <c r="L180" s="338"/>
      <c r="M180" s="342"/>
      <c r="N180" s="342"/>
      <c r="O180" s="343"/>
      <c r="P180" s="341"/>
      <c r="Q180" s="16"/>
      <c r="R180" s="16"/>
      <c r="S180" s="16"/>
      <c r="T180" s="16"/>
      <c r="U180" s="17"/>
      <c r="V180" s="344"/>
      <c r="W180" s="339"/>
      <c r="X180" s="339"/>
      <c r="Y180" s="339"/>
      <c r="Z180" s="339"/>
      <c r="AA180" s="339"/>
      <c r="AB180" s="339"/>
      <c r="AC180" s="339"/>
      <c r="AD180" s="345"/>
      <c r="AE180" s="345"/>
      <c r="AF180" s="346"/>
      <c r="AG180" s="346"/>
      <c r="AH180" s="16"/>
      <c r="AI180" s="16"/>
      <c r="AJ180" s="16"/>
      <c r="AK180" s="16"/>
      <c r="AL180" s="16"/>
      <c r="AM180" s="17"/>
      <c r="AN180" s="17"/>
      <c r="AO180" s="16"/>
      <c r="AP180" s="16"/>
      <c r="AQ180" s="1"/>
      <c r="AR180" s="1"/>
    </row>
    <row r="181" spans="1:44" ht="13.5" customHeight="1">
      <c r="A181" s="16"/>
      <c r="B181" s="16"/>
      <c r="C181" s="338"/>
      <c r="D181" s="339"/>
      <c r="E181" s="340"/>
      <c r="F181" s="16"/>
      <c r="G181" s="341"/>
      <c r="H181" s="341"/>
      <c r="I181" s="341"/>
      <c r="J181" s="341"/>
      <c r="K181" s="341"/>
      <c r="L181" s="338"/>
      <c r="M181" s="342"/>
      <c r="N181" s="342"/>
      <c r="O181" s="343"/>
      <c r="P181" s="341"/>
      <c r="Q181" s="16"/>
      <c r="R181" s="16"/>
      <c r="S181" s="16"/>
      <c r="T181" s="16"/>
      <c r="U181" s="17"/>
      <c r="V181" s="344"/>
      <c r="W181" s="339"/>
      <c r="X181" s="339"/>
      <c r="Y181" s="339"/>
      <c r="Z181" s="339"/>
      <c r="AA181" s="339"/>
      <c r="AB181" s="339"/>
      <c r="AC181" s="339"/>
      <c r="AD181" s="345"/>
      <c r="AE181" s="345"/>
      <c r="AF181" s="346"/>
      <c r="AG181" s="346"/>
      <c r="AH181" s="16"/>
      <c r="AI181" s="16"/>
      <c r="AJ181" s="16"/>
      <c r="AK181" s="16"/>
      <c r="AL181" s="16"/>
      <c r="AM181" s="17"/>
      <c r="AN181" s="17"/>
      <c r="AO181" s="16"/>
      <c r="AP181" s="16"/>
      <c r="AQ181" s="1"/>
      <c r="AR181" s="1"/>
    </row>
    <row r="182" spans="1:44" ht="13.5" customHeight="1">
      <c r="A182" s="16"/>
      <c r="B182" s="16"/>
      <c r="C182" s="338"/>
      <c r="D182" s="339"/>
      <c r="E182" s="340"/>
      <c r="F182" s="16"/>
      <c r="G182" s="341"/>
      <c r="H182" s="341"/>
      <c r="I182" s="341"/>
      <c r="J182" s="341"/>
      <c r="K182" s="341"/>
      <c r="L182" s="338"/>
      <c r="M182" s="342"/>
      <c r="N182" s="342"/>
      <c r="O182" s="343"/>
      <c r="P182" s="341"/>
      <c r="Q182" s="16"/>
      <c r="R182" s="16"/>
      <c r="S182" s="16"/>
      <c r="T182" s="16"/>
      <c r="U182" s="17"/>
      <c r="V182" s="344"/>
      <c r="W182" s="339"/>
      <c r="X182" s="339"/>
      <c r="Y182" s="339"/>
      <c r="Z182" s="339"/>
      <c r="AA182" s="339"/>
      <c r="AB182" s="339"/>
      <c r="AC182" s="339"/>
      <c r="AD182" s="345"/>
      <c r="AE182" s="345"/>
      <c r="AF182" s="346"/>
      <c r="AG182" s="346"/>
      <c r="AH182" s="16"/>
      <c r="AI182" s="16"/>
      <c r="AJ182" s="16"/>
      <c r="AK182" s="16"/>
      <c r="AL182" s="16"/>
      <c r="AM182" s="17"/>
      <c r="AN182" s="17"/>
      <c r="AO182" s="16"/>
      <c r="AP182" s="16"/>
      <c r="AQ182" s="1"/>
      <c r="AR182" s="1"/>
    </row>
    <row r="183" spans="1:44" ht="13.5" customHeight="1">
      <c r="A183" s="16"/>
      <c r="B183" s="16"/>
      <c r="C183" s="338"/>
      <c r="D183" s="339"/>
      <c r="E183" s="340"/>
      <c r="F183" s="16"/>
      <c r="G183" s="341"/>
      <c r="H183" s="341"/>
      <c r="I183" s="341"/>
      <c r="J183" s="341"/>
      <c r="K183" s="341"/>
      <c r="L183" s="338"/>
      <c r="M183" s="342"/>
      <c r="N183" s="342"/>
      <c r="O183" s="343"/>
      <c r="P183" s="341"/>
      <c r="Q183" s="16"/>
      <c r="R183" s="16"/>
      <c r="S183" s="16"/>
      <c r="T183" s="16"/>
      <c r="U183" s="17"/>
      <c r="V183" s="344"/>
      <c r="W183" s="339"/>
      <c r="X183" s="339"/>
      <c r="Y183" s="339"/>
      <c r="Z183" s="339"/>
      <c r="AA183" s="339"/>
      <c r="AB183" s="339"/>
      <c r="AC183" s="339"/>
      <c r="AD183" s="345"/>
      <c r="AE183" s="345"/>
      <c r="AF183" s="346"/>
      <c r="AG183" s="346"/>
      <c r="AH183" s="16"/>
      <c r="AI183" s="16"/>
      <c r="AJ183" s="16"/>
      <c r="AK183" s="16"/>
      <c r="AL183" s="16"/>
      <c r="AM183" s="17"/>
      <c r="AN183" s="17"/>
      <c r="AO183" s="16"/>
      <c r="AP183" s="16"/>
      <c r="AQ183" s="1"/>
      <c r="AR183" s="1"/>
    </row>
    <row r="184" spans="1:44" ht="13.5" customHeight="1">
      <c r="A184" s="16"/>
      <c r="B184" s="16"/>
      <c r="C184" s="338"/>
      <c r="D184" s="339"/>
      <c r="E184" s="340"/>
      <c r="F184" s="16"/>
      <c r="G184" s="341"/>
      <c r="H184" s="341"/>
      <c r="I184" s="341"/>
      <c r="J184" s="341"/>
      <c r="K184" s="341"/>
      <c r="L184" s="338"/>
      <c r="M184" s="342"/>
      <c r="N184" s="342"/>
      <c r="O184" s="343"/>
      <c r="P184" s="341"/>
      <c r="Q184" s="16"/>
      <c r="R184" s="16"/>
      <c r="S184" s="16"/>
      <c r="T184" s="16"/>
      <c r="U184" s="17"/>
      <c r="V184" s="344"/>
      <c r="W184" s="339"/>
      <c r="X184" s="339"/>
      <c r="Y184" s="339"/>
      <c r="Z184" s="339"/>
      <c r="AA184" s="339"/>
      <c r="AB184" s="339"/>
      <c r="AC184" s="339"/>
      <c r="AD184" s="345"/>
      <c r="AE184" s="345"/>
      <c r="AF184" s="346"/>
      <c r="AG184" s="346"/>
      <c r="AH184" s="16"/>
      <c r="AI184" s="16"/>
      <c r="AJ184" s="16"/>
      <c r="AK184" s="16"/>
      <c r="AL184" s="16"/>
      <c r="AM184" s="17"/>
      <c r="AN184" s="17"/>
      <c r="AO184" s="16"/>
      <c r="AP184" s="16"/>
      <c r="AQ184" s="1"/>
      <c r="AR184" s="1"/>
    </row>
    <row r="185" spans="1:44" ht="13.5" customHeight="1">
      <c r="A185" s="16"/>
      <c r="B185" s="16"/>
      <c r="C185" s="338"/>
      <c r="D185" s="339"/>
      <c r="E185" s="340"/>
      <c r="F185" s="16"/>
      <c r="G185" s="341"/>
      <c r="H185" s="341"/>
      <c r="I185" s="341"/>
      <c r="J185" s="341"/>
      <c r="K185" s="341"/>
      <c r="L185" s="338"/>
      <c r="M185" s="342"/>
      <c r="N185" s="342"/>
      <c r="O185" s="343"/>
      <c r="P185" s="341"/>
      <c r="Q185" s="16"/>
      <c r="R185" s="16"/>
      <c r="S185" s="16"/>
      <c r="T185" s="16"/>
      <c r="U185" s="17"/>
      <c r="V185" s="344"/>
      <c r="W185" s="339"/>
      <c r="X185" s="339"/>
      <c r="Y185" s="339"/>
      <c r="Z185" s="339"/>
      <c r="AA185" s="339"/>
      <c r="AB185" s="339"/>
      <c r="AC185" s="339"/>
      <c r="AD185" s="345"/>
      <c r="AE185" s="345"/>
      <c r="AF185" s="346"/>
      <c r="AG185" s="346"/>
      <c r="AH185" s="16"/>
      <c r="AI185" s="16"/>
      <c r="AJ185" s="16"/>
      <c r="AK185" s="16"/>
      <c r="AL185" s="16"/>
      <c r="AM185" s="17"/>
      <c r="AN185" s="17"/>
      <c r="AO185" s="16"/>
      <c r="AP185" s="16"/>
      <c r="AQ185" s="1"/>
      <c r="AR185" s="1"/>
    </row>
    <row r="186" spans="1:44" ht="13.5" customHeight="1">
      <c r="A186" s="16"/>
      <c r="B186" s="16"/>
      <c r="C186" s="338"/>
      <c r="D186" s="339"/>
      <c r="E186" s="340"/>
      <c r="F186" s="16"/>
      <c r="G186" s="341"/>
      <c r="H186" s="341"/>
      <c r="I186" s="341"/>
      <c r="J186" s="341"/>
      <c r="K186" s="341"/>
      <c r="L186" s="338"/>
      <c r="M186" s="342"/>
      <c r="N186" s="342"/>
      <c r="O186" s="343"/>
      <c r="P186" s="341"/>
      <c r="Q186" s="16"/>
      <c r="R186" s="16"/>
      <c r="S186" s="16"/>
      <c r="T186" s="16"/>
      <c r="U186" s="17"/>
      <c r="V186" s="344"/>
      <c r="W186" s="339"/>
      <c r="X186" s="339"/>
      <c r="Y186" s="339"/>
      <c r="Z186" s="339"/>
      <c r="AA186" s="339"/>
      <c r="AB186" s="339"/>
      <c r="AC186" s="339"/>
      <c r="AD186" s="345"/>
      <c r="AE186" s="345"/>
      <c r="AF186" s="346"/>
      <c r="AG186" s="346"/>
      <c r="AH186" s="16"/>
      <c r="AI186" s="16"/>
      <c r="AJ186" s="16"/>
      <c r="AK186" s="16"/>
      <c r="AL186" s="16"/>
      <c r="AM186" s="17"/>
      <c r="AN186" s="17"/>
      <c r="AO186" s="16"/>
      <c r="AP186" s="16"/>
      <c r="AQ186" s="1"/>
      <c r="AR186" s="1"/>
    </row>
    <row r="187" spans="1:44" ht="13.5" customHeight="1">
      <c r="A187" s="16"/>
      <c r="B187" s="16"/>
      <c r="C187" s="338"/>
      <c r="D187" s="339"/>
      <c r="E187" s="340"/>
      <c r="F187" s="16"/>
      <c r="G187" s="341"/>
      <c r="H187" s="341"/>
      <c r="I187" s="341"/>
      <c r="J187" s="341"/>
      <c r="K187" s="341"/>
      <c r="L187" s="338"/>
      <c r="M187" s="342"/>
      <c r="N187" s="342"/>
      <c r="O187" s="343"/>
      <c r="P187" s="341"/>
      <c r="Q187" s="16"/>
      <c r="R187" s="16"/>
      <c r="S187" s="16"/>
      <c r="T187" s="16"/>
      <c r="U187" s="17"/>
      <c r="V187" s="344"/>
      <c r="W187" s="339"/>
      <c r="X187" s="339"/>
      <c r="Y187" s="339"/>
      <c r="Z187" s="339"/>
      <c r="AA187" s="339"/>
      <c r="AB187" s="339"/>
      <c r="AC187" s="339"/>
      <c r="AD187" s="345"/>
      <c r="AE187" s="345"/>
      <c r="AF187" s="346"/>
      <c r="AG187" s="346"/>
      <c r="AH187" s="16"/>
      <c r="AI187" s="16"/>
      <c r="AJ187" s="16"/>
      <c r="AK187" s="16"/>
      <c r="AL187" s="16"/>
      <c r="AM187" s="17"/>
      <c r="AN187" s="17"/>
      <c r="AO187" s="16"/>
      <c r="AP187" s="16"/>
      <c r="AQ187" s="1"/>
      <c r="AR187" s="1"/>
    </row>
    <row r="188" spans="1:44" ht="13.5" customHeight="1">
      <c r="A188" s="16"/>
      <c r="B188" s="16"/>
      <c r="C188" s="338"/>
      <c r="D188" s="339"/>
      <c r="E188" s="340"/>
      <c r="F188" s="16"/>
      <c r="G188" s="341"/>
      <c r="H188" s="341"/>
      <c r="I188" s="341"/>
      <c r="J188" s="341"/>
      <c r="K188" s="341"/>
      <c r="L188" s="338"/>
      <c r="M188" s="342"/>
      <c r="N188" s="342"/>
      <c r="O188" s="343"/>
      <c r="P188" s="341"/>
      <c r="Q188" s="16"/>
      <c r="R188" s="16"/>
      <c r="S188" s="16"/>
      <c r="T188" s="16"/>
      <c r="U188" s="17"/>
      <c r="V188" s="344"/>
      <c r="W188" s="339"/>
      <c r="X188" s="339"/>
      <c r="Y188" s="339"/>
      <c r="Z188" s="339"/>
      <c r="AA188" s="339"/>
      <c r="AB188" s="339"/>
      <c r="AC188" s="339"/>
      <c r="AD188" s="345"/>
      <c r="AE188" s="345"/>
      <c r="AF188" s="346"/>
      <c r="AG188" s="346"/>
      <c r="AH188" s="16"/>
      <c r="AI188" s="16"/>
      <c r="AJ188" s="16"/>
      <c r="AK188" s="16"/>
      <c r="AL188" s="16"/>
      <c r="AM188" s="17"/>
      <c r="AN188" s="17"/>
      <c r="AO188" s="16"/>
      <c r="AP188" s="16"/>
      <c r="AQ188" s="1"/>
      <c r="AR188" s="1"/>
    </row>
    <row r="189" spans="1:44" ht="13.5" customHeight="1">
      <c r="A189" s="16"/>
      <c r="B189" s="16"/>
      <c r="C189" s="338"/>
      <c r="D189" s="339"/>
      <c r="E189" s="340"/>
      <c r="F189" s="16"/>
      <c r="G189" s="341"/>
      <c r="H189" s="341"/>
      <c r="I189" s="341"/>
      <c r="J189" s="341"/>
      <c r="K189" s="341"/>
      <c r="L189" s="338"/>
      <c r="M189" s="342"/>
      <c r="N189" s="342"/>
      <c r="O189" s="343"/>
      <c r="P189" s="341"/>
      <c r="Q189" s="16"/>
      <c r="R189" s="16"/>
      <c r="S189" s="16"/>
      <c r="T189" s="16"/>
      <c r="U189" s="17"/>
      <c r="V189" s="344"/>
      <c r="W189" s="339"/>
      <c r="X189" s="339"/>
      <c r="Y189" s="339"/>
      <c r="Z189" s="339"/>
      <c r="AA189" s="339"/>
      <c r="AB189" s="339"/>
      <c r="AC189" s="339"/>
      <c r="AD189" s="345"/>
      <c r="AE189" s="345"/>
      <c r="AF189" s="346"/>
      <c r="AG189" s="346"/>
      <c r="AH189" s="16"/>
      <c r="AI189" s="16"/>
      <c r="AJ189" s="16"/>
      <c r="AK189" s="16"/>
      <c r="AL189" s="16"/>
      <c r="AM189" s="17"/>
      <c r="AN189" s="17"/>
      <c r="AO189" s="16"/>
      <c r="AP189" s="16"/>
      <c r="AQ189" s="1"/>
      <c r="AR189" s="1"/>
    </row>
    <row r="190" spans="1:44" ht="13.5" customHeight="1">
      <c r="A190" s="16"/>
      <c r="B190" s="16"/>
      <c r="C190" s="338"/>
      <c r="D190" s="339"/>
      <c r="E190" s="340"/>
      <c r="F190" s="16"/>
      <c r="G190" s="341"/>
      <c r="H190" s="341"/>
      <c r="I190" s="341"/>
      <c r="J190" s="341"/>
      <c r="K190" s="341"/>
      <c r="L190" s="338"/>
      <c r="M190" s="342"/>
      <c r="N190" s="342"/>
      <c r="O190" s="343"/>
      <c r="P190" s="341"/>
      <c r="Q190" s="16"/>
      <c r="R190" s="16"/>
      <c r="S190" s="16"/>
      <c r="T190" s="16"/>
      <c r="U190" s="17"/>
      <c r="V190" s="344"/>
      <c r="W190" s="339"/>
      <c r="X190" s="339"/>
      <c r="Y190" s="339"/>
      <c r="Z190" s="339"/>
      <c r="AA190" s="339"/>
      <c r="AB190" s="339"/>
      <c r="AC190" s="339"/>
      <c r="AD190" s="345"/>
      <c r="AE190" s="345"/>
      <c r="AF190" s="346"/>
      <c r="AG190" s="346"/>
      <c r="AH190" s="16"/>
      <c r="AI190" s="16"/>
      <c r="AJ190" s="16"/>
      <c r="AK190" s="16"/>
      <c r="AL190" s="16"/>
      <c r="AM190" s="17"/>
      <c r="AN190" s="17"/>
      <c r="AO190" s="16"/>
      <c r="AP190" s="16"/>
      <c r="AQ190" s="1"/>
      <c r="AR190" s="1"/>
    </row>
    <row r="191" spans="1:44" ht="13.5" customHeight="1">
      <c r="A191" s="16"/>
      <c r="B191" s="16"/>
      <c r="C191" s="338"/>
      <c r="D191" s="339"/>
      <c r="E191" s="340"/>
      <c r="F191" s="16"/>
      <c r="G191" s="341"/>
      <c r="H191" s="341"/>
      <c r="I191" s="341"/>
      <c r="J191" s="341"/>
      <c r="K191" s="341"/>
      <c r="L191" s="338"/>
      <c r="M191" s="342"/>
      <c r="N191" s="342"/>
      <c r="O191" s="343"/>
      <c r="P191" s="341"/>
      <c r="Q191" s="16"/>
      <c r="R191" s="16"/>
      <c r="S191" s="16"/>
      <c r="T191" s="16"/>
      <c r="U191" s="17"/>
      <c r="V191" s="344"/>
      <c r="W191" s="339"/>
      <c r="X191" s="339"/>
      <c r="Y191" s="339"/>
      <c r="Z191" s="339"/>
      <c r="AA191" s="339"/>
      <c r="AB191" s="339"/>
      <c r="AC191" s="339"/>
      <c r="AD191" s="345"/>
      <c r="AE191" s="345"/>
      <c r="AF191" s="346"/>
      <c r="AG191" s="346"/>
      <c r="AH191" s="16"/>
      <c r="AI191" s="16"/>
      <c r="AJ191" s="16"/>
      <c r="AK191" s="16"/>
      <c r="AL191" s="16"/>
      <c r="AM191" s="17"/>
      <c r="AN191" s="17"/>
      <c r="AO191" s="16"/>
      <c r="AP191" s="16"/>
      <c r="AQ191" s="1"/>
      <c r="AR191" s="1"/>
    </row>
    <row r="192" spans="1:44" ht="13.5" customHeight="1">
      <c r="A192" s="16"/>
      <c r="B192" s="16"/>
      <c r="C192" s="338"/>
      <c r="D192" s="339"/>
      <c r="E192" s="340"/>
      <c r="F192" s="16"/>
      <c r="G192" s="341"/>
      <c r="H192" s="341"/>
      <c r="I192" s="341"/>
      <c r="J192" s="341"/>
      <c r="K192" s="341"/>
      <c r="L192" s="338"/>
      <c r="M192" s="342"/>
      <c r="N192" s="342"/>
      <c r="O192" s="343"/>
      <c r="P192" s="341"/>
      <c r="Q192" s="16"/>
      <c r="R192" s="16"/>
      <c r="S192" s="16"/>
      <c r="T192" s="16"/>
      <c r="U192" s="17"/>
      <c r="V192" s="344"/>
      <c r="W192" s="339"/>
      <c r="X192" s="339"/>
      <c r="Y192" s="339"/>
      <c r="Z192" s="339"/>
      <c r="AA192" s="339"/>
      <c r="AB192" s="339"/>
      <c r="AC192" s="339"/>
      <c r="AD192" s="345"/>
      <c r="AE192" s="345"/>
      <c r="AF192" s="346"/>
      <c r="AG192" s="346"/>
      <c r="AH192" s="16"/>
      <c r="AI192" s="16"/>
      <c r="AJ192" s="16"/>
      <c r="AK192" s="16"/>
      <c r="AL192" s="16"/>
      <c r="AM192" s="17"/>
      <c r="AN192" s="17"/>
      <c r="AO192" s="16"/>
      <c r="AP192" s="16"/>
      <c r="AQ192" s="1"/>
      <c r="AR192" s="1"/>
    </row>
    <row r="193" spans="1:44" ht="13.5" customHeight="1">
      <c r="A193" s="16"/>
      <c r="B193" s="16"/>
      <c r="C193" s="338"/>
      <c r="D193" s="339"/>
      <c r="E193" s="340"/>
      <c r="F193" s="16"/>
      <c r="G193" s="341"/>
      <c r="H193" s="341"/>
      <c r="I193" s="341"/>
      <c r="J193" s="341"/>
      <c r="K193" s="341"/>
      <c r="L193" s="338"/>
      <c r="M193" s="342"/>
      <c r="N193" s="342"/>
      <c r="O193" s="343"/>
      <c r="P193" s="341"/>
      <c r="Q193" s="16"/>
      <c r="R193" s="16"/>
      <c r="S193" s="16"/>
      <c r="T193" s="16"/>
      <c r="U193" s="17"/>
      <c r="V193" s="344"/>
      <c r="W193" s="339"/>
      <c r="X193" s="339"/>
      <c r="Y193" s="339"/>
      <c r="Z193" s="339"/>
      <c r="AA193" s="339"/>
      <c r="AB193" s="339"/>
      <c r="AC193" s="339"/>
      <c r="AD193" s="345"/>
      <c r="AE193" s="345"/>
      <c r="AF193" s="346"/>
      <c r="AG193" s="346"/>
      <c r="AH193" s="16"/>
      <c r="AI193" s="16"/>
      <c r="AJ193" s="16"/>
      <c r="AK193" s="16"/>
      <c r="AL193" s="16"/>
      <c r="AM193" s="17"/>
      <c r="AN193" s="17"/>
      <c r="AO193" s="16"/>
      <c r="AP193" s="16"/>
      <c r="AQ193" s="1"/>
      <c r="AR193" s="1"/>
    </row>
    <row r="194" spans="1:44" ht="13.5" customHeight="1">
      <c r="A194" s="16"/>
      <c r="B194" s="16"/>
      <c r="C194" s="338"/>
      <c r="D194" s="339"/>
      <c r="E194" s="340"/>
      <c r="F194" s="16"/>
      <c r="G194" s="341"/>
      <c r="H194" s="341"/>
      <c r="I194" s="341"/>
      <c r="J194" s="341"/>
      <c r="K194" s="341"/>
      <c r="L194" s="338"/>
      <c r="M194" s="342"/>
      <c r="N194" s="342"/>
      <c r="O194" s="343"/>
      <c r="P194" s="341"/>
      <c r="Q194" s="16"/>
      <c r="R194" s="16"/>
      <c r="S194" s="16"/>
      <c r="T194" s="16"/>
      <c r="U194" s="17"/>
      <c r="V194" s="344"/>
      <c r="W194" s="339"/>
      <c r="X194" s="339"/>
      <c r="Y194" s="339"/>
      <c r="Z194" s="339"/>
      <c r="AA194" s="339"/>
      <c r="AB194" s="339"/>
      <c r="AC194" s="339"/>
      <c r="AD194" s="345"/>
      <c r="AE194" s="345"/>
      <c r="AF194" s="346"/>
      <c r="AG194" s="346"/>
      <c r="AH194" s="16"/>
      <c r="AI194" s="16"/>
      <c r="AJ194" s="16"/>
      <c r="AK194" s="16"/>
      <c r="AL194" s="16"/>
      <c r="AM194" s="17"/>
      <c r="AN194" s="17"/>
      <c r="AO194" s="16"/>
      <c r="AP194" s="16"/>
      <c r="AQ194" s="1"/>
      <c r="AR194" s="1"/>
    </row>
    <row r="195" spans="1:44" ht="13.5" customHeight="1">
      <c r="A195" s="16"/>
      <c r="B195" s="16"/>
      <c r="C195" s="338"/>
      <c r="D195" s="339"/>
      <c r="E195" s="340"/>
      <c r="F195" s="16"/>
      <c r="G195" s="341"/>
      <c r="H195" s="341"/>
      <c r="I195" s="341"/>
      <c r="J195" s="341"/>
      <c r="K195" s="341"/>
      <c r="L195" s="338"/>
      <c r="M195" s="342"/>
      <c r="N195" s="342"/>
      <c r="O195" s="343"/>
      <c r="P195" s="341"/>
      <c r="Q195" s="16"/>
      <c r="R195" s="16"/>
      <c r="S195" s="16"/>
      <c r="T195" s="16"/>
      <c r="U195" s="17"/>
      <c r="V195" s="344"/>
      <c r="W195" s="339"/>
      <c r="X195" s="339"/>
      <c r="Y195" s="339"/>
      <c r="Z195" s="339"/>
      <c r="AA195" s="339"/>
      <c r="AB195" s="339"/>
      <c r="AC195" s="339"/>
      <c r="AD195" s="345"/>
      <c r="AE195" s="345"/>
      <c r="AF195" s="346"/>
      <c r="AG195" s="346"/>
      <c r="AH195" s="16"/>
      <c r="AI195" s="16"/>
      <c r="AJ195" s="16"/>
      <c r="AK195" s="16"/>
      <c r="AL195" s="16"/>
      <c r="AM195" s="17"/>
      <c r="AN195" s="17"/>
      <c r="AO195" s="16"/>
      <c r="AP195" s="16"/>
      <c r="AQ195" s="1"/>
      <c r="AR195" s="1"/>
    </row>
    <row r="196" spans="1:44" ht="13.5" customHeight="1">
      <c r="A196" s="16"/>
      <c r="B196" s="16"/>
      <c r="C196" s="338"/>
      <c r="D196" s="339"/>
      <c r="E196" s="340"/>
      <c r="F196" s="16"/>
      <c r="G196" s="341"/>
      <c r="H196" s="341"/>
      <c r="I196" s="341"/>
      <c r="J196" s="341"/>
      <c r="K196" s="341"/>
      <c r="L196" s="338"/>
      <c r="M196" s="342"/>
      <c r="N196" s="342"/>
      <c r="O196" s="343"/>
      <c r="P196" s="341"/>
      <c r="Q196" s="16"/>
      <c r="R196" s="16"/>
      <c r="S196" s="16"/>
      <c r="T196" s="16"/>
      <c r="U196" s="17"/>
      <c r="V196" s="344"/>
      <c r="W196" s="339"/>
      <c r="X196" s="339"/>
      <c r="Y196" s="339"/>
      <c r="Z196" s="339"/>
      <c r="AA196" s="339"/>
      <c r="AB196" s="339"/>
      <c r="AC196" s="339"/>
      <c r="AD196" s="345"/>
      <c r="AE196" s="345"/>
      <c r="AF196" s="346"/>
      <c r="AG196" s="346"/>
      <c r="AH196" s="16"/>
      <c r="AI196" s="16"/>
      <c r="AJ196" s="16"/>
      <c r="AK196" s="16"/>
      <c r="AL196" s="16"/>
      <c r="AM196" s="17"/>
      <c r="AN196" s="17"/>
      <c r="AO196" s="16"/>
      <c r="AP196" s="16"/>
      <c r="AQ196" s="1"/>
      <c r="AR196" s="1"/>
    </row>
    <row r="197" spans="1:44" ht="13.5" customHeight="1">
      <c r="A197" s="16"/>
      <c r="B197" s="16"/>
      <c r="C197" s="338"/>
      <c r="D197" s="339"/>
      <c r="E197" s="340"/>
      <c r="F197" s="16"/>
      <c r="G197" s="341"/>
      <c r="H197" s="341"/>
      <c r="I197" s="341"/>
      <c r="J197" s="341"/>
      <c r="K197" s="341"/>
      <c r="L197" s="338"/>
      <c r="M197" s="342"/>
      <c r="N197" s="342"/>
      <c r="O197" s="343"/>
      <c r="P197" s="341"/>
      <c r="Q197" s="16"/>
      <c r="R197" s="16"/>
      <c r="S197" s="16"/>
      <c r="T197" s="16"/>
      <c r="U197" s="17"/>
      <c r="V197" s="344"/>
      <c r="W197" s="339"/>
      <c r="X197" s="339"/>
      <c r="Y197" s="339"/>
      <c r="Z197" s="339"/>
      <c r="AA197" s="339"/>
      <c r="AB197" s="339"/>
      <c r="AC197" s="339"/>
      <c r="AD197" s="345"/>
      <c r="AE197" s="345"/>
      <c r="AF197" s="346"/>
      <c r="AG197" s="346"/>
      <c r="AH197" s="16"/>
      <c r="AI197" s="16"/>
      <c r="AJ197" s="16"/>
      <c r="AK197" s="16"/>
      <c r="AL197" s="16"/>
      <c r="AM197" s="17"/>
      <c r="AN197" s="17"/>
      <c r="AO197" s="16"/>
      <c r="AP197" s="16"/>
      <c r="AQ197" s="1"/>
      <c r="AR197" s="1"/>
    </row>
    <row r="198" spans="1:44" ht="13.5" customHeight="1">
      <c r="A198" s="16"/>
      <c r="B198" s="16"/>
      <c r="C198" s="338"/>
      <c r="D198" s="339"/>
      <c r="E198" s="340"/>
      <c r="F198" s="16"/>
      <c r="G198" s="341"/>
      <c r="H198" s="341"/>
      <c r="I198" s="341"/>
      <c r="J198" s="341"/>
      <c r="K198" s="341"/>
      <c r="L198" s="338"/>
      <c r="M198" s="342"/>
      <c r="N198" s="342"/>
      <c r="O198" s="343"/>
      <c r="P198" s="341"/>
      <c r="Q198" s="16"/>
      <c r="R198" s="16"/>
      <c r="S198" s="16"/>
      <c r="T198" s="16"/>
      <c r="U198" s="17"/>
      <c r="V198" s="344"/>
      <c r="W198" s="339"/>
      <c r="X198" s="339"/>
      <c r="Y198" s="339"/>
      <c r="Z198" s="339"/>
      <c r="AA198" s="339"/>
      <c r="AB198" s="339"/>
      <c r="AC198" s="339"/>
      <c r="AD198" s="345"/>
      <c r="AE198" s="345"/>
      <c r="AF198" s="346"/>
      <c r="AG198" s="346"/>
      <c r="AH198" s="16"/>
      <c r="AI198" s="16"/>
      <c r="AJ198" s="16"/>
      <c r="AK198" s="16"/>
      <c r="AL198" s="16"/>
      <c r="AM198" s="17"/>
      <c r="AN198" s="17"/>
      <c r="AO198" s="16"/>
      <c r="AP198" s="16"/>
      <c r="AQ198" s="1"/>
      <c r="AR198" s="1"/>
    </row>
    <row r="199" spans="1:44" ht="13.5" customHeight="1">
      <c r="A199" s="16"/>
      <c r="B199" s="16"/>
      <c r="C199" s="338"/>
      <c r="D199" s="339"/>
      <c r="E199" s="340"/>
      <c r="F199" s="16"/>
      <c r="G199" s="341"/>
      <c r="H199" s="341"/>
      <c r="I199" s="341"/>
      <c r="J199" s="341"/>
      <c r="K199" s="341"/>
      <c r="L199" s="338"/>
      <c r="M199" s="342"/>
      <c r="N199" s="342"/>
      <c r="O199" s="343"/>
      <c r="P199" s="341"/>
      <c r="Q199" s="16"/>
      <c r="R199" s="16"/>
      <c r="S199" s="16"/>
      <c r="T199" s="16"/>
      <c r="U199" s="17"/>
      <c r="V199" s="344"/>
      <c r="W199" s="339"/>
      <c r="X199" s="339"/>
      <c r="Y199" s="339"/>
      <c r="Z199" s="339"/>
      <c r="AA199" s="339"/>
      <c r="AB199" s="339"/>
      <c r="AC199" s="339"/>
      <c r="AD199" s="345"/>
      <c r="AE199" s="345"/>
      <c r="AF199" s="346"/>
      <c r="AG199" s="346"/>
      <c r="AH199" s="16"/>
      <c r="AI199" s="16"/>
      <c r="AJ199" s="16"/>
      <c r="AK199" s="16"/>
      <c r="AL199" s="16"/>
      <c r="AM199" s="17"/>
      <c r="AN199" s="17"/>
      <c r="AO199" s="16"/>
      <c r="AP199" s="16"/>
      <c r="AQ199" s="1"/>
      <c r="AR199" s="1"/>
    </row>
    <row r="200" spans="1:44" ht="13.5" customHeight="1">
      <c r="A200" s="16"/>
      <c r="B200" s="16"/>
      <c r="C200" s="338"/>
      <c r="D200" s="339"/>
      <c r="E200" s="340"/>
      <c r="F200" s="16"/>
      <c r="G200" s="341"/>
      <c r="H200" s="341"/>
      <c r="I200" s="341"/>
      <c r="J200" s="341"/>
      <c r="K200" s="341"/>
      <c r="L200" s="338"/>
      <c r="M200" s="342"/>
      <c r="N200" s="342"/>
      <c r="O200" s="343"/>
      <c r="P200" s="341"/>
      <c r="Q200" s="16"/>
      <c r="R200" s="16"/>
      <c r="S200" s="16"/>
      <c r="T200" s="16"/>
      <c r="U200" s="17"/>
      <c r="V200" s="344"/>
      <c r="W200" s="339"/>
      <c r="X200" s="339"/>
      <c r="Y200" s="339"/>
      <c r="Z200" s="339"/>
      <c r="AA200" s="339"/>
      <c r="AB200" s="339"/>
      <c r="AC200" s="339"/>
      <c r="AD200" s="345"/>
      <c r="AE200" s="345"/>
      <c r="AF200" s="346"/>
      <c r="AG200" s="346"/>
      <c r="AH200" s="16"/>
      <c r="AI200" s="16"/>
      <c r="AJ200" s="16"/>
      <c r="AK200" s="16"/>
      <c r="AL200" s="16"/>
      <c r="AM200" s="17"/>
      <c r="AN200" s="17"/>
      <c r="AO200" s="16"/>
      <c r="AP200" s="16"/>
      <c r="AQ200" s="1"/>
      <c r="AR200" s="1"/>
    </row>
    <row r="201" spans="1:44" ht="13.5" customHeight="1">
      <c r="A201" s="16"/>
      <c r="B201" s="16"/>
      <c r="C201" s="338"/>
      <c r="D201" s="339"/>
      <c r="E201" s="340"/>
      <c r="F201" s="16"/>
      <c r="G201" s="341"/>
      <c r="H201" s="341"/>
      <c r="I201" s="341"/>
      <c r="J201" s="341"/>
      <c r="K201" s="341"/>
      <c r="L201" s="338"/>
      <c r="M201" s="342"/>
      <c r="N201" s="342"/>
      <c r="O201" s="343"/>
      <c r="P201" s="341"/>
      <c r="Q201" s="16"/>
      <c r="R201" s="16"/>
      <c r="S201" s="16"/>
      <c r="T201" s="16"/>
      <c r="U201" s="17"/>
      <c r="V201" s="344"/>
      <c r="W201" s="339"/>
      <c r="X201" s="339"/>
      <c r="Y201" s="339"/>
      <c r="Z201" s="339"/>
      <c r="AA201" s="339"/>
      <c r="AB201" s="339"/>
      <c r="AC201" s="339"/>
      <c r="AD201" s="345"/>
      <c r="AE201" s="345"/>
      <c r="AF201" s="346"/>
      <c r="AG201" s="346"/>
      <c r="AH201" s="16"/>
      <c r="AI201" s="16"/>
      <c r="AJ201" s="16"/>
      <c r="AK201" s="16"/>
      <c r="AL201" s="16"/>
      <c r="AM201" s="17"/>
      <c r="AN201" s="17"/>
      <c r="AO201" s="16"/>
      <c r="AP201" s="16"/>
      <c r="AQ201" s="1"/>
      <c r="AR201" s="1"/>
    </row>
    <row r="202" spans="1:44" ht="13.5" customHeight="1">
      <c r="A202" s="16"/>
      <c r="B202" s="16"/>
      <c r="C202" s="338"/>
      <c r="D202" s="339"/>
      <c r="E202" s="340"/>
      <c r="F202" s="16"/>
      <c r="G202" s="341"/>
      <c r="H202" s="341"/>
      <c r="I202" s="341"/>
      <c r="J202" s="341"/>
      <c r="K202" s="341"/>
      <c r="L202" s="338"/>
      <c r="M202" s="342"/>
      <c r="N202" s="342"/>
      <c r="O202" s="343"/>
      <c r="P202" s="341"/>
      <c r="Q202" s="16"/>
      <c r="R202" s="16"/>
      <c r="S202" s="16"/>
      <c r="T202" s="16"/>
      <c r="U202" s="17"/>
      <c r="V202" s="344"/>
      <c r="W202" s="339"/>
      <c r="X202" s="339"/>
      <c r="Y202" s="339"/>
      <c r="Z202" s="339"/>
      <c r="AA202" s="339"/>
      <c r="AB202" s="339"/>
      <c r="AC202" s="339"/>
      <c r="AD202" s="345"/>
      <c r="AE202" s="345"/>
      <c r="AF202" s="346"/>
      <c r="AG202" s="346"/>
      <c r="AH202" s="16"/>
      <c r="AI202" s="16"/>
      <c r="AJ202" s="16"/>
      <c r="AK202" s="16"/>
      <c r="AL202" s="16"/>
      <c r="AM202" s="17"/>
      <c r="AN202" s="17"/>
      <c r="AO202" s="16"/>
      <c r="AP202" s="16"/>
      <c r="AQ202" s="1"/>
      <c r="AR202" s="1"/>
    </row>
    <row r="203" spans="1:44" ht="13.5" customHeight="1">
      <c r="A203" s="16"/>
      <c r="B203" s="16"/>
      <c r="C203" s="338"/>
      <c r="D203" s="339"/>
      <c r="E203" s="340"/>
      <c r="F203" s="16"/>
      <c r="G203" s="341"/>
      <c r="H203" s="341"/>
      <c r="I203" s="341"/>
      <c r="J203" s="341"/>
      <c r="K203" s="341"/>
      <c r="L203" s="338"/>
      <c r="M203" s="342"/>
      <c r="N203" s="342"/>
      <c r="O203" s="343"/>
      <c r="P203" s="341"/>
      <c r="Q203" s="16"/>
      <c r="R203" s="16"/>
      <c r="S203" s="16"/>
      <c r="T203" s="16"/>
      <c r="U203" s="17"/>
      <c r="V203" s="344"/>
      <c r="W203" s="339"/>
      <c r="X203" s="339"/>
      <c r="Y203" s="339"/>
      <c r="Z203" s="339"/>
      <c r="AA203" s="339"/>
      <c r="AB203" s="339"/>
      <c r="AC203" s="339"/>
      <c r="AD203" s="345"/>
      <c r="AE203" s="345"/>
      <c r="AF203" s="346"/>
      <c r="AG203" s="346"/>
      <c r="AH203" s="16"/>
      <c r="AI203" s="16"/>
      <c r="AJ203" s="16"/>
      <c r="AK203" s="16"/>
      <c r="AL203" s="16"/>
      <c r="AM203" s="17"/>
      <c r="AN203" s="17"/>
      <c r="AO203" s="16"/>
      <c r="AP203" s="16"/>
      <c r="AQ203" s="1"/>
      <c r="AR203" s="1"/>
    </row>
    <row r="204" spans="1:44" ht="13.5" customHeight="1">
      <c r="A204" s="16"/>
      <c r="B204" s="16"/>
      <c r="C204" s="338"/>
      <c r="D204" s="339"/>
      <c r="E204" s="340"/>
      <c r="F204" s="16"/>
      <c r="G204" s="341"/>
      <c r="H204" s="341"/>
      <c r="I204" s="341"/>
      <c r="J204" s="341"/>
      <c r="K204" s="341"/>
      <c r="L204" s="338"/>
      <c r="M204" s="342"/>
      <c r="N204" s="342"/>
      <c r="O204" s="343"/>
      <c r="P204" s="341"/>
      <c r="Q204" s="16"/>
      <c r="R204" s="16"/>
      <c r="S204" s="16"/>
      <c r="T204" s="16"/>
      <c r="U204" s="17"/>
      <c r="V204" s="344"/>
      <c r="W204" s="339"/>
      <c r="X204" s="339"/>
      <c r="Y204" s="339"/>
      <c r="Z204" s="339"/>
      <c r="AA204" s="339"/>
      <c r="AB204" s="339"/>
      <c r="AC204" s="339"/>
      <c r="AD204" s="345"/>
      <c r="AE204" s="345"/>
      <c r="AF204" s="346"/>
      <c r="AG204" s="346"/>
      <c r="AH204" s="16"/>
      <c r="AI204" s="16"/>
      <c r="AJ204" s="16"/>
      <c r="AK204" s="16"/>
      <c r="AL204" s="16"/>
      <c r="AM204" s="17"/>
      <c r="AN204" s="17"/>
      <c r="AO204" s="16"/>
      <c r="AP204" s="16"/>
      <c r="AQ204" s="1"/>
      <c r="AR204" s="1"/>
    </row>
    <row r="205" spans="1:44" ht="13.5" customHeight="1">
      <c r="A205" s="16"/>
      <c r="B205" s="16"/>
      <c r="C205" s="338"/>
      <c r="D205" s="339"/>
      <c r="E205" s="340"/>
      <c r="F205" s="16"/>
      <c r="G205" s="341"/>
      <c r="H205" s="341"/>
      <c r="I205" s="341"/>
      <c r="J205" s="341"/>
      <c r="K205" s="341"/>
      <c r="L205" s="338"/>
      <c r="M205" s="342"/>
      <c r="N205" s="342"/>
      <c r="O205" s="343"/>
      <c r="P205" s="341"/>
      <c r="Q205" s="16"/>
      <c r="R205" s="16"/>
      <c r="S205" s="16"/>
      <c r="T205" s="16"/>
      <c r="U205" s="17"/>
      <c r="V205" s="344"/>
      <c r="W205" s="339"/>
      <c r="X205" s="339"/>
      <c r="Y205" s="339"/>
      <c r="Z205" s="339"/>
      <c r="AA205" s="339"/>
      <c r="AB205" s="339"/>
      <c r="AC205" s="339"/>
      <c r="AD205" s="345"/>
      <c r="AE205" s="345"/>
      <c r="AF205" s="346"/>
      <c r="AG205" s="346"/>
      <c r="AH205" s="16"/>
      <c r="AI205" s="16"/>
      <c r="AJ205" s="16"/>
      <c r="AK205" s="16"/>
      <c r="AL205" s="16"/>
      <c r="AM205" s="17"/>
      <c r="AN205" s="17"/>
      <c r="AO205" s="16"/>
      <c r="AP205" s="16"/>
      <c r="AQ205" s="1"/>
      <c r="AR205" s="1"/>
    </row>
    <row r="206" spans="1:44" ht="13.5" customHeight="1">
      <c r="A206" s="16"/>
      <c r="B206" s="16"/>
      <c r="C206" s="338"/>
      <c r="D206" s="339"/>
      <c r="E206" s="340"/>
      <c r="F206" s="16"/>
      <c r="G206" s="341"/>
      <c r="H206" s="341"/>
      <c r="I206" s="341"/>
      <c r="J206" s="341"/>
      <c r="K206" s="341"/>
      <c r="L206" s="338"/>
      <c r="M206" s="342"/>
      <c r="N206" s="342"/>
      <c r="O206" s="343"/>
      <c r="P206" s="341"/>
      <c r="Q206" s="16"/>
      <c r="R206" s="16"/>
      <c r="S206" s="16"/>
      <c r="T206" s="16"/>
      <c r="U206" s="17"/>
      <c r="V206" s="344"/>
      <c r="W206" s="339"/>
      <c r="X206" s="339"/>
      <c r="Y206" s="339"/>
      <c r="Z206" s="339"/>
      <c r="AA206" s="339"/>
      <c r="AB206" s="339"/>
      <c r="AC206" s="339"/>
      <c r="AD206" s="345"/>
      <c r="AE206" s="345"/>
      <c r="AF206" s="346"/>
      <c r="AG206" s="346"/>
      <c r="AH206" s="16"/>
      <c r="AI206" s="16"/>
      <c r="AJ206" s="16"/>
      <c r="AK206" s="16"/>
      <c r="AL206" s="16"/>
      <c r="AM206" s="17"/>
      <c r="AN206" s="17"/>
      <c r="AO206" s="16"/>
      <c r="AP206" s="16"/>
      <c r="AQ206" s="1"/>
      <c r="AR206" s="1"/>
    </row>
    <row r="207" spans="1:44" ht="13.5" customHeight="1">
      <c r="A207" s="16"/>
      <c r="B207" s="16"/>
      <c r="C207" s="338"/>
      <c r="D207" s="339"/>
      <c r="E207" s="340"/>
      <c r="F207" s="16"/>
      <c r="G207" s="341"/>
      <c r="H207" s="341"/>
      <c r="I207" s="341"/>
      <c r="J207" s="341"/>
      <c r="K207" s="341"/>
      <c r="L207" s="338"/>
      <c r="M207" s="342"/>
      <c r="N207" s="342"/>
      <c r="O207" s="343"/>
      <c r="P207" s="341"/>
      <c r="Q207" s="16"/>
      <c r="R207" s="16"/>
      <c r="S207" s="16"/>
      <c r="T207" s="16"/>
      <c r="U207" s="17"/>
      <c r="V207" s="344"/>
      <c r="W207" s="339"/>
      <c r="X207" s="339"/>
      <c r="Y207" s="339"/>
      <c r="Z207" s="339"/>
      <c r="AA207" s="339"/>
      <c r="AB207" s="339"/>
      <c r="AC207" s="339"/>
      <c r="AD207" s="345"/>
      <c r="AE207" s="345"/>
      <c r="AF207" s="346"/>
      <c r="AG207" s="346"/>
      <c r="AH207" s="16"/>
      <c r="AI207" s="16"/>
      <c r="AJ207" s="16"/>
      <c r="AK207" s="16"/>
      <c r="AL207" s="16"/>
      <c r="AM207" s="17"/>
      <c r="AN207" s="17"/>
      <c r="AO207" s="16"/>
      <c r="AP207" s="16"/>
      <c r="AQ207" s="1"/>
      <c r="AR207" s="1"/>
    </row>
    <row r="208" spans="1:44" ht="13.5" customHeight="1">
      <c r="A208" s="16"/>
      <c r="B208" s="16"/>
      <c r="C208" s="338"/>
      <c r="D208" s="339"/>
      <c r="E208" s="340"/>
      <c r="F208" s="16"/>
      <c r="G208" s="341"/>
      <c r="H208" s="341"/>
      <c r="I208" s="341"/>
      <c r="J208" s="341"/>
      <c r="K208" s="341"/>
      <c r="L208" s="338"/>
      <c r="M208" s="342"/>
      <c r="N208" s="342"/>
      <c r="O208" s="343"/>
      <c r="P208" s="341"/>
      <c r="Q208" s="16"/>
      <c r="R208" s="16"/>
      <c r="S208" s="16"/>
      <c r="T208" s="16"/>
      <c r="U208" s="17"/>
      <c r="V208" s="344"/>
      <c r="W208" s="339"/>
      <c r="X208" s="339"/>
      <c r="Y208" s="339"/>
      <c r="Z208" s="339"/>
      <c r="AA208" s="339"/>
      <c r="AB208" s="339"/>
      <c r="AC208" s="339"/>
      <c r="AD208" s="345"/>
      <c r="AE208" s="345"/>
      <c r="AF208" s="346"/>
      <c r="AG208" s="346"/>
      <c r="AH208" s="16"/>
      <c r="AI208" s="16"/>
      <c r="AJ208" s="16"/>
      <c r="AK208" s="16"/>
      <c r="AL208" s="16"/>
      <c r="AM208" s="17"/>
      <c r="AN208" s="17"/>
      <c r="AO208" s="16"/>
      <c r="AP208" s="16"/>
      <c r="AQ208" s="1"/>
      <c r="AR208" s="1"/>
    </row>
    <row r="209" spans="1:44" ht="13.5" customHeight="1">
      <c r="A209" s="16"/>
      <c r="B209" s="16"/>
      <c r="C209" s="338"/>
      <c r="D209" s="339"/>
      <c r="E209" s="340"/>
      <c r="F209" s="16"/>
      <c r="G209" s="341"/>
      <c r="H209" s="341"/>
      <c r="I209" s="341"/>
      <c r="J209" s="341"/>
      <c r="K209" s="341"/>
      <c r="L209" s="338"/>
      <c r="M209" s="342"/>
      <c r="N209" s="342"/>
      <c r="O209" s="343"/>
      <c r="P209" s="341"/>
      <c r="Q209" s="16"/>
      <c r="R209" s="16"/>
      <c r="S209" s="16"/>
      <c r="T209" s="16"/>
      <c r="U209" s="17"/>
      <c r="V209" s="344"/>
      <c r="W209" s="339"/>
      <c r="X209" s="339"/>
      <c r="Y209" s="339"/>
      <c r="Z209" s="339"/>
      <c r="AA209" s="339"/>
      <c r="AB209" s="339"/>
      <c r="AC209" s="339"/>
      <c r="AD209" s="345"/>
      <c r="AE209" s="345"/>
      <c r="AF209" s="346"/>
      <c r="AG209" s="346"/>
      <c r="AH209" s="16"/>
      <c r="AI209" s="16"/>
      <c r="AJ209" s="16"/>
      <c r="AK209" s="16"/>
      <c r="AL209" s="16"/>
      <c r="AM209" s="17"/>
      <c r="AN209" s="17"/>
      <c r="AO209" s="16"/>
      <c r="AP209" s="16"/>
      <c r="AQ209" s="1"/>
      <c r="AR209" s="1"/>
    </row>
    <row r="210" spans="1:44" ht="13.5" customHeight="1">
      <c r="A210" s="16"/>
      <c r="B210" s="16"/>
      <c r="C210" s="338"/>
      <c r="D210" s="339"/>
      <c r="E210" s="340"/>
      <c r="F210" s="16"/>
      <c r="G210" s="341"/>
      <c r="H210" s="341"/>
      <c r="I210" s="341"/>
      <c r="J210" s="341"/>
      <c r="K210" s="341"/>
      <c r="L210" s="338"/>
      <c r="M210" s="342"/>
      <c r="N210" s="342"/>
      <c r="O210" s="343"/>
      <c r="P210" s="341"/>
      <c r="Q210" s="16"/>
      <c r="R210" s="16"/>
      <c r="S210" s="16"/>
      <c r="T210" s="16"/>
      <c r="U210" s="17"/>
      <c r="V210" s="344"/>
      <c r="W210" s="339"/>
      <c r="X210" s="339"/>
      <c r="Y210" s="339"/>
      <c r="Z210" s="339"/>
      <c r="AA210" s="339"/>
      <c r="AB210" s="339"/>
      <c r="AC210" s="339"/>
      <c r="AD210" s="345"/>
      <c r="AE210" s="345"/>
      <c r="AF210" s="346"/>
      <c r="AG210" s="346"/>
      <c r="AH210" s="16"/>
      <c r="AI210" s="16"/>
      <c r="AJ210" s="16"/>
      <c r="AK210" s="16"/>
      <c r="AL210" s="16"/>
      <c r="AM210" s="17"/>
      <c r="AN210" s="17"/>
      <c r="AO210" s="16"/>
      <c r="AP210" s="16"/>
      <c r="AQ210" s="1"/>
      <c r="AR210" s="1"/>
    </row>
    <row r="211" spans="1:44" ht="13.5" customHeight="1">
      <c r="A211" s="16"/>
      <c r="B211" s="16"/>
      <c r="C211" s="338"/>
      <c r="D211" s="339"/>
      <c r="E211" s="340"/>
      <c r="F211" s="16"/>
      <c r="G211" s="341"/>
      <c r="H211" s="341"/>
      <c r="I211" s="341"/>
      <c r="J211" s="341"/>
      <c r="K211" s="341"/>
      <c r="L211" s="338"/>
      <c r="M211" s="342"/>
      <c r="N211" s="342"/>
      <c r="O211" s="343"/>
      <c r="P211" s="341"/>
      <c r="Q211" s="16"/>
      <c r="R211" s="16"/>
      <c r="S211" s="16"/>
      <c r="T211" s="16"/>
      <c r="U211" s="17"/>
      <c r="V211" s="344"/>
      <c r="W211" s="339"/>
      <c r="X211" s="339"/>
      <c r="Y211" s="339"/>
      <c r="Z211" s="339"/>
      <c r="AA211" s="339"/>
      <c r="AB211" s="339"/>
      <c r="AC211" s="339"/>
      <c r="AD211" s="345"/>
      <c r="AE211" s="345"/>
      <c r="AF211" s="346"/>
      <c r="AG211" s="346"/>
      <c r="AH211" s="16"/>
      <c r="AI211" s="16"/>
      <c r="AJ211" s="16"/>
      <c r="AK211" s="16"/>
      <c r="AL211" s="16"/>
      <c r="AM211" s="17"/>
      <c r="AN211" s="17"/>
      <c r="AO211" s="16"/>
      <c r="AP211" s="16"/>
      <c r="AQ211" s="1"/>
      <c r="AR211" s="1"/>
    </row>
    <row r="212" spans="1:44" ht="13.5" customHeight="1">
      <c r="A212" s="16"/>
      <c r="B212" s="16"/>
      <c r="C212" s="338"/>
      <c r="D212" s="339"/>
      <c r="E212" s="340"/>
      <c r="F212" s="16"/>
      <c r="G212" s="341"/>
      <c r="H212" s="341"/>
      <c r="I212" s="341"/>
      <c r="J212" s="341"/>
      <c r="K212" s="341"/>
      <c r="L212" s="338"/>
      <c r="M212" s="342"/>
      <c r="N212" s="342"/>
      <c r="O212" s="343"/>
      <c r="P212" s="341"/>
      <c r="Q212" s="16"/>
      <c r="R212" s="16"/>
      <c r="S212" s="16"/>
      <c r="T212" s="16"/>
      <c r="U212" s="17"/>
      <c r="V212" s="344"/>
      <c r="W212" s="339"/>
      <c r="X212" s="339"/>
      <c r="Y212" s="339"/>
      <c r="Z212" s="339"/>
      <c r="AA212" s="339"/>
      <c r="AB212" s="339"/>
      <c r="AC212" s="339"/>
      <c r="AD212" s="345"/>
      <c r="AE212" s="345"/>
      <c r="AF212" s="346"/>
      <c r="AG212" s="346"/>
      <c r="AH212" s="16"/>
      <c r="AI212" s="16"/>
      <c r="AJ212" s="16"/>
      <c r="AK212" s="16"/>
      <c r="AL212" s="16"/>
      <c r="AM212" s="17"/>
      <c r="AN212" s="17"/>
      <c r="AO212" s="16"/>
      <c r="AP212" s="16"/>
      <c r="AQ212" s="1"/>
      <c r="AR212" s="1"/>
    </row>
    <row r="213" spans="1:44" ht="13.5" customHeight="1">
      <c r="A213" s="16"/>
      <c r="B213" s="16"/>
      <c r="C213" s="338"/>
      <c r="D213" s="339"/>
      <c r="E213" s="340"/>
      <c r="F213" s="16"/>
      <c r="G213" s="341"/>
      <c r="H213" s="341"/>
      <c r="I213" s="341"/>
      <c r="J213" s="341"/>
      <c r="K213" s="341"/>
      <c r="L213" s="338"/>
      <c r="M213" s="342"/>
      <c r="N213" s="342"/>
      <c r="O213" s="343"/>
      <c r="P213" s="341"/>
      <c r="Q213" s="16"/>
      <c r="R213" s="16"/>
      <c r="S213" s="16"/>
      <c r="T213" s="16"/>
      <c r="U213" s="17"/>
      <c r="V213" s="344"/>
      <c r="W213" s="339"/>
      <c r="X213" s="339"/>
      <c r="Y213" s="339"/>
      <c r="Z213" s="339"/>
      <c r="AA213" s="339"/>
      <c r="AB213" s="339"/>
      <c r="AC213" s="339"/>
      <c r="AD213" s="345"/>
      <c r="AE213" s="345"/>
      <c r="AF213" s="346"/>
      <c r="AG213" s="346"/>
      <c r="AH213" s="16"/>
      <c r="AI213" s="16"/>
      <c r="AJ213" s="16"/>
      <c r="AK213" s="16"/>
      <c r="AL213" s="16"/>
      <c r="AM213" s="17"/>
      <c r="AN213" s="17"/>
      <c r="AO213" s="16"/>
      <c r="AP213" s="16"/>
      <c r="AQ213" s="1"/>
      <c r="AR213" s="1"/>
    </row>
    <row r="214" spans="1:44" ht="13.5" customHeight="1">
      <c r="A214" s="16"/>
      <c r="B214" s="16"/>
      <c r="C214" s="338"/>
      <c r="D214" s="339"/>
      <c r="E214" s="340"/>
      <c r="F214" s="16"/>
      <c r="G214" s="341"/>
      <c r="H214" s="341"/>
      <c r="I214" s="341"/>
      <c r="J214" s="341"/>
      <c r="K214" s="341"/>
      <c r="L214" s="338"/>
      <c r="M214" s="342"/>
      <c r="N214" s="342"/>
      <c r="O214" s="343"/>
      <c r="P214" s="341"/>
      <c r="Q214" s="16"/>
      <c r="R214" s="16"/>
      <c r="S214" s="16"/>
      <c r="T214" s="16"/>
      <c r="U214" s="17"/>
      <c r="V214" s="344"/>
      <c r="W214" s="339"/>
      <c r="X214" s="339"/>
      <c r="Y214" s="339"/>
      <c r="Z214" s="339"/>
      <c r="AA214" s="339"/>
      <c r="AB214" s="339"/>
      <c r="AC214" s="339"/>
      <c r="AD214" s="345"/>
      <c r="AE214" s="345"/>
      <c r="AF214" s="346"/>
      <c r="AG214" s="346"/>
      <c r="AH214" s="16"/>
      <c r="AI214" s="16"/>
      <c r="AJ214" s="16"/>
      <c r="AK214" s="16"/>
      <c r="AL214" s="16"/>
      <c r="AM214" s="17"/>
      <c r="AN214" s="17"/>
      <c r="AO214" s="16"/>
      <c r="AP214" s="16"/>
      <c r="AQ214" s="1"/>
      <c r="AR214" s="1"/>
    </row>
    <row r="215" spans="1:44" ht="13.5" customHeight="1">
      <c r="A215" s="16"/>
      <c r="B215" s="16"/>
      <c r="C215" s="338"/>
      <c r="D215" s="339"/>
      <c r="E215" s="340"/>
      <c r="F215" s="16"/>
      <c r="G215" s="341"/>
      <c r="H215" s="341"/>
      <c r="I215" s="341"/>
      <c r="J215" s="341"/>
      <c r="K215" s="341"/>
      <c r="L215" s="338"/>
      <c r="M215" s="342"/>
      <c r="N215" s="342"/>
      <c r="O215" s="343"/>
      <c r="P215" s="341"/>
      <c r="Q215" s="16"/>
      <c r="R215" s="16"/>
      <c r="S215" s="16"/>
      <c r="T215" s="16"/>
      <c r="U215" s="17"/>
      <c r="V215" s="344"/>
      <c r="W215" s="339"/>
      <c r="X215" s="339"/>
      <c r="Y215" s="339"/>
      <c r="Z215" s="339"/>
      <c r="AA215" s="339"/>
      <c r="AB215" s="339"/>
      <c r="AC215" s="339"/>
      <c r="AD215" s="345"/>
      <c r="AE215" s="345"/>
      <c r="AF215" s="346"/>
      <c r="AG215" s="346"/>
      <c r="AH215" s="16"/>
      <c r="AI215" s="16"/>
      <c r="AJ215" s="16"/>
      <c r="AK215" s="16"/>
      <c r="AL215" s="16"/>
      <c r="AM215" s="17"/>
      <c r="AN215" s="17"/>
      <c r="AO215" s="16"/>
      <c r="AP215" s="16"/>
      <c r="AQ215" s="1"/>
      <c r="AR215" s="1"/>
    </row>
    <row r="216" spans="1:44" ht="13.5" customHeight="1">
      <c r="A216" s="16"/>
      <c r="B216" s="16"/>
      <c r="C216" s="338"/>
      <c r="D216" s="339"/>
      <c r="E216" s="340"/>
      <c r="F216" s="16"/>
      <c r="G216" s="341"/>
      <c r="H216" s="341"/>
      <c r="I216" s="341"/>
      <c r="J216" s="341"/>
      <c r="K216" s="341"/>
      <c r="L216" s="338"/>
      <c r="M216" s="342"/>
      <c r="N216" s="342"/>
      <c r="O216" s="343"/>
      <c r="P216" s="341"/>
      <c r="Q216" s="16"/>
      <c r="R216" s="16"/>
      <c r="S216" s="16"/>
      <c r="T216" s="16"/>
      <c r="U216" s="17"/>
      <c r="V216" s="344"/>
      <c r="W216" s="339"/>
      <c r="X216" s="339"/>
      <c r="Y216" s="339"/>
      <c r="Z216" s="339"/>
      <c r="AA216" s="339"/>
      <c r="AB216" s="339"/>
      <c r="AC216" s="339"/>
      <c r="AD216" s="345"/>
      <c r="AE216" s="345"/>
      <c r="AF216" s="346"/>
      <c r="AG216" s="346"/>
      <c r="AH216" s="16"/>
      <c r="AI216" s="16"/>
      <c r="AJ216" s="16"/>
      <c r="AK216" s="16"/>
      <c r="AL216" s="16"/>
      <c r="AM216" s="17"/>
      <c r="AN216" s="17"/>
      <c r="AO216" s="16"/>
      <c r="AP216" s="16"/>
      <c r="AQ216" s="1"/>
      <c r="AR216" s="1"/>
    </row>
    <row r="217" spans="1:44" ht="13.5" customHeight="1">
      <c r="A217" s="16"/>
      <c r="B217" s="16"/>
      <c r="C217" s="338"/>
      <c r="D217" s="339"/>
      <c r="E217" s="340"/>
      <c r="F217" s="16"/>
      <c r="G217" s="341"/>
      <c r="H217" s="341"/>
      <c r="I217" s="341"/>
      <c r="J217" s="341"/>
      <c r="K217" s="341"/>
      <c r="L217" s="338"/>
      <c r="M217" s="342"/>
      <c r="N217" s="342"/>
      <c r="O217" s="343"/>
      <c r="P217" s="341"/>
      <c r="Q217" s="16"/>
      <c r="R217" s="16"/>
      <c r="S217" s="16"/>
      <c r="T217" s="16"/>
      <c r="U217" s="17"/>
      <c r="V217" s="344"/>
      <c r="W217" s="339"/>
      <c r="X217" s="339"/>
      <c r="Y217" s="339"/>
      <c r="Z217" s="339"/>
      <c r="AA217" s="339"/>
      <c r="AB217" s="339"/>
      <c r="AC217" s="339"/>
      <c r="AD217" s="345"/>
      <c r="AE217" s="345"/>
      <c r="AF217" s="346"/>
      <c r="AG217" s="346"/>
      <c r="AH217" s="16"/>
      <c r="AI217" s="16"/>
      <c r="AJ217" s="16"/>
      <c r="AK217" s="16"/>
      <c r="AL217" s="16"/>
      <c r="AM217" s="17"/>
      <c r="AN217" s="17"/>
      <c r="AO217" s="16"/>
      <c r="AP217" s="16"/>
      <c r="AQ217" s="1"/>
      <c r="AR217" s="1"/>
    </row>
    <row r="218" spans="1:44" ht="13.5" customHeight="1">
      <c r="A218" s="16"/>
      <c r="B218" s="16"/>
      <c r="C218" s="338"/>
      <c r="D218" s="339"/>
      <c r="E218" s="340"/>
      <c r="F218" s="16"/>
      <c r="G218" s="341"/>
      <c r="H218" s="341"/>
      <c r="I218" s="341"/>
      <c r="J218" s="341"/>
      <c r="K218" s="341"/>
      <c r="L218" s="338"/>
      <c r="M218" s="342"/>
      <c r="N218" s="342"/>
      <c r="O218" s="343"/>
      <c r="P218" s="341"/>
      <c r="Q218" s="16"/>
      <c r="R218" s="16"/>
      <c r="S218" s="16"/>
      <c r="T218" s="16"/>
      <c r="U218" s="17"/>
      <c r="V218" s="344"/>
      <c r="W218" s="339"/>
      <c r="X218" s="339"/>
      <c r="Y218" s="339"/>
      <c r="Z218" s="339"/>
      <c r="AA218" s="339"/>
      <c r="AB218" s="339"/>
      <c r="AC218" s="339"/>
      <c r="AD218" s="345"/>
      <c r="AE218" s="345"/>
      <c r="AF218" s="346"/>
      <c r="AG218" s="346"/>
      <c r="AH218" s="16"/>
      <c r="AI218" s="16"/>
      <c r="AJ218" s="16"/>
      <c r="AK218" s="16"/>
      <c r="AL218" s="16"/>
      <c r="AM218" s="17"/>
      <c r="AN218" s="17"/>
      <c r="AO218" s="16"/>
      <c r="AP218" s="16"/>
      <c r="AQ218" s="1"/>
      <c r="AR218" s="1"/>
    </row>
    <row r="219" spans="1:44" ht="13.5" customHeight="1">
      <c r="A219" s="16"/>
      <c r="B219" s="16"/>
      <c r="C219" s="338"/>
      <c r="D219" s="339"/>
      <c r="E219" s="340"/>
      <c r="F219" s="16"/>
      <c r="G219" s="341"/>
      <c r="H219" s="341"/>
      <c r="I219" s="341"/>
      <c r="J219" s="341"/>
      <c r="K219" s="341"/>
      <c r="L219" s="338"/>
      <c r="M219" s="342"/>
      <c r="N219" s="342"/>
      <c r="O219" s="343"/>
      <c r="P219" s="341"/>
      <c r="Q219" s="16"/>
      <c r="R219" s="16"/>
      <c r="S219" s="16"/>
      <c r="T219" s="16"/>
      <c r="U219" s="17"/>
      <c r="V219" s="344"/>
      <c r="W219" s="339"/>
      <c r="X219" s="339"/>
      <c r="Y219" s="339"/>
      <c r="Z219" s="339"/>
      <c r="AA219" s="339"/>
      <c r="AB219" s="339"/>
      <c r="AC219" s="339"/>
      <c r="AD219" s="345"/>
      <c r="AE219" s="345"/>
      <c r="AF219" s="346"/>
      <c r="AG219" s="346"/>
      <c r="AH219" s="16"/>
      <c r="AI219" s="16"/>
      <c r="AJ219" s="16"/>
      <c r="AK219" s="16"/>
      <c r="AL219" s="16"/>
      <c r="AM219" s="17"/>
      <c r="AN219" s="17"/>
      <c r="AO219" s="16"/>
      <c r="AP219" s="16"/>
      <c r="AQ219" s="1"/>
      <c r="AR219" s="1"/>
    </row>
    <row r="220" spans="1:44" ht="13.5" customHeight="1">
      <c r="A220" s="16"/>
      <c r="B220" s="16"/>
      <c r="C220" s="338"/>
      <c r="D220" s="339"/>
      <c r="E220" s="340"/>
      <c r="F220" s="16"/>
      <c r="G220" s="341"/>
      <c r="H220" s="341"/>
      <c r="I220" s="341"/>
      <c r="J220" s="341"/>
      <c r="K220" s="341"/>
      <c r="L220" s="338"/>
      <c r="M220" s="342"/>
      <c r="N220" s="342"/>
      <c r="O220" s="343"/>
      <c r="P220" s="341"/>
      <c r="Q220" s="16"/>
      <c r="R220" s="16"/>
      <c r="S220" s="16"/>
      <c r="T220" s="16"/>
      <c r="U220" s="17"/>
      <c r="V220" s="344"/>
      <c r="W220" s="339"/>
      <c r="X220" s="339"/>
      <c r="Y220" s="339"/>
      <c r="Z220" s="339"/>
      <c r="AA220" s="339"/>
      <c r="AB220" s="339"/>
      <c r="AC220" s="339"/>
      <c r="AD220" s="345"/>
      <c r="AE220" s="345"/>
      <c r="AF220" s="346"/>
      <c r="AG220" s="346"/>
      <c r="AH220" s="16"/>
      <c r="AI220" s="16"/>
      <c r="AJ220" s="16"/>
      <c r="AK220" s="16"/>
      <c r="AL220" s="16"/>
      <c r="AM220" s="17"/>
      <c r="AN220" s="17"/>
      <c r="AO220" s="16"/>
      <c r="AP220" s="16"/>
      <c r="AQ220" s="1"/>
      <c r="AR220" s="1"/>
    </row>
    <row r="221" spans="1:44" ht="13.5" customHeight="1">
      <c r="A221" s="16"/>
      <c r="B221" s="16"/>
      <c r="C221" s="338"/>
      <c r="D221" s="339"/>
      <c r="E221" s="340"/>
      <c r="F221" s="16"/>
      <c r="G221" s="341"/>
      <c r="H221" s="341"/>
      <c r="I221" s="341"/>
      <c r="J221" s="341"/>
      <c r="K221" s="341"/>
      <c r="L221" s="338"/>
      <c r="M221" s="342"/>
      <c r="N221" s="342"/>
      <c r="O221" s="343"/>
      <c r="P221" s="341"/>
      <c r="Q221" s="16"/>
      <c r="R221" s="16"/>
      <c r="S221" s="16"/>
      <c r="T221" s="16"/>
      <c r="U221" s="17"/>
      <c r="V221" s="344"/>
      <c r="W221" s="339"/>
      <c r="X221" s="339"/>
      <c r="Y221" s="339"/>
      <c r="Z221" s="339"/>
      <c r="AA221" s="339"/>
      <c r="AB221" s="339"/>
      <c r="AC221" s="339"/>
      <c r="AD221" s="345"/>
      <c r="AE221" s="345"/>
      <c r="AF221" s="346"/>
      <c r="AG221" s="346"/>
      <c r="AH221" s="16"/>
      <c r="AI221" s="16"/>
      <c r="AJ221" s="16"/>
      <c r="AK221" s="16"/>
      <c r="AL221" s="16"/>
      <c r="AM221" s="17"/>
      <c r="AN221" s="17"/>
      <c r="AO221" s="16"/>
      <c r="AP221" s="16"/>
      <c r="AQ221" s="1"/>
      <c r="AR221" s="1"/>
    </row>
    <row r="222" spans="1:44" ht="13.5" customHeight="1">
      <c r="A222" s="16"/>
      <c r="B222" s="16"/>
      <c r="C222" s="338"/>
      <c r="D222" s="339"/>
      <c r="E222" s="340"/>
      <c r="F222" s="16"/>
      <c r="G222" s="341"/>
      <c r="H222" s="341"/>
      <c r="I222" s="341"/>
      <c r="J222" s="341"/>
      <c r="K222" s="341"/>
      <c r="L222" s="338"/>
      <c r="M222" s="342"/>
      <c r="N222" s="342"/>
      <c r="O222" s="343"/>
      <c r="P222" s="341"/>
      <c r="Q222" s="16"/>
      <c r="R222" s="16"/>
      <c r="S222" s="16"/>
      <c r="T222" s="16"/>
      <c r="U222" s="17"/>
      <c r="V222" s="344"/>
      <c r="W222" s="339"/>
      <c r="X222" s="339"/>
      <c r="Y222" s="339"/>
      <c r="Z222" s="339"/>
      <c r="AA222" s="339"/>
      <c r="AB222" s="339"/>
      <c r="AC222" s="339"/>
      <c r="AD222" s="345"/>
      <c r="AE222" s="345"/>
      <c r="AF222" s="346"/>
      <c r="AG222" s="346"/>
      <c r="AH222" s="16"/>
      <c r="AI222" s="16"/>
      <c r="AJ222" s="16"/>
      <c r="AK222" s="16"/>
      <c r="AL222" s="16"/>
      <c r="AM222" s="17"/>
      <c r="AN222" s="17"/>
      <c r="AO222" s="16"/>
      <c r="AP222" s="16"/>
      <c r="AQ222" s="1"/>
      <c r="AR222" s="1"/>
    </row>
    <row r="223" spans="1:44" ht="13.5" customHeight="1">
      <c r="A223" s="16"/>
      <c r="B223" s="16"/>
      <c r="C223" s="338"/>
      <c r="D223" s="339"/>
      <c r="E223" s="340"/>
      <c r="F223" s="16"/>
      <c r="G223" s="341"/>
      <c r="H223" s="341"/>
      <c r="I223" s="341"/>
      <c r="J223" s="341"/>
      <c r="K223" s="341"/>
      <c r="L223" s="338"/>
      <c r="M223" s="342"/>
      <c r="N223" s="342"/>
      <c r="O223" s="343"/>
      <c r="P223" s="341"/>
      <c r="Q223" s="16"/>
      <c r="R223" s="16"/>
      <c r="S223" s="16"/>
      <c r="T223" s="16"/>
      <c r="U223" s="17"/>
      <c r="V223" s="344"/>
      <c r="W223" s="339"/>
      <c r="X223" s="339"/>
      <c r="Y223" s="339"/>
      <c r="Z223" s="339"/>
      <c r="AA223" s="339"/>
      <c r="AB223" s="339"/>
      <c r="AC223" s="339"/>
      <c r="AD223" s="345"/>
      <c r="AE223" s="345"/>
      <c r="AF223" s="346"/>
      <c r="AG223" s="346"/>
      <c r="AH223" s="16"/>
      <c r="AI223" s="16"/>
      <c r="AJ223" s="16"/>
      <c r="AK223" s="16"/>
      <c r="AL223" s="16"/>
      <c r="AM223" s="17"/>
      <c r="AN223" s="17"/>
      <c r="AO223" s="16"/>
      <c r="AP223" s="16"/>
      <c r="AQ223" s="1"/>
      <c r="AR223" s="1"/>
    </row>
    <row r="224" spans="1:44" ht="13.5" customHeight="1">
      <c r="A224" s="16"/>
      <c r="B224" s="16"/>
      <c r="C224" s="338"/>
      <c r="D224" s="339"/>
      <c r="E224" s="340"/>
      <c r="F224" s="16"/>
      <c r="G224" s="341"/>
      <c r="H224" s="341"/>
      <c r="I224" s="341"/>
      <c r="J224" s="341"/>
      <c r="K224" s="341"/>
      <c r="L224" s="338"/>
      <c r="M224" s="342"/>
      <c r="N224" s="342"/>
      <c r="O224" s="343"/>
      <c r="P224" s="341"/>
      <c r="Q224" s="16"/>
      <c r="R224" s="16"/>
      <c r="S224" s="16"/>
      <c r="T224" s="16"/>
      <c r="U224" s="17"/>
      <c r="V224" s="344"/>
      <c r="W224" s="339"/>
      <c r="X224" s="339"/>
      <c r="Y224" s="339"/>
      <c r="Z224" s="339"/>
      <c r="AA224" s="339"/>
      <c r="AB224" s="339"/>
      <c r="AC224" s="339"/>
      <c r="AD224" s="345"/>
      <c r="AE224" s="345"/>
      <c r="AF224" s="346"/>
      <c r="AG224" s="346"/>
      <c r="AH224" s="16"/>
      <c r="AI224" s="16"/>
      <c r="AJ224" s="16"/>
      <c r="AK224" s="16"/>
      <c r="AL224" s="16"/>
      <c r="AM224" s="17"/>
      <c r="AN224" s="17"/>
      <c r="AO224" s="16"/>
      <c r="AP224" s="16"/>
      <c r="AQ224" s="1"/>
      <c r="AR224" s="1"/>
    </row>
    <row r="225" spans="1:44" ht="13.5" customHeight="1">
      <c r="A225" s="16"/>
      <c r="B225" s="16"/>
      <c r="C225" s="338"/>
      <c r="D225" s="339"/>
      <c r="E225" s="340"/>
      <c r="F225" s="16"/>
      <c r="G225" s="341"/>
      <c r="H225" s="341"/>
      <c r="I225" s="341"/>
      <c r="J225" s="341"/>
      <c r="K225" s="341"/>
      <c r="L225" s="338"/>
      <c r="M225" s="342"/>
      <c r="N225" s="342"/>
      <c r="O225" s="343"/>
      <c r="P225" s="341"/>
      <c r="Q225" s="16"/>
      <c r="R225" s="16"/>
      <c r="S225" s="16"/>
      <c r="T225" s="16"/>
      <c r="U225" s="17"/>
      <c r="V225" s="344"/>
      <c r="W225" s="339"/>
      <c r="X225" s="339"/>
      <c r="Y225" s="339"/>
      <c r="Z225" s="339"/>
      <c r="AA225" s="339"/>
      <c r="AB225" s="339"/>
      <c r="AC225" s="339"/>
      <c r="AD225" s="345"/>
      <c r="AE225" s="345"/>
      <c r="AF225" s="346"/>
      <c r="AG225" s="346"/>
      <c r="AH225" s="16"/>
      <c r="AI225" s="16"/>
      <c r="AJ225" s="16"/>
      <c r="AK225" s="16"/>
      <c r="AL225" s="16"/>
      <c r="AM225" s="17"/>
      <c r="AN225" s="17"/>
      <c r="AO225" s="16"/>
      <c r="AP225" s="16"/>
      <c r="AQ225" s="1"/>
      <c r="AR225" s="1"/>
    </row>
    <row r="226" spans="1:44" ht="13.5" customHeight="1">
      <c r="A226" s="16"/>
      <c r="B226" s="16"/>
      <c r="C226" s="338"/>
      <c r="D226" s="339"/>
      <c r="E226" s="340"/>
      <c r="F226" s="16"/>
      <c r="G226" s="341"/>
      <c r="H226" s="341"/>
      <c r="I226" s="341"/>
      <c r="J226" s="341"/>
      <c r="K226" s="341"/>
      <c r="L226" s="338"/>
      <c r="M226" s="342"/>
      <c r="N226" s="342"/>
      <c r="O226" s="343"/>
      <c r="P226" s="341"/>
      <c r="Q226" s="16"/>
      <c r="R226" s="16"/>
      <c r="S226" s="16"/>
      <c r="T226" s="16"/>
      <c r="U226" s="17"/>
      <c r="V226" s="344"/>
      <c r="W226" s="339"/>
      <c r="X226" s="339"/>
      <c r="Y226" s="339"/>
      <c r="Z226" s="339"/>
      <c r="AA226" s="339"/>
      <c r="AB226" s="339"/>
      <c r="AC226" s="339"/>
      <c r="AD226" s="345"/>
      <c r="AE226" s="345"/>
      <c r="AF226" s="346"/>
      <c r="AG226" s="346"/>
      <c r="AH226" s="16"/>
      <c r="AI226" s="16"/>
      <c r="AJ226" s="16"/>
      <c r="AK226" s="16"/>
      <c r="AL226" s="16"/>
      <c r="AM226" s="17"/>
      <c r="AN226" s="17"/>
      <c r="AO226" s="16"/>
      <c r="AP226" s="16"/>
      <c r="AQ226" s="1"/>
      <c r="AR226" s="1"/>
    </row>
    <row r="227" spans="1:44" ht="13.5" customHeight="1">
      <c r="A227" s="16"/>
      <c r="B227" s="16"/>
      <c r="C227" s="338"/>
      <c r="D227" s="339"/>
      <c r="E227" s="340"/>
      <c r="F227" s="16"/>
      <c r="G227" s="341"/>
      <c r="H227" s="341"/>
      <c r="I227" s="341"/>
      <c r="J227" s="341"/>
      <c r="K227" s="341"/>
      <c r="L227" s="338"/>
      <c r="M227" s="342"/>
      <c r="N227" s="342"/>
      <c r="O227" s="343"/>
      <c r="P227" s="341"/>
      <c r="Q227" s="16"/>
      <c r="R227" s="16"/>
      <c r="S227" s="16"/>
      <c r="T227" s="16"/>
      <c r="U227" s="17"/>
      <c r="V227" s="344"/>
      <c r="W227" s="339"/>
      <c r="X227" s="339"/>
      <c r="Y227" s="339"/>
      <c r="Z227" s="339"/>
      <c r="AA227" s="339"/>
      <c r="AB227" s="339"/>
      <c r="AC227" s="339"/>
      <c r="AD227" s="345"/>
      <c r="AE227" s="345"/>
      <c r="AF227" s="346"/>
      <c r="AG227" s="346"/>
      <c r="AH227" s="16"/>
      <c r="AI227" s="16"/>
      <c r="AJ227" s="16"/>
      <c r="AK227" s="16"/>
      <c r="AL227" s="16"/>
      <c r="AM227" s="17"/>
      <c r="AN227" s="17"/>
      <c r="AO227" s="16"/>
      <c r="AP227" s="16"/>
      <c r="AQ227" s="1"/>
      <c r="AR227" s="1"/>
    </row>
    <row r="228" spans="1:44" ht="13.5" customHeight="1">
      <c r="A228" s="16"/>
      <c r="B228" s="16"/>
      <c r="C228" s="338"/>
      <c r="D228" s="339"/>
      <c r="E228" s="340"/>
      <c r="F228" s="16"/>
      <c r="G228" s="341"/>
      <c r="H228" s="341"/>
      <c r="I228" s="341"/>
      <c r="J228" s="341"/>
      <c r="K228" s="341"/>
      <c r="L228" s="338"/>
      <c r="M228" s="342"/>
      <c r="N228" s="342"/>
      <c r="O228" s="343"/>
      <c r="P228" s="341"/>
      <c r="Q228" s="16"/>
      <c r="R228" s="16"/>
      <c r="S228" s="16"/>
      <c r="T228" s="16"/>
      <c r="U228" s="17"/>
      <c r="V228" s="344"/>
      <c r="W228" s="339"/>
      <c r="X228" s="339"/>
      <c r="Y228" s="339"/>
      <c r="Z228" s="339"/>
      <c r="AA228" s="339"/>
      <c r="AB228" s="339"/>
      <c r="AC228" s="339"/>
      <c r="AD228" s="345"/>
      <c r="AE228" s="345"/>
      <c r="AF228" s="346"/>
      <c r="AG228" s="346"/>
      <c r="AH228" s="16"/>
      <c r="AI228" s="16"/>
      <c r="AJ228" s="16"/>
      <c r="AK228" s="16"/>
      <c r="AL228" s="16"/>
      <c r="AM228" s="17"/>
      <c r="AN228" s="17"/>
      <c r="AO228" s="16"/>
      <c r="AP228" s="16"/>
      <c r="AQ228" s="1"/>
      <c r="AR228" s="1"/>
    </row>
    <row r="229" spans="1:44" ht="13.5" customHeight="1">
      <c r="A229" s="16"/>
      <c r="B229" s="16"/>
      <c r="C229" s="338"/>
      <c r="D229" s="339"/>
      <c r="E229" s="340"/>
      <c r="F229" s="16"/>
      <c r="G229" s="341"/>
      <c r="H229" s="341"/>
      <c r="I229" s="341"/>
      <c r="J229" s="341"/>
      <c r="K229" s="341"/>
      <c r="L229" s="338"/>
      <c r="M229" s="342"/>
      <c r="N229" s="342"/>
      <c r="O229" s="343"/>
      <c r="P229" s="341"/>
      <c r="Q229" s="16"/>
      <c r="R229" s="16"/>
      <c r="S229" s="16"/>
      <c r="T229" s="16"/>
      <c r="U229" s="17"/>
      <c r="V229" s="344"/>
      <c r="W229" s="339"/>
      <c r="X229" s="339"/>
      <c r="Y229" s="339"/>
      <c r="Z229" s="339"/>
      <c r="AA229" s="339"/>
      <c r="AB229" s="339"/>
      <c r="AC229" s="339"/>
      <c r="AD229" s="345"/>
      <c r="AE229" s="345"/>
      <c r="AF229" s="346"/>
      <c r="AG229" s="346"/>
      <c r="AH229" s="16"/>
      <c r="AI229" s="16"/>
      <c r="AJ229" s="16"/>
      <c r="AK229" s="16"/>
      <c r="AL229" s="16"/>
      <c r="AM229" s="17"/>
      <c r="AN229" s="17"/>
      <c r="AO229" s="16"/>
      <c r="AP229" s="16"/>
      <c r="AQ229" s="1"/>
      <c r="AR229" s="1"/>
    </row>
    <row r="230" spans="1:44" ht="13.5" customHeight="1">
      <c r="A230" s="16"/>
      <c r="B230" s="16"/>
      <c r="C230" s="338"/>
      <c r="D230" s="339"/>
      <c r="E230" s="340"/>
      <c r="F230" s="16"/>
      <c r="G230" s="341"/>
      <c r="H230" s="341"/>
      <c r="I230" s="341"/>
      <c r="J230" s="341"/>
      <c r="K230" s="341"/>
      <c r="L230" s="338"/>
      <c r="M230" s="342"/>
      <c r="N230" s="342"/>
      <c r="O230" s="343"/>
      <c r="P230" s="341"/>
      <c r="Q230" s="16"/>
      <c r="R230" s="16"/>
      <c r="S230" s="16"/>
      <c r="T230" s="16"/>
      <c r="U230" s="17"/>
      <c r="V230" s="344"/>
      <c r="W230" s="339"/>
      <c r="X230" s="339"/>
      <c r="Y230" s="339"/>
      <c r="Z230" s="339"/>
      <c r="AA230" s="339"/>
      <c r="AB230" s="339"/>
      <c r="AC230" s="339"/>
      <c r="AD230" s="345"/>
      <c r="AE230" s="345"/>
      <c r="AF230" s="346"/>
      <c r="AG230" s="346"/>
      <c r="AH230" s="16"/>
      <c r="AI230" s="16"/>
      <c r="AJ230" s="16"/>
      <c r="AK230" s="16"/>
      <c r="AL230" s="16"/>
      <c r="AM230" s="17"/>
      <c r="AN230" s="17"/>
      <c r="AO230" s="16"/>
      <c r="AP230" s="16"/>
      <c r="AQ230" s="1"/>
      <c r="AR230" s="1"/>
    </row>
    <row r="231" spans="1:44" ht="13.5" customHeight="1">
      <c r="A231" s="16"/>
      <c r="B231" s="16"/>
      <c r="C231" s="338"/>
      <c r="D231" s="339"/>
      <c r="E231" s="340"/>
      <c r="F231" s="16"/>
      <c r="G231" s="341"/>
      <c r="H231" s="341"/>
      <c r="I231" s="341"/>
      <c r="J231" s="341"/>
      <c r="K231" s="341"/>
      <c r="L231" s="338"/>
      <c r="M231" s="342"/>
      <c r="N231" s="342"/>
      <c r="O231" s="343"/>
      <c r="P231" s="341"/>
      <c r="Q231" s="16"/>
      <c r="R231" s="16"/>
      <c r="S231" s="16"/>
      <c r="T231" s="16"/>
      <c r="U231" s="17"/>
      <c r="V231" s="344"/>
      <c r="W231" s="339"/>
      <c r="X231" s="339"/>
      <c r="Y231" s="339"/>
      <c r="Z231" s="339"/>
      <c r="AA231" s="339"/>
      <c r="AB231" s="339"/>
      <c r="AC231" s="339"/>
      <c r="AD231" s="345"/>
      <c r="AE231" s="345"/>
      <c r="AF231" s="346"/>
      <c r="AG231" s="346"/>
      <c r="AH231" s="16"/>
      <c r="AI231" s="16"/>
      <c r="AJ231" s="16"/>
      <c r="AK231" s="16"/>
      <c r="AL231" s="16"/>
      <c r="AM231" s="17"/>
      <c r="AN231" s="17"/>
      <c r="AO231" s="16"/>
      <c r="AP231" s="16"/>
      <c r="AQ231" s="1"/>
      <c r="AR231" s="1"/>
    </row>
    <row r="232" spans="1:44" ht="13.5" customHeight="1">
      <c r="A232" s="16"/>
      <c r="B232" s="16"/>
      <c r="C232" s="338"/>
      <c r="D232" s="339"/>
      <c r="E232" s="340"/>
      <c r="F232" s="16"/>
      <c r="G232" s="341"/>
      <c r="H232" s="341"/>
      <c r="I232" s="341"/>
      <c r="J232" s="341"/>
      <c r="K232" s="341"/>
      <c r="L232" s="338"/>
      <c r="M232" s="342"/>
      <c r="N232" s="342"/>
      <c r="O232" s="343"/>
      <c r="P232" s="341"/>
      <c r="Q232" s="16"/>
      <c r="R232" s="16"/>
      <c r="S232" s="16"/>
      <c r="T232" s="16"/>
      <c r="U232" s="17"/>
      <c r="V232" s="344"/>
      <c r="W232" s="339"/>
      <c r="X232" s="339"/>
      <c r="Y232" s="339"/>
      <c r="Z232" s="339"/>
      <c r="AA232" s="339"/>
      <c r="AB232" s="339"/>
      <c r="AC232" s="339"/>
      <c r="AD232" s="345"/>
      <c r="AE232" s="345"/>
      <c r="AF232" s="346"/>
      <c r="AG232" s="346"/>
      <c r="AH232" s="16"/>
      <c r="AI232" s="16"/>
      <c r="AJ232" s="16"/>
      <c r="AK232" s="16"/>
      <c r="AL232" s="16"/>
      <c r="AM232" s="17"/>
      <c r="AN232" s="17"/>
      <c r="AO232" s="16"/>
      <c r="AP232" s="16"/>
      <c r="AQ232" s="1"/>
      <c r="AR232" s="1"/>
    </row>
    <row r="233" spans="1:44" ht="13.5" customHeight="1">
      <c r="A233" s="16"/>
      <c r="B233" s="16"/>
      <c r="C233" s="338"/>
      <c r="D233" s="339"/>
      <c r="E233" s="340"/>
      <c r="F233" s="16"/>
      <c r="G233" s="341"/>
      <c r="H233" s="341"/>
      <c r="I233" s="341"/>
      <c r="J233" s="341"/>
      <c r="K233" s="341"/>
      <c r="L233" s="338"/>
      <c r="M233" s="342"/>
      <c r="N233" s="342"/>
      <c r="O233" s="343"/>
      <c r="P233" s="341"/>
      <c r="Q233" s="16"/>
      <c r="R233" s="16"/>
      <c r="S233" s="16"/>
      <c r="T233" s="16"/>
      <c r="U233" s="17"/>
      <c r="V233" s="344"/>
      <c r="W233" s="339"/>
      <c r="X233" s="339"/>
      <c r="Y233" s="339"/>
      <c r="Z233" s="339"/>
      <c r="AA233" s="339"/>
      <c r="AB233" s="339"/>
      <c r="AC233" s="339"/>
      <c r="AD233" s="345"/>
      <c r="AE233" s="345"/>
      <c r="AF233" s="346"/>
      <c r="AG233" s="346"/>
      <c r="AH233" s="16"/>
      <c r="AI233" s="16"/>
      <c r="AJ233" s="16"/>
      <c r="AK233" s="16"/>
      <c r="AL233" s="16"/>
      <c r="AM233" s="17"/>
      <c r="AN233" s="17"/>
      <c r="AO233" s="16"/>
      <c r="AP233" s="16"/>
      <c r="AQ233" s="1"/>
      <c r="AR233" s="1"/>
    </row>
    <row r="234" spans="1:44" ht="13.5" customHeight="1">
      <c r="A234" s="16"/>
      <c r="B234" s="16"/>
      <c r="C234" s="338"/>
      <c r="D234" s="339"/>
      <c r="E234" s="340"/>
      <c r="F234" s="16"/>
      <c r="G234" s="341"/>
      <c r="H234" s="341"/>
      <c r="I234" s="341"/>
      <c r="J234" s="341"/>
      <c r="K234" s="341"/>
      <c r="L234" s="338"/>
      <c r="M234" s="342"/>
      <c r="N234" s="342"/>
      <c r="O234" s="343"/>
      <c r="P234" s="341"/>
      <c r="Q234" s="16"/>
      <c r="R234" s="16"/>
      <c r="S234" s="16"/>
      <c r="T234" s="16"/>
      <c r="U234" s="17"/>
      <c r="V234" s="344"/>
      <c r="W234" s="339"/>
      <c r="X234" s="339"/>
      <c r="Y234" s="339"/>
      <c r="Z234" s="339"/>
      <c r="AA234" s="339"/>
      <c r="AB234" s="339"/>
      <c r="AC234" s="339"/>
      <c r="AD234" s="345"/>
      <c r="AE234" s="345"/>
      <c r="AF234" s="346"/>
      <c r="AG234" s="346"/>
      <c r="AH234" s="16"/>
      <c r="AI234" s="16"/>
      <c r="AJ234" s="16"/>
      <c r="AK234" s="16"/>
      <c r="AL234" s="16"/>
      <c r="AM234" s="17"/>
      <c r="AN234" s="17"/>
      <c r="AO234" s="16"/>
      <c r="AP234" s="16"/>
      <c r="AQ234" s="1"/>
      <c r="AR234" s="1"/>
    </row>
    <row r="235" spans="1:44" ht="13.5" customHeight="1">
      <c r="A235" s="16"/>
      <c r="B235" s="16"/>
      <c r="C235" s="338"/>
      <c r="D235" s="339"/>
      <c r="E235" s="340"/>
      <c r="F235" s="16"/>
      <c r="G235" s="341"/>
      <c r="H235" s="341"/>
      <c r="I235" s="341"/>
      <c r="J235" s="341"/>
      <c r="K235" s="341"/>
      <c r="L235" s="338"/>
      <c r="M235" s="342"/>
      <c r="N235" s="342"/>
      <c r="O235" s="343"/>
      <c r="P235" s="341"/>
      <c r="Q235" s="16"/>
      <c r="R235" s="16"/>
      <c r="S235" s="16"/>
      <c r="T235" s="16"/>
      <c r="U235" s="17"/>
      <c r="V235" s="344"/>
      <c r="W235" s="339"/>
      <c r="X235" s="339"/>
      <c r="Y235" s="339"/>
      <c r="Z235" s="339"/>
      <c r="AA235" s="339"/>
      <c r="AB235" s="339"/>
      <c r="AC235" s="339"/>
      <c r="AD235" s="345"/>
      <c r="AE235" s="345"/>
      <c r="AF235" s="346"/>
      <c r="AG235" s="346"/>
      <c r="AH235" s="16"/>
      <c r="AI235" s="16"/>
      <c r="AJ235" s="16"/>
      <c r="AK235" s="16"/>
      <c r="AL235" s="16"/>
      <c r="AM235" s="17"/>
      <c r="AN235" s="17"/>
      <c r="AO235" s="16"/>
      <c r="AP235" s="16"/>
      <c r="AQ235" s="1"/>
      <c r="AR235" s="1"/>
    </row>
    <row r="236" spans="1:44" ht="13.5" customHeight="1">
      <c r="A236" s="16"/>
      <c r="B236" s="16"/>
      <c r="C236" s="338"/>
      <c r="D236" s="339"/>
      <c r="E236" s="340"/>
      <c r="F236" s="16"/>
      <c r="G236" s="341"/>
      <c r="H236" s="341"/>
      <c r="I236" s="341"/>
      <c r="J236" s="341"/>
      <c r="K236" s="341"/>
      <c r="L236" s="338"/>
      <c r="M236" s="342"/>
      <c r="N236" s="342"/>
      <c r="O236" s="343"/>
      <c r="P236" s="341"/>
      <c r="Q236" s="16"/>
      <c r="R236" s="16"/>
      <c r="S236" s="16"/>
      <c r="T236" s="16"/>
      <c r="U236" s="17"/>
      <c r="V236" s="344"/>
      <c r="W236" s="339"/>
      <c r="X236" s="339"/>
      <c r="Y236" s="339"/>
      <c r="Z236" s="339"/>
      <c r="AA236" s="339"/>
      <c r="AB236" s="339"/>
      <c r="AC236" s="339"/>
      <c r="AD236" s="345"/>
      <c r="AE236" s="345"/>
      <c r="AF236" s="346"/>
      <c r="AG236" s="346"/>
      <c r="AH236" s="16"/>
      <c r="AI236" s="16"/>
      <c r="AJ236" s="16"/>
      <c r="AK236" s="16"/>
      <c r="AL236" s="16"/>
      <c r="AM236" s="17"/>
      <c r="AN236" s="17"/>
      <c r="AO236" s="16"/>
      <c r="AP236" s="16"/>
      <c r="AQ236" s="1"/>
      <c r="AR236" s="1"/>
    </row>
    <row r="237" spans="1:44" ht="13.5" customHeight="1">
      <c r="A237" s="16"/>
      <c r="B237" s="16"/>
      <c r="C237" s="338"/>
      <c r="D237" s="339"/>
      <c r="E237" s="340"/>
      <c r="F237" s="16"/>
      <c r="G237" s="341"/>
      <c r="H237" s="341"/>
      <c r="I237" s="341"/>
      <c r="J237" s="341"/>
      <c r="K237" s="341"/>
      <c r="L237" s="338"/>
      <c r="M237" s="342"/>
      <c r="N237" s="342"/>
      <c r="O237" s="343"/>
      <c r="P237" s="341"/>
      <c r="Q237" s="16"/>
      <c r="R237" s="16"/>
      <c r="S237" s="16"/>
      <c r="T237" s="16"/>
      <c r="U237" s="17"/>
      <c r="V237" s="344"/>
      <c r="W237" s="339"/>
      <c r="X237" s="339"/>
      <c r="Y237" s="339"/>
      <c r="Z237" s="339"/>
      <c r="AA237" s="339"/>
      <c r="AB237" s="339"/>
      <c r="AC237" s="339"/>
      <c r="AD237" s="345"/>
      <c r="AE237" s="345"/>
      <c r="AF237" s="346"/>
      <c r="AG237" s="346"/>
      <c r="AH237" s="16"/>
      <c r="AI237" s="16"/>
      <c r="AJ237" s="16"/>
      <c r="AK237" s="16"/>
      <c r="AL237" s="16"/>
      <c r="AM237" s="17"/>
      <c r="AN237" s="17"/>
      <c r="AO237" s="16"/>
      <c r="AP237" s="16"/>
      <c r="AQ237" s="1"/>
      <c r="AR237" s="1"/>
    </row>
    <row r="238" spans="1:44" ht="13.5" customHeight="1">
      <c r="A238" s="16"/>
      <c r="B238" s="16"/>
      <c r="C238" s="338"/>
      <c r="D238" s="339"/>
      <c r="E238" s="340"/>
      <c r="F238" s="16"/>
      <c r="G238" s="341"/>
      <c r="H238" s="341"/>
      <c r="I238" s="341"/>
      <c r="J238" s="341"/>
      <c r="K238" s="341"/>
      <c r="L238" s="338"/>
      <c r="M238" s="342"/>
      <c r="N238" s="342"/>
      <c r="O238" s="343"/>
      <c r="P238" s="341"/>
      <c r="Q238" s="16"/>
      <c r="R238" s="16"/>
      <c r="S238" s="16"/>
      <c r="T238" s="16"/>
      <c r="U238" s="17"/>
      <c r="V238" s="344"/>
      <c r="W238" s="339"/>
      <c r="X238" s="339"/>
      <c r="Y238" s="339"/>
      <c r="Z238" s="339"/>
      <c r="AA238" s="339"/>
      <c r="AB238" s="339"/>
      <c r="AC238" s="339"/>
      <c r="AD238" s="345"/>
      <c r="AE238" s="345"/>
      <c r="AF238" s="346"/>
      <c r="AG238" s="346"/>
      <c r="AH238" s="16"/>
      <c r="AI238" s="16"/>
      <c r="AJ238" s="16"/>
      <c r="AK238" s="16"/>
      <c r="AL238" s="16"/>
      <c r="AM238" s="17"/>
      <c r="AN238" s="17"/>
      <c r="AO238" s="16"/>
      <c r="AP238" s="16"/>
      <c r="AQ238" s="1"/>
      <c r="AR238" s="1"/>
    </row>
    <row r="239" spans="1:44" ht="13.5" customHeight="1">
      <c r="A239" s="16"/>
      <c r="B239" s="16"/>
      <c r="C239" s="338"/>
      <c r="D239" s="339"/>
      <c r="E239" s="340"/>
      <c r="F239" s="16"/>
      <c r="G239" s="341"/>
      <c r="H239" s="341"/>
      <c r="I239" s="341"/>
      <c r="J239" s="341"/>
      <c r="K239" s="341"/>
      <c r="L239" s="338"/>
      <c r="M239" s="342"/>
      <c r="N239" s="342"/>
      <c r="O239" s="343"/>
      <c r="P239" s="341"/>
      <c r="Q239" s="16"/>
      <c r="R239" s="16"/>
      <c r="S239" s="16"/>
      <c r="T239" s="16"/>
      <c r="U239" s="17"/>
      <c r="V239" s="344"/>
      <c r="W239" s="339"/>
      <c r="X239" s="339"/>
      <c r="Y239" s="339"/>
      <c r="Z239" s="339"/>
      <c r="AA239" s="339"/>
      <c r="AB239" s="339"/>
      <c r="AC239" s="339"/>
      <c r="AD239" s="345"/>
      <c r="AE239" s="345"/>
      <c r="AF239" s="346"/>
      <c r="AG239" s="346"/>
      <c r="AH239" s="16"/>
      <c r="AI239" s="16"/>
      <c r="AJ239" s="16"/>
      <c r="AK239" s="16"/>
      <c r="AL239" s="16"/>
      <c r="AM239" s="17"/>
      <c r="AN239" s="17"/>
      <c r="AO239" s="16"/>
      <c r="AP239" s="16"/>
      <c r="AQ239" s="1"/>
      <c r="AR239" s="1"/>
    </row>
    <row r="240" spans="1:44" ht="13.5" customHeight="1">
      <c r="A240" s="16"/>
      <c r="B240" s="16"/>
      <c r="C240" s="338"/>
      <c r="D240" s="339"/>
      <c r="E240" s="340"/>
      <c r="F240" s="16"/>
      <c r="G240" s="341"/>
      <c r="H240" s="341"/>
      <c r="I240" s="341"/>
      <c r="J240" s="341"/>
      <c r="K240" s="341"/>
      <c r="L240" s="338"/>
      <c r="M240" s="342"/>
      <c r="N240" s="342"/>
      <c r="O240" s="343"/>
      <c r="P240" s="341"/>
      <c r="Q240" s="16"/>
      <c r="R240" s="16"/>
      <c r="S240" s="16"/>
      <c r="T240" s="16"/>
      <c r="U240" s="17"/>
      <c r="V240" s="344"/>
      <c r="W240" s="339"/>
      <c r="X240" s="339"/>
      <c r="Y240" s="339"/>
      <c r="Z240" s="339"/>
      <c r="AA240" s="339"/>
      <c r="AB240" s="339"/>
      <c r="AC240" s="339"/>
      <c r="AD240" s="345"/>
      <c r="AE240" s="345"/>
      <c r="AF240" s="346"/>
      <c r="AG240" s="346"/>
      <c r="AH240" s="16"/>
      <c r="AI240" s="16"/>
      <c r="AJ240" s="16"/>
      <c r="AK240" s="16"/>
      <c r="AL240" s="16"/>
      <c r="AM240" s="17"/>
      <c r="AN240" s="17"/>
      <c r="AO240" s="16"/>
      <c r="AP240" s="16"/>
      <c r="AQ240" s="1"/>
      <c r="AR240" s="1"/>
    </row>
    <row r="241" spans="1:44" ht="13.5" customHeight="1">
      <c r="A241" s="16"/>
      <c r="B241" s="16"/>
      <c r="C241" s="338"/>
      <c r="D241" s="339"/>
      <c r="E241" s="340"/>
      <c r="F241" s="16"/>
      <c r="G241" s="341"/>
      <c r="H241" s="341"/>
      <c r="I241" s="341"/>
      <c r="J241" s="341"/>
      <c r="K241" s="341"/>
      <c r="L241" s="338"/>
      <c r="M241" s="342"/>
      <c r="N241" s="342"/>
      <c r="O241" s="343"/>
      <c r="P241" s="341"/>
      <c r="Q241" s="16"/>
      <c r="R241" s="16"/>
      <c r="S241" s="16"/>
      <c r="T241" s="16"/>
      <c r="U241" s="17"/>
      <c r="V241" s="344"/>
      <c r="W241" s="339"/>
      <c r="X241" s="339"/>
      <c r="Y241" s="339"/>
      <c r="Z241" s="339"/>
      <c r="AA241" s="339"/>
      <c r="AB241" s="339"/>
      <c r="AC241" s="339"/>
      <c r="AD241" s="345"/>
      <c r="AE241" s="345"/>
      <c r="AF241" s="346"/>
      <c r="AG241" s="346"/>
      <c r="AH241" s="16"/>
      <c r="AI241" s="16"/>
      <c r="AJ241" s="16"/>
      <c r="AK241" s="16"/>
      <c r="AL241" s="16"/>
      <c r="AM241" s="17"/>
      <c r="AN241" s="17"/>
      <c r="AO241" s="16"/>
      <c r="AP241" s="16"/>
      <c r="AQ241" s="1"/>
      <c r="AR241" s="1"/>
    </row>
    <row r="242" spans="1:44" ht="13.5" customHeight="1">
      <c r="A242" s="16"/>
      <c r="B242" s="16"/>
      <c r="C242" s="338"/>
      <c r="D242" s="339"/>
      <c r="E242" s="340"/>
      <c r="F242" s="16"/>
      <c r="G242" s="341"/>
      <c r="H242" s="341"/>
      <c r="I242" s="341"/>
      <c r="J242" s="341"/>
      <c r="K242" s="341"/>
      <c r="L242" s="338"/>
      <c r="M242" s="342"/>
      <c r="N242" s="342"/>
      <c r="O242" s="343"/>
      <c r="P242" s="341"/>
      <c r="Q242" s="16"/>
      <c r="R242" s="16"/>
      <c r="S242" s="16"/>
      <c r="T242" s="16"/>
      <c r="U242" s="17"/>
      <c r="V242" s="344"/>
      <c r="W242" s="339"/>
      <c r="X242" s="339"/>
      <c r="Y242" s="339"/>
      <c r="Z242" s="339"/>
      <c r="AA242" s="339"/>
      <c r="AB242" s="339"/>
      <c r="AC242" s="339"/>
      <c r="AD242" s="345"/>
      <c r="AE242" s="345"/>
      <c r="AF242" s="346"/>
      <c r="AG242" s="346"/>
      <c r="AH242" s="16"/>
      <c r="AI242" s="16"/>
      <c r="AJ242" s="16"/>
      <c r="AK242" s="16"/>
      <c r="AL242" s="16"/>
      <c r="AM242" s="17"/>
      <c r="AN242" s="17"/>
      <c r="AO242" s="16"/>
      <c r="AP242" s="16"/>
      <c r="AQ242" s="1"/>
      <c r="AR242" s="1"/>
    </row>
    <row r="243" spans="1:44" ht="13.5" customHeight="1">
      <c r="A243" s="16"/>
      <c r="B243" s="16"/>
      <c r="C243" s="338"/>
      <c r="D243" s="339"/>
      <c r="E243" s="340"/>
      <c r="F243" s="16"/>
      <c r="G243" s="341"/>
      <c r="H243" s="341"/>
      <c r="I243" s="341"/>
      <c r="J243" s="341"/>
      <c r="K243" s="341"/>
      <c r="L243" s="338"/>
      <c r="M243" s="342"/>
      <c r="N243" s="342"/>
      <c r="O243" s="343"/>
      <c r="P243" s="341"/>
      <c r="Q243" s="16"/>
      <c r="R243" s="16"/>
      <c r="S243" s="16"/>
      <c r="T243" s="16"/>
      <c r="U243" s="17"/>
      <c r="V243" s="344"/>
      <c r="W243" s="339"/>
      <c r="X243" s="339"/>
      <c r="Y243" s="339"/>
      <c r="Z243" s="339"/>
      <c r="AA243" s="339"/>
      <c r="AB243" s="339"/>
      <c r="AC243" s="339"/>
      <c r="AD243" s="345"/>
      <c r="AE243" s="345"/>
      <c r="AF243" s="346"/>
      <c r="AG243" s="346"/>
      <c r="AH243" s="16"/>
      <c r="AI243" s="16"/>
      <c r="AJ243" s="16"/>
      <c r="AK243" s="16"/>
      <c r="AL243" s="16"/>
      <c r="AM243" s="17"/>
      <c r="AN243" s="17"/>
      <c r="AO243" s="16"/>
      <c r="AP243" s="16"/>
      <c r="AQ243" s="1"/>
      <c r="AR243" s="1"/>
    </row>
    <row r="244" spans="1:44" ht="13.5" customHeight="1">
      <c r="A244" s="16"/>
      <c r="B244" s="16"/>
      <c r="C244" s="338"/>
      <c r="D244" s="339"/>
      <c r="E244" s="340"/>
      <c r="F244" s="16"/>
      <c r="G244" s="341"/>
      <c r="H244" s="341"/>
      <c r="I244" s="341"/>
      <c r="J244" s="341"/>
      <c r="K244" s="341"/>
      <c r="L244" s="338"/>
      <c r="M244" s="342"/>
      <c r="N244" s="342"/>
      <c r="O244" s="343"/>
      <c r="P244" s="341"/>
      <c r="Q244" s="16"/>
      <c r="R244" s="16"/>
      <c r="S244" s="16"/>
      <c r="T244" s="16"/>
      <c r="U244" s="17"/>
      <c r="V244" s="344"/>
      <c r="W244" s="339"/>
      <c r="X244" s="339"/>
      <c r="Y244" s="339"/>
      <c r="Z244" s="339"/>
      <c r="AA244" s="339"/>
      <c r="AB244" s="339"/>
      <c r="AC244" s="339"/>
      <c r="AD244" s="345"/>
      <c r="AE244" s="345"/>
      <c r="AF244" s="346"/>
      <c r="AG244" s="346"/>
      <c r="AH244" s="16"/>
      <c r="AI244" s="16"/>
      <c r="AJ244" s="16"/>
      <c r="AK244" s="16"/>
      <c r="AL244" s="16"/>
      <c r="AM244" s="17"/>
      <c r="AN244" s="17"/>
      <c r="AO244" s="16"/>
      <c r="AP244" s="16"/>
      <c r="AQ244" s="1"/>
      <c r="AR244" s="1"/>
    </row>
    <row r="245" spans="1:44" ht="13.5" customHeight="1">
      <c r="A245" s="16"/>
      <c r="B245" s="16"/>
      <c r="C245" s="338"/>
      <c r="D245" s="339"/>
      <c r="E245" s="340"/>
      <c r="F245" s="16"/>
      <c r="G245" s="341"/>
      <c r="H245" s="341"/>
      <c r="I245" s="341"/>
      <c r="J245" s="341"/>
      <c r="K245" s="341"/>
      <c r="L245" s="338"/>
      <c r="M245" s="342"/>
      <c r="N245" s="342"/>
      <c r="O245" s="343"/>
      <c r="P245" s="341"/>
      <c r="Q245" s="16"/>
      <c r="R245" s="16"/>
      <c r="S245" s="16"/>
      <c r="T245" s="16"/>
      <c r="U245" s="17"/>
      <c r="V245" s="344"/>
      <c r="W245" s="339"/>
      <c r="X245" s="339"/>
      <c r="Y245" s="339"/>
      <c r="Z245" s="339"/>
      <c r="AA245" s="339"/>
      <c r="AB245" s="339"/>
      <c r="AC245" s="339"/>
      <c r="AD245" s="345"/>
      <c r="AE245" s="345"/>
      <c r="AF245" s="346"/>
      <c r="AG245" s="346"/>
      <c r="AH245" s="16"/>
      <c r="AI245" s="16"/>
      <c r="AJ245" s="16"/>
      <c r="AK245" s="16"/>
      <c r="AL245" s="16"/>
      <c r="AM245" s="17"/>
      <c r="AN245" s="17"/>
      <c r="AO245" s="16"/>
      <c r="AP245" s="16"/>
      <c r="AQ245" s="1"/>
      <c r="AR245" s="1"/>
    </row>
    <row r="246" spans="1:44" ht="13.5" customHeight="1">
      <c r="A246" s="16"/>
      <c r="B246" s="16"/>
      <c r="C246" s="338"/>
      <c r="D246" s="339"/>
      <c r="E246" s="340"/>
      <c r="F246" s="16"/>
      <c r="G246" s="341"/>
      <c r="H246" s="341"/>
      <c r="I246" s="341"/>
      <c r="J246" s="341"/>
      <c r="K246" s="341"/>
      <c r="L246" s="338"/>
      <c r="M246" s="342"/>
      <c r="N246" s="342"/>
      <c r="O246" s="343"/>
      <c r="P246" s="341"/>
      <c r="Q246" s="16"/>
      <c r="R246" s="16"/>
      <c r="S246" s="16"/>
      <c r="T246" s="16"/>
      <c r="U246" s="17"/>
      <c r="V246" s="344"/>
      <c r="W246" s="339"/>
      <c r="X246" s="339"/>
      <c r="Y246" s="339"/>
      <c r="Z246" s="339"/>
      <c r="AA246" s="339"/>
      <c r="AB246" s="339"/>
      <c r="AC246" s="339"/>
      <c r="AD246" s="345"/>
      <c r="AE246" s="345"/>
      <c r="AF246" s="346"/>
      <c r="AG246" s="346"/>
      <c r="AH246" s="16"/>
      <c r="AI246" s="16"/>
      <c r="AJ246" s="16"/>
      <c r="AK246" s="16"/>
      <c r="AL246" s="16"/>
      <c r="AM246" s="17"/>
      <c r="AN246" s="17"/>
      <c r="AO246" s="16"/>
      <c r="AP246" s="16"/>
      <c r="AQ246" s="1"/>
      <c r="AR246" s="1"/>
    </row>
    <row r="247" spans="1:44" ht="13.5" customHeight="1">
      <c r="A247" s="16"/>
      <c r="B247" s="16"/>
      <c r="C247" s="338"/>
      <c r="D247" s="339"/>
      <c r="E247" s="340"/>
      <c r="F247" s="16"/>
      <c r="G247" s="341"/>
      <c r="H247" s="341"/>
      <c r="I247" s="341"/>
      <c r="J247" s="341"/>
      <c r="K247" s="341"/>
      <c r="L247" s="338"/>
      <c r="M247" s="342"/>
      <c r="N247" s="342"/>
      <c r="O247" s="343"/>
      <c r="P247" s="341"/>
      <c r="Q247" s="16"/>
      <c r="R247" s="16"/>
      <c r="S247" s="16"/>
      <c r="T247" s="16"/>
      <c r="U247" s="17"/>
      <c r="V247" s="344"/>
      <c r="W247" s="339"/>
      <c r="X247" s="339"/>
      <c r="Y247" s="339"/>
      <c r="Z247" s="339"/>
      <c r="AA247" s="339"/>
      <c r="AB247" s="339"/>
      <c r="AC247" s="339"/>
      <c r="AD247" s="345"/>
      <c r="AE247" s="345"/>
      <c r="AF247" s="346"/>
      <c r="AG247" s="346"/>
      <c r="AH247" s="16"/>
      <c r="AI247" s="16"/>
      <c r="AJ247" s="16"/>
      <c r="AK247" s="16"/>
      <c r="AL247" s="16"/>
      <c r="AM247" s="17"/>
      <c r="AN247" s="17"/>
      <c r="AO247" s="16"/>
      <c r="AP247" s="16"/>
      <c r="AQ247" s="1"/>
      <c r="AR247" s="1"/>
    </row>
    <row r="248" spans="1:44" ht="13.5" customHeight="1">
      <c r="A248" s="16"/>
      <c r="B248" s="16"/>
      <c r="C248" s="338"/>
      <c r="D248" s="339"/>
      <c r="E248" s="340"/>
      <c r="F248" s="16"/>
      <c r="G248" s="341"/>
      <c r="H248" s="341"/>
      <c r="I248" s="341"/>
      <c r="J248" s="341"/>
      <c r="K248" s="341"/>
      <c r="L248" s="338"/>
      <c r="M248" s="342"/>
      <c r="N248" s="342"/>
      <c r="O248" s="343"/>
      <c r="P248" s="341"/>
      <c r="Q248" s="16"/>
      <c r="R248" s="16"/>
      <c r="S248" s="16"/>
      <c r="T248" s="16"/>
      <c r="U248" s="17"/>
      <c r="V248" s="344"/>
      <c r="W248" s="339"/>
      <c r="X248" s="339"/>
      <c r="Y248" s="339"/>
      <c r="Z248" s="339"/>
      <c r="AA248" s="339"/>
      <c r="AB248" s="339"/>
      <c r="AC248" s="339"/>
      <c r="AD248" s="345"/>
      <c r="AE248" s="345"/>
      <c r="AF248" s="346"/>
      <c r="AG248" s="346"/>
      <c r="AH248" s="16"/>
      <c r="AI248" s="16"/>
      <c r="AJ248" s="16"/>
      <c r="AK248" s="16"/>
      <c r="AL248" s="16"/>
      <c r="AM248" s="17"/>
      <c r="AN248" s="17"/>
      <c r="AO248" s="16"/>
      <c r="AP248" s="16"/>
      <c r="AQ248" s="1"/>
      <c r="AR248" s="1"/>
    </row>
    <row r="249" spans="1:44" ht="13.5" customHeight="1">
      <c r="A249" s="16"/>
      <c r="B249" s="16"/>
      <c r="C249" s="338"/>
      <c r="D249" s="339"/>
      <c r="E249" s="340"/>
      <c r="F249" s="16"/>
      <c r="G249" s="341"/>
      <c r="H249" s="341"/>
      <c r="I249" s="341"/>
      <c r="J249" s="341"/>
      <c r="K249" s="341"/>
      <c r="L249" s="338"/>
      <c r="M249" s="342"/>
      <c r="N249" s="342"/>
      <c r="O249" s="343"/>
      <c r="P249" s="341"/>
      <c r="Q249" s="16"/>
      <c r="R249" s="16"/>
      <c r="S249" s="16"/>
      <c r="T249" s="16"/>
      <c r="U249" s="17"/>
      <c r="V249" s="344"/>
      <c r="W249" s="339"/>
      <c r="X249" s="339"/>
      <c r="Y249" s="339"/>
      <c r="Z249" s="339"/>
      <c r="AA249" s="339"/>
      <c r="AB249" s="339"/>
      <c r="AC249" s="339"/>
      <c r="AD249" s="345"/>
      <c r="AE249" s="345"/>
      <c r="AF249" s="346"/>
      <c r="AG249" s="346"/>
      <c r="AH249" s="16"/>
      <c r="AI249" s="16"/>
      <c r="AJ249" s="16"/>
      <c r="AK249" s="16"/>
      <c r="AL249" s="16"/>
      <c r="AM249" s="17"/>
      <c r="AN249" s="17"/>
      <c r="AO249" s="16"/>
      <c r="AP249" s="16"/>
      <c r="AQ249" s="1"/>
      <c r="AR249" s="1"/>
    </row>
    <row r="250" spans="1:44" ht="13.5" customHeight="1">
      <c r="A250" s="16"/>
      <c r="B250" s="16"/>
      <c r="C250" s="338"/>
      <c r="D250" s="339"/>
      <c r="E250" s="340"/>
      <c r="F250" s="16"/>
      <c r="G250" s="341"/>
      <c r="H250" s="341"/>
      <c r="I250" s="341"/>
      <c r="J250" s="341"/>
      <c r="K250" s="341"/>
      <c r="L250" s="338"/>
      <c r="M250" s="342"/>
      <c r="N250" s="342"/>
      <c r="O250" s="343"/>
      <c r="P250" s="341"/>
      <c r="Q250" s="16"/>
      <c r="R250" s="16"/>
      <c r="S250" s="16"/>
      <c r="T250" s="16"/>
      <c r="U250" s="17"/>
      <c r="V250" s="344"/>
      <c r="W250" s="339"/>
      <c r="X250" s="339"/>
      <c r="Y250" s="339"/>
      <c r="Z250" s="339"/>
      <c r="AA250" s="339"/>
      <c r="AB250" s="339"/>
      <c r="AC250" s="339"/>
      <c r="AD250" s="345"/>
      <c r="AE250" s="345"/>
      <c r="AF250" s="346"/>
      <c r="AG250" s="346"/>
      <c r="AH250" s="16"/>
      <c r="AI250" s="16"/>
      <c r="AJ250" s="16"/>
      <c r="AK250" s="16"/>
      <c r="AL250" s="16"/>
      <c r="AM250" s="17"/>
      <c r="AN250" s="17"/>
      <c r="AO250" s="16"/>
      <c r="AP250" s="16"/>
      <c r="AQ250" s="1"/>
      <c r="AR250" s="1"/>
    </row>
    <row r="251" spans="1:44" ht="13.5" customHeight="1">
      <c r="A251" s="16"/>
      <c r="B251" s="16"/>
      <c r="C251" s="338"/>
      <c r="D251" s="339"/>
      <c r="E251" s="340"/>
      <c r="F251" s="16"/>
      <c r="G251" s="341"/>
      <c r="H251" s="341"/>
      <c r="I251" s="341"/>
      <c r="J251" s="341"/>
      <c r="K251" s="341"/>
      <c r="L251" s="338"/>
      <c r="M251" s="342"/>
      <c r="N251" s="342"/>
      <c r="O251" s="343"/>
      <c r="P251" s="341"/>
      <c r="Q251" s="16"/>
      <c r="R251" s="16"/>
      <c r="S251" s="16"/>
      <c r="T251" s="16"/>
      <c r="U251" s="17"/>
      <c r="V251" s="344"/>
      <c r="W251" s="339"/>
      <c r="X251" s="339"/>
      <c r="Y251" s="339"/>
      <c r="Z251" s="339"/>
      <c r="AA251" s="339"/>
      <c r="AB251" s="339"/>
      <c r="AC251" s="339"/>
      <c r="AD251" s="345"/>
      <c r="AE251" s="345"/>
      <c r="AF251" s="346"/>
      <c r="AG251" s="346"/>
      <c r="AH251" s="16"/>
      <c r="AI251" s="16"/>
      <c r="AJ251" s="16"/>
      <c r="AK251" s="16"/>
      <c r="AL251" s="16"/>
      <c r="AM251" s="17"/>
      <c r="AN251" s="17"/>
      <c r="AO251" s="16"/>
      <c r="AP251" s="16"/>
      <c r="AQ251" s="1"/>
      <c r="AR251" s="1"/>
    </row>
    <row r="252" spans="1:44" ht="13.5" customHeight="1">
      <c r="A252" s="16"/>
      <c r="B252" s="16"/>
      <c r="C252" s="338"/>
      <c r="D252" s="339"/>
      <c r="E252" s="340"/>
      <c r="F252" s="16"/>
      <c r="G252" s="341"/>
      <c r="H252" s="341"/>
      <c r="I252" s="341"/>
      <c r="J252" s="341"/>
      <c r="K252" s="341"/>
      <c r="L252" s="338"/>
      <c r="M252" s="342"/>
      <c r="N252" s="342"/>
      <c r="O252" s="343"/>
      <c r="P252" s="341"/>
      <c r="Q252" s="16"/>
      <c r="R252" s="16"/>
      <c r="S252" s="16"/>
      <c r="T252" s="16"/>
      <c r="U252" s="17"/>
      <c r="V252" s="344"/>
      <c r="W252" s="339"/>
      <c r="X252" s="339"/>
      <c r="Y252" s="339"/>
      <c r="Z252" s="339"/>
      <c r="AA252" s="339"/>
      <c r="AB252" s="339"/>
      <c r="AC252" s="339"/>
      <c r="AD252" s="345"/>
      <c r="AE252" s="345"/>
      <c r="AF252" s="346"/>
      <c r="AG252" s="346"/>
      <c r="AH252" s="16"/>
      <c r="AI252" s="16"/>
      <c r="AJ252" s="16"/>
      <c r="AK252" s="16"/>
      <c r="AL252" s="16"/>
      <c r="AM252" s="17"/>
      <c r="AN252" s="17"/>
      <c r="AO252" s="16"/>
      <c r="AP252" s="16"/>
      <c r="AQ252" s="1"/>
      <c r="AR252" s="1"/>
    </row>
    <row r="253" spans="1:44" ht="13.5" customHeight="1">
      <c r="A253" s="16"/>
      <c r="B253" s="16"/>
      <c r="C253" s="338"/>
      <c r="D253" s="339"/>
      <c r="E253" s="340"/>
      <c r="F253" s="16"/>
      <c r="G253" s="341"/>
      <c r="H253" s="341"/>
      <c r="I253" s="341"/>
      <c r="J253" s="341"/>
      <c r="K253" s="341"/>
      <c r="L253" s="338"/>
      <c r="M253" s="342"/>
      <c r="N253" s="342"/>
      <c r="O253" s="343"/>
      <c r="P253" s="341"/>
      <c r="Q253" s="16"/>
      <c r="R253" s="16"/>
      <c r="S253" s="16"/>
      <c r="T253" s="16"/>
      <c r="U253" s="17"/>
      <c r="V253" s="344"/>
      <c r="W253" s="339"/>
      <c r="X253" s="339"/>
      <c r="Y253" s="339"/>
      <c r="Z253" s="339"/>
      <c r="AA253" s="339"/>
      <c r="AB253" s="339"/>
      <c r="AC253" s="339"/>
      <c r="AD253" s="345"/>
      <c r="AE253" s="345"/>
      <c r="AF253" s="346"/>
      <c r="AG253" s="346"/>
      <c r="AH253" s="16"/>
      <c r="AI253" s="16"/>
      <c r="AJ253" s="16"/>
      <c r="AK253" s="16"/>
      <c r="AL253" s="16"/>
      <c r="AM253" s="17"/>
      <c r="AN253" s="17"/>
      <c r="AO253" s="16"/>
      <c r="AP253" s="16"/>
      <c r="AQ253" s="1"/>
      <c r="AR253" s="1"/>
    </row>
    <row r="254" spans="1:44" ht="13.5" customHeight="1">
      <c r="A254" s="16"/>
      <c r="B254" s="16"/>
      <c r="C254" s="338"/>
      <c r="D254" s="339"/>
      <c r="E254" s="340"/>
      <c r="F254" s="16"/>
      <c r="G254" s="341"/>
      <c r="H254" s="341"/>
      <c r="I254" s="341"/>
      <c r="J254" s="341"/>
      <c r="K254" s="341"/>
      <c r="L254" s="338"/>
      <c r="M254" s="342"/>
      <c r="N254" s="342"/>
      <c r="O254" s="343"/>
      <c r="P254" s="341"/>
      <c r="Q254" s="16"/>
      <c r="R254" s="16"/>
      <c r="S254" s="16"/>
      <c r="T254" s="16"/>
      <c r="U254" s="17"/>
      <c r="V254" s="344"/>
      <c r="W254" s="339"/>
      <c r="X254" s="339"/>
      <c r="Y254" s="339"/>
      <c r="Z254" s="339"/>
      <c r="AA254" s="339"/>
      <c r="AB254" s="339"/>
      <c r="AC254" s="339"/>
      <c r="AD254" s="345"/>
      <c r="AE254" s="345"/>
      <c r="AF254" s="346"/>
      <c r="AG254" s="346"/>
      <c r="AH254" s="16"/>
      <c r="AI254" s="16"/>
      <c r="AJ254" s="16"/>
      <c r="AK254" s="16"/>
      <c r="AL254" s="16"/>
      <c r="AM254" s="17"/>
      <c r="AN254" s="17"/>
      <c r="AO254" s="16"/>
      <c r="AP254" s="16"/>
      <c r="AQ254" s="1"/>
      <c r="AR254" s="1"/>
    </row>
    <row r="255" spans="1:44" ht="13.5" customHeight="1">
      <c r="A255" s="16"/>
      <c r="B255" s="16"/>
      <c r="C255" s="338"/>
      <c r="D255" s="339"/>
      <c r="E255" s="340"/>
      <c r="F255" s="16"/>
      <c r="G255" s="341"/>
      <c r="H255" s="341"/>
      <c r="I255" s="341"/>
      <c r="J255" s="341"/>
      <c r="K255" s="341"/>
      <c r="L255" s="338"/>
      <c r="M255" s="342"/>
      <c r="N255" s="342"/>
      <c r="O255" s="343"/>
      <c r="P255" s="341"/>
      <c r="Q255" s="16"/>
      <c r="R255" s="16"/>
      <c r="S255" s="16"/>
      <c r="T255" s="16"/>
      <c r="U255" s="17"/>
      <c r="V255" s="344"/>
      <c r="W255" s="339"/>
      <c r="X255" s="339"/>
      <c r="Y255" s="339"/>
      <c r="Z255" s="339"/>
      <c r="AA255" s="339"/>
      <c r="AB255" s="339"/>
      <c r="AC255" s="339"/>
      <c r="AD255" s="345"/>
      <c r="AE255" s="345"/>
      <c r="AF255" s="346"/>
      <c r="AG255" s="346"/>
      <c r="AH255" s="16"/>
      <c r="AI255" s="16"/>
      <c r="AJ255" s="16"/>
      <c r="AK255" s="16"/>
      <c r="AL255" s="16"/>
      <c r="AM255" s="17"/>
      <c r="AN255" s="17"/>
      <c r="AO255" s="16"/>
      <c r="AP255" s="16"/>
      <c r="AQ255" s="1"/>
      <c r="AR255" s="1"/>
    </row>
    <row r="256" spans="1:44" ht="13.5" customHeight="1">
      <c r="A256" s="16"/>
      <c r="B256" s="16"/>
      <c r="C256" s="338"/>
      <c r="D256" s="339"/>
      <c r="E256" s="340"/>
      <c r="F256" s="16"/>
      <c r="G256" s="341"/>
      <c r="H256" s="341"/>
      <c r="I256" s="341"/>
      <c r="J256" s="341"/>
      <c r="K256" s="341"/>
      <c r="L256" s="338"/>
      <c r="M256" s="342"/>
      <c r="N256" s="342"/>
      <c r="O256" s="343"/>
      <c r="P256" s="341"/>
      <c r="Q256" s="16"/>
      <c r="R256" s="16"/>
      <c r="S256" s="16"/>
      <c r="T256" s="16"/>
      <c r="U256" s="17"/>
      <c r="V256" s="344"/>
      <c r="W256" s="339"/>
      <c r="X256" s="339"/>
      <c r="Y256" s="339"/>
      <c r="Z256" s="339"/>
      <c r="AA256" s="339"/>
      <c r="AB256" s="339"/>
      <c r="AC256" s="339"/>
      <c r="AD256" s="345"/>
      <c r="AE256" s="345"/>
      <c r="AF256" s="346"/>
      <c r="AG256" s="346"/>
      <c r="AH256" s="16"/>
      <c r="AI256" s="16"/>
      <c r="AJ256" s="16"/>
      <c r="AK256" s="16"/>
      <c r="AL256" s="16"/>
      <c r="AM256" s="17"/>
      <c r="AN256" s="17"/>
      <c r="AO256" s="16"/>
      <c r="AP256" s="16"/>
      <c r="AQ256" s="1"/>
      <c r="AR256" s="1"/>
    </row>
    <row r="257" spans="1:44" ht="13.5" customHeight="1">
      <c r="A257" s="16"/>
      <c r="B257" s="16"/>
      <c r="C257" s="338"/>
      <c r="D257" s="339"/>
      <c r="E257" s="340"/>
      <c r="F257" s="16"/>
      <c r="G257" s="341"/>
      <c r="H257" s="341"/>
      <c r="I257" s="341"/>
      <c r="J257" s="341"/>
      <c r="K257" s="341"/>
      <c r="L257" s="338"/>
      <c r="M257" s="342"/>
      <c r="N257" s="342"/>
      <c r="O257" s="343"/>
      <c r="P257" s="341"/>
      <c r="Q257" s="16"/>
      <c r="R257" s="16"/>
      <c r="S257" s="16"/>
      <c r="T257" s="16"/>
      <c r="U257" s="17"/>
      <c r="V257" s="344"/>
      <c r="W257" s="339"/>
      <c r="X257" s="339"/>
      <c r="Y257" s="339"/>
      <c r="Z257" s="339"/>
      <c r="AA257" s="339"/>
      <c r="AB257" s="339"/>
      <c r="AC257" s="339"/>
      <c r="AD257" s="345"/>
      <c r="AE257" s="345"/>
      <c r="AF257" s="346"/>
      <c r="AG257" s="346"/>
      <c r="AH257" s="16"/>
      <c r="AI257" s="16"/>
      <c r="AJ257" s="16"/>
      <c r="AK257" s="16"/>
      <c r="AL257" s="16"/>
      <c r="AM257" s="17"/>
      <c r="AN257" s="17"/>
      <c r="AO257" s="16"/>
      <c r="AP257" s="16"/>
      <c r="AQ257" s="1"/>
      <c r="AR257" s="1"/>
    </row>
    <row r="258" spans="1:44" ht="13.5" customHeight="1">
      <c r="A258" s="16"/>
      <c r="B258" s="16"/>
      <c r="C258" s="338"/>
      <c r="D258" s="339"/>
      <c r="E258" s="340"/>
      <c r="F258" s="16"/>
      <c r="G258" s="341"/>
      <c r="H258" s="341"/>
      <c r="I258" s="341"/>
      <c r="J258" s="341"/>
      <c r="K258" s="341"/>
      <c r="L258" s="338"/>
      <c r="M258" s="342"/>
      <c r="N258" s="342"/>
      <c r="O258" s="343"/>
      <c r="P258" s="341"/>
      <c r="Q258" s="16"/>
      <c r="R258" s="16"/>
      <c r="S258" s="16"/>
      <c r="T258" s="16"/>
      <c r="U258" s="17"/>
      <c r="V258" s="344"/>
      <c r="W258" s="339"/>
      <c r="X258" s="339"/>
      <c r="Y258" s="339"/>
      <c r="Z258" s="339"/>
      <c r="AA258" s="339"/>
      <c r="AB258" s="339"/>
      <c r="AC258" s="339"/>
      <c r="AD258" s="345"/>
      <c r="AE258" s="345"/>
      <c r="AF258" s="346"/>
      <c r="AG258" s="346"/>
      <c r="AH258" s="16"/>
      <c r="AI258" s="16"/>
      <c r="AJ258" s="16"/>
      <c r="AK258" s="16"/>
      <c r="AL258" s="16"/>
      <c r="AM258" s="17"/>
      <c r="AN258" s="17"/>
      <c r="AO258" s="16"/>
      <c r="AP258" s="16"/>
      <c r="AQ258" s="1"/>
      <c r="AR258" s="1"/>
    </row>
    <row r="259" spans="1:44" ht="13.5" customHeight="1">
      <c r="A259" s="16"/>
      <c r="B259" s="16"/>
      <c r="C259" s="338"/>
      <c r="D259" s="339"/>
      <c r="E259" s="340"/>
      <c r="F259" s="16"/>
      <c r="G259" s="341"/>
      <c r="H259" s="341"/>
      <c r="I259" s="341"/>
      <c r="J259" s="341"/>
      <c r="K259" s="341"/>
      <c r="L259" s="338"/>
      <c r="M259" s="342"/>
      <c r="N259" s="342"/>
      <c r="O259" s="343"/>
      <c r="P259" s="341"/>
      <c r="Q259" s="16"/>
      <c r="R259" s="16"/>
      <c r="S259" s="16"/>
      <c r="T259" s="16"/>
      <c r="U259" s="17"/>
      <c r="V259" s="344"/>
      <c r="W259" s="339"/>
      <c r="X259" s="339"/>
      <c r="Y259" s="339"/>
      <c r="Z259" s="339"/>
      <c r="AA259" s="339"/>
      <c r="AB259" s="339"/>
      <c r="AC259" s="339"/>
      <c r="AD259" s="345"/>
      <c r="AE259" s="345"/>
      <c r="AF259" s="346"/>
      <c r="AG259" s="346"/>
      <c r="AH259" s="16"/>
      <c r="AI259" s="16"/>
      <c r="AJ259" s="16"/>
      <c r="AK259" s="16"/>
      <c r="AL259" s="16"/>
      <c r="AM259" s="17"/>
      <c r="AN259" s="17"/>
      <c r="AO259" s="16"/>
      <c r="AP259" s="16"/>
      <c r="AQ259" s="1"/>
      <c r="AR259" s="1"/>
    </row>
    <row r="260" spans="1:44" ht="13.5" customHeight="1">
      <c r="A260" s="16"/>
      <c r="B260" s="16"/>
      <c r="C260" s="338"/>
      <c r="D260" s="339"/>
      <c r="E260" s="340"/>
      <c r="F260" s="16"/>
      <c r="G260" s="341"/>
      <c r="H260" s="341"/>
      <c r="I260" s="341"/>
      <c r="J260" s="341"/>
      <c r="K260" s="341"/>
      <c r="L260" s="338"/>
      <c r="M260" s="342"/>
      <c r="N260" s="342"/>
      <c r="O260" s="343"/>
      <c r="P260" s="341"/>
      <c r="Q260" s="16"/>
      <c r="R260" s="16"/>
      <c r="S260" s="16"/>
      <c r="T260" s="16"/>
      <c r="U260" s="17"/>
      <c r="V260" s="344"/>
      <c r="W260" s="339"/>
      <c r="X260" s="339"/>
      <c r="Y260" s="339"/>
      <c r="Z260" s="339"/>
      <c r="AA260" s="339"/>
      <c r="AB260" s="339"/>
      <c r="AC260" s="339"/>
      <c r="AD260" s="345"/>
      <c r="AE260" s="345"/>
      <c r="AF260" s="346"/>
      <c r="AG260" s="346"/>
      <c r="AH260" s="16"/>
      <c r="AI260" s="16"/>
      <c r="AJ260" s="16"/>
      <c r="AK260" s="16"/>
      <c r="AL260" s="16"/>
      <c r="AM260" s="17"/>
      <c r="AN260" s="17"/>
      <c r="AO260" s="16"/>
      <c r="AP260" s="16"/>
      <c r="AQ260" s="1"/>
      <c r="AR260" s="1"/>
    </row>
    <row r="261" spans="1:44" ht="13.5" customHeight="1">
      <c r="A261" s="16"/>
      <c r="B261" s="16"/>
      <c r="C261" s="338"/>
      <c r="D261" s="339"/>
      <c r="E261" s="340"/>
      <c r="F261" s="16"/>
      <c r="G261" s="341"/>
      <c r="H261" s="341"/>
      <c r="I261" s="341"/>
      <c r="J261" s="341"/>
      <c r="K261" s="341"/>
      <c r="L261" s="338"/>
      <c r="M261" s="342"/>
      <c r="N261" s="342"/>
      <c r="O261" s="343"/>
      <c r="P261" s="341"/>
      <c r="Q261" s="16"/>
      <c r="R261" s="16"/>
      <c r="S261" s="16"/>
      <c r="T261" s="16"/>
      <c r="U261" s="17"/>
      <c r="V261" s="344"/>
      <c r="W261" s="339"/>
      <c r="X261" s="339"/>
      <c r="Y261" s="339"/>
      <c r="Z261" s="339"/>
      <c r="AA261" s="339"/>
      <c r="AB261" s="339"/>
      <c r="AC261" s="339"/>
      <c r="AD261" s="345"/>
      <c r="AE261" s="345"/>
      <c r="AF261" s="346"/>
      <c r="AG261" s="346"/>
      <c r="AH261" s="16"/>
      <c r="AI261" s="16"/>
      <c r="AJ261" s="16"/>
      <c r="AK261" s="16"/>
      <c r="AL261" s="16"/>
      <c r="AM261" s="17"/>
      <c r="AN261" s="17"/>
      <c r="AO261" s="16"/>
      <c r="AP261" s="16"/>
      <c r="AQ261" s="1"/>
      <c r="AR261" s="1"/>
    </row>
    <row r="262" spans="1:44" ht="13.5" customHeight="1">
      <c r="A262" s="16"/>
      <c r="B262" s="16"/>
      <c r="C262" s="338"/>
      <c r="D262" s="339"/>
      <c r="E262" s="340"/>
      <c r="F262" s="16"/>
      <c r="G262" s="341"/>
      <c r="H262" s="341"/>
      <c r="I262" s="341"/>
      <c r="J262" s="341"/>
      <c r="K262" s="341"/>
      <c r="L262" s="338"/>
      <c r="M262" s="342"/>
      <c r="N262" s="342"/>
      <c r="O262" s="343"/>
      <c r="P262" s="341"/>
      <c r="Q262" s="16"/>
      <c r="R262" s="16"/>
      <c r="S262" s="16"/>
      <c r="T262" s="16"/>
      <c r="U262" s="17"/>
      <c r="V262" s="344"/>
      <c r="W262" s="339"/>
      <c r="X262" s="339"/>
      <c r="Y262" s="339"/>
      <c r="Z262" s="339"/>
      <c r="AA262" s="339"/>
      <c r="AB262" s="339"/>
      <c r="AC262" s="339"/>
      <c r="AD262" s="345"/>
      <c r="AE262" s="345"/>
      <c r="AF262" s="346"/>
      <c r="AG262" s="346"/>
      <c r="AH262" s="16"/>
      <c r="AI262" s="16"/>
      <c r="AJ262" s="16"/>
      <c r="AK262" s="16"/>
      <c r="AL262" s="16"/>
      <c r="AM262" s="17"/>
      <c r="AN262" s="17"/>
      <c r="AO262" s="16"/>
      <c r="AP262" s="16"/>
      <c r="AQ262" s="1"/>
      <c r="AR262" s="1"/>
    </row>
    <row r="263" spans="1:44" ht="13.5" customHeight="1">
      <c r="A263" s="16"/>
      <c r="B263" s="16"/>
      <c r="C263" s="338"/>
      <c r="D263" s="339"/>
      <c r="E263" s="340"/>
      <c r="F263" s="16"/>
      <c r="G263" s="341"/>
      <c r="H263" s="341"/>
      <c r="I263" s="341"/>
      <c r="J263" s="341"/>
      <c r="K263" s="341"/>
      <c r="L263" s="338"/>
      <c r="M263" s="342"/>
      <c r="N263" s="342"/>
      <c r="O263" s="343"/>
      <c r="P263" s="341"/>
      <c r="Q263" s="16"/>
      <c r="R263" s="16"/>
      <c r="S263" s="16"/>
      <c r="T263" s="16"/>
      <c r="U263" s="17"/>
      <c r="V263" s="344"/>
      <c r="W263" s="339"/>
      <c r="X263" s="339"/>
      <c r="Y263" s="339"/>
      <c r="Z263" s="339"/>
      <c r="AA263" s="339"/>
      <c r="AB263" s="339"/>
      <c r="AC263" s="339"/>
      <c r="AD263" s="345"/>
      <c r="AE263" s="345"/>
      <c r="AF263" s="346"/>
      <c r="AG263" s="346"/>
      <c r="AH263" s="16"/>
      <c r="AI263" s="16"/>
      <c r="AJ263" s="16"/>
      <c r="AK263" s="16"/>
      <c r="AL263" s="16"/>
      <c r="AM263" s="17"/>
      <c r="AN263" s="17"/>
      <c r="AO263" s="16"/>
      <c r="AP263" s="16"/>
      <c r="AQ263" s="1"/>
      <c r="AR263" s="1"/>
    </row>
    <row r="264" spans="1:44" ht="13.5" customHeight="1">
      <c r="A264" s="16"/>
      <c r="B264" s="16"/>
      <c r="C264" s="338"/>
      <c r="D264" s="339"/>
      <c r="E264" s="340"/>
      <c r="F264" s="16"/>
      <c r="G264" s="341"/>
      <c r="H264" s="341"/>
      <c r="I264" s="341"/>
      <c r="J264" s="341"/>
      <c r="K264" s="341"/>
      <c r="L264" s="338"/>
      <c r="M264" s="342"/>
      <c r="N264" s="342"/>
      <c r="O264" s="343"/>
      <c r="P264" s="341"/>
      <c r="Q264" s="16"/>
      <c r="R264" s="16"/>
      <c r="S264" s="16"/>
      <c r="T264" s="16"/>
      <c r="U264" s="17"/>
      <c r="V264" s="344"/>
      <c r="W264" s="339"/>
      <c r="X264" s="339"/>
      <c r="Y264" s="339"/>
      <c r="Z264" s="339"/>
      <c r="AA264" s="339"/>
      <c r="AB264" s="339"/>
      <c r="AC264" s="339"/>
      <c r="AD264" s="345"/>
      <c r="AE264" s="345"/>
      <c r="AF264" s="346"/>
      <c r="AG264" s="346"/>
      <c r="AH264" s="16"/>
      <c r="AI264" s="16"/>
      <c r="AJ264" s="16"/>
      <c r="AK264" s="16"/>
      <c r="AL264" s="16"/>
      <c r="AM264" s="17"/>
      <c r="AN264" s="17"/>
      <c r="AO264" s="16"/>
      <c r="AP264" s="16"/>
      <c r="AQ264" s="1"/>
      <c r="AR264" s="1"/>
    </row>
    <row r="265" spans="1:44" ht="13.5" customHeight="1">
      <c r="A265" s="16"/>
      <c r="B265" s="16"/>
      <c r="C265" s="338"/>
      <c r="D265" s="339"/>
      <c r="E265" s="340"/>
      <c r="F265" s="16"/>
      <c r="G265" s="341"/>
      <c r="H265" s="341"/>
      <c r="I265" s="341"/>
      <c r="J265" s="341"/>
      <c r="K265" s="341"/>
      <c r="L265" s="338"/>
      <c r="M265" s="342"/>
      <c r="N265" s="342"/>
      <c r="O265" s="343"/>
      <c r="P265" s="341"/>
      <c r="Q265" s="16"/>
      <c r="R265" s="16"/>
      <c r="S265" s="16"/>
      <c r="T265" s="16"/>
      <c r="U265" s="17"/>
      <c r="V265" s="344"/>
      <c r="W265" s="339"/>
      <c r="X265" s="339"/>
      <c r="Y265" s="339"/>
      <c r="Z265" s="339"/>
      <c r="AA265" s="339"/>
      <c r="AB265" s="339"/>
      <c r="AC265" s="339"/>
      <c r="AD265" s="345"/>
      <c r="AE265" s="345"/>
      <c r="AF265" s="346"/>
      <c r="AG265" s="346"/>
      <c r="AH265" s="16"/>
      <c r="AI265" s="16"/>
      <c r="AJ265" s="16"/>
      <c r="AK265" s="16"/>
      <c r="AL265" s="16"/>
      <c r="AM265" s="17"/>
      <c r="AN265" s="17"/>
      <c r="AO265" s="16"/>
      <c r="AP265" s="16"/>
      <c r="AQ265" s="1"/>
      <c r="AR265" s="1"/>
    </row>
    <row r="266" spans="1:44" ht="13.5" customHeight="1">
      <c r="A266" s="16"/>
      <c r="B266" s="16"/>
      <c r="C266" s="338"/>
      <c r="D266" s="339"/>
      <c r="E266" s="340"/>
      <c r="F266" s="16"/>
      <c r="G266" s="341"/>
      <c r="H266" s="341"/>
      <c r="I266" s="341"/>
      <c r="J266" s="341"/>
      <c r="K266" s="341"/>
      <c r="L266" s="338"/>
      <c r="M266" s="342"/>
      <c r="N266" s="342"/>
      <c r="O266" s="343"/>
      <c r="P266" s="341"/>
      <c r="Q266" s="16"/>
      <c r="R266" s="16"/>
      <c r="S266" s="16"/>
      <c r="T266" s="16"/>
      <c r="U266" s="17"/>
      <c r="V266" s="344"/>
      <c r="W266" s="339"/>
      <c r="X266" s="339"/>
      <c r="Y266" s="339"/>
      <c r="Z266" s="339"/>
      <c r="AA266" s="339"/>
      <c r="AB266" s="339"/>
      <c r="AC266" s="339"/>
      <c r="AD266" s="345"/>
      <c r="AE266" s="345"/>
      <c r="AF266" s="346"/>
      <c r="AG266" s="346"/>
      <c r="AH266" s="16"/>
      <c r="AI266" s="16"/>
      <c r="AJ266" s="16"/>
      <c r="AK266" s="16"/>
      <c r="AL266" s="16"/>
      <c r="AM266" s="17"/>
      <c r="AN266" s="17"/>
      <c r="AO266" s="16"/>
      <c r="AP266" s="16"/>
      <c r="AQ266" s="1"/>
      <c r="AR266" s="1"/>
    </row>
    <row r="267" spans="1:44" ht="13.5" customHeight="1">
      <c r="A267" s="16"/>
      <c r="B267" s="16"/>
      <c r="C267" s="338"/>
      <c r="D267" s="339"/>
      <c r="E267" s="340"/>
      <c r="F267" s="16"/>
      <c r="G267" s="341"/>
      <c r="H267" s="341"/>
      <c r="I267" s="341"/>
      <c r="J267" s="341"/>
      <c r="K267" s="341"/>
      <c r="L267" s="338"/>
      <c r="M267" s="342"/>
      <c r="N267" s="342"/>
      <c r="O267" s="343"/>
      <c r="P267" s="341"/>
      <c r="Q267" s="16"/>
      <c r="R267" s="16"/>
      <c r="S267" s="16"/>
      <c r="T267" s="16"/>
      <c r="U267" s="17"/>
      <c r="V267" s="344"/>
      <c r="W267" s="339"/>
      <c r="X267" s="339"/>
      <c r="Y267" s="339"/>
      <c r="Z267" s="339"/>
      <c r="AA267" s="339"/>
      <c r="AB267" s="339"/>
      <c r="AC267" s="339"/>
      <c r="AD267" s="345"/>
      <c r="AE267" s="345"/>
      <c r="AF267" s="346"/>
      <c r="AG267" s="346"/>
      <c r="AH267" s="16"/>
      <c r="AI267" s="16"/>
      <c r="AJ267" s="16"/>
      <c r="AK267" s="16"/>
      <c r="AL267" s="16"/>
      <c r="AM267" s="17"/>
      <c r="AN267" s="17"/>
      <c r="AO267" s="16"/>
      <c r="AP267" s="16"/>
      <c r="AQ267" s="1"/>
      <c r="AR267" s="1"/>
    </row>
    <row r="268" spans="1:44" ht="13.5" customHeight="1">
      <c r="A268" s="16"/>
      <c r="B268" s="16"/>
      <c r="C268" s="338"/>
      <c r="D268" s="339"/>
      <c r="E268" s="340"/>
      <c r="F268" s="16"/>
      <c r="G268" s="341"/>
      <c r="H268" s="341"/>
      <c r="I268" s="341"/>
      <c r="J268" s="341"/>
      <c r="K268" s="341"/>
      <c r="L268" s="338"/>
      <c r="M268" s="342"/>
      <c r="N268" s="342"/>
      <c r="O268" s="343"/>
      <c r="P268" s="341"/>
      <c r="Q268" s="16"/>
      <c r="R268" s="16"/>
      <c r="S268" s="16"/>
      <c r="T268" s="16"/>
      <c r="U268" s="17"/>
      <c r="V268" s="344"/>
      <c r="W268" s="339"/>
      <c r="X268" s="339"/>
      <c r="Y268" s="339"/>
      <c r="Z268" s="339"/>
      <c r="AA268" s="339"/>
      <c r="AB268" s="339"/>
      <c r="AC268" s="339"/>
      <c r="AD268" s="345"/>
      <c r="AE268" s="345"/>
      <c r="AF268" s="346"/>
      <c r="AG268" s="346"/>
      <c r="AH268" s="16"/>
      <c r="AI268" s="16"/>
      <c r="AJ268" s="16"/>
      <c r="AK268" s="16"/>
      <c r="AL268" s="16"/>
      <c r="AM268" s="17"/>
      <c r="AN268" s="17"/>
      <c r="AO268" s="16"/>
      <c r="AP268" s="16"/>
      <c r="AQ268" s="1"/>
      <c r="AR268" s="1"/>
    </row>
    <row r="269" spans="1:44" ht="13.5" customHeight="1">
      <c r="A269" s="16"/>
      <c r="B269" s="16"/>
      <c r="C269" s="338"/>
      <c r="D269" s="339"/>
      <c r="E269" s="340"/>
      <c r="F269" s="16"/>
      <c r="G269" s="341"/>
      <c r="H269" s="341"/>
      <c r="I269" s="341"/>
      <c r="J269" s="341"/>
      <c r="K269" s="341"/>
      <c r="L269" s="338"/>
      <c r="M269" s="342"/>
      <c r="N269" s="342"/>
      <c r="O269" s="343"/>
      <c r="P269" s="341"/>
      <c r="Q269" s="16"/>
      <c r="R269" s="16"/>
      <c r="S269" s="16"/>
      <c r="T269" s="16"/>
      <c r="U269" s="17"/>
      <c r="V269" s="344"/>
      <c r="W269" s="339"/>
      <c r="X269" s="339"/>
      <c r="Y269" s="339"/>
      <c r="Z269" s="339"/>
      <c r="AA269" s="339"/>
      <c r="AB269" s="339"/>
      <c r="AC269" s="339"/>
      <c r="AD269" s="345"/>
      <c r="AE269" s="345"/>
      <c r="AF269" s="346"/>
      <c r="AG269" s="346"/>
      <c r="AH269" s="16"/>
      <c r="AI269" s="16"/>
      <c r="AJ269" s="16"/>
      <c r="AK269" s="16"/>
      <c r="AL269" s="16"/>
      <c r="AM269" s="17"/>
      <c r="AN269" s="17"/>
      <c r="AO269" s="16"/>
      <c r="AP269" s="16"/>
      <c r="AQ269" s="1"/>
      <c r="AR269" s="1"/>
    </row>
    <row r="270" spans="1:44" ht="13.5" customHeight="1">
      <c r="A270" s="16"/>
      <c r="B270" s="16"/>
      <c r="C270" s="338"/>
      <c r="D270" s="339"/>
      <c r="E270" s="340"/>
      <c r="F270" s="16"/>
      <c r="G270" s="341"/>
      <c r="H270" s="341"/>
      <c r="I270" s="341"/>
      <c r="J270" s="341"/>
      <c r="K270" s="341"/>
      <c r="L270" s="338"/>
      <c r="M270" s="342"/>
      <c r="N270" s="342"/>
      <c r="O270" s="343"/>
      <c r="P270" s="341"/>
      <c r="Q270" s="16"/>
      <c r="R270" s="16"/>
      <c r="S270" s="16"/>
      <c r="T270" s="16"/>
      <c r="U270" s="17"/>
      <c r="V270" s="344"/>
      <c r="W270" s="339"/>
      <c r="X270" s="339"/>
      <c r="Y270" s="339"/>
      <c r="Z270" s="339"/>
      <c r="AA270" s="339"/>
      <c r="AB270" s="339"/>
      <c r="AC270" s="339"/>
      <c r="AD270" s="345"/>
      <c r="AE270" s="345"/>
      <c r="AF270" s="346"/>
      <c r="AG270" s="346"/>
      <c r="AH270" s="16"/>
      <c r="AI270" s="16"/>
      <c r="AJ270" s="16"/>
      <c r="AK270" s="16"/>
      <c r="AL270" s="16"/>
      <c r="AM270" s="17"/>
      <c r="AN270" s="17"/>
      <c r="AO270" s="16"/>
      <c r="AP270" s="16"/>
      <c r="AQ270" s="1"/>
      <c r="AR270" s="1"/>
    </row>
    <row r="271" spans="1:44" ht="13.5" customHeight="1">
      <c r="A271" s="16"/>
      <c r="B271" s="16"/>
      <c r="C271" s="338"/>
      <c r="D271" s="339"/>
      <c r="E271" s="340"/>
      <c r="F271" s="16"/>
      <c r="G271" s="341"/>
      <c r="H271" s="341"/>
      <c r="I271" s="341"/>
      <c r="J271" s="341"/>
      <c r="K271" s="341"/>
      <c r="L271" s="338"/>
      <c r="M271" s="342"/>
      <c r="N271" s="342"/>
      <c r="O271" s="343"/>
      <c r="P271" s="341"/>
      <c r="Q271" s="16"/>
      <c r="R271" s="16"/>
      <c r="S271" s="16"/>
      <c r="T271" s="16"/>
      <c r="U271" s="17"/>
      <c r="V271" s="344"/>
      <c r="W271" s="339"/>
      <c r="X271" s="339"/>
      <c r="Y271" s="339"/>
      <c r="Z271" s="339"/>
      <c r="AA271" s="339"/>
      <c r="AB271" s="339"/>
      <c r="AC271" s="339"/>
      <c r="AD271" s="345"/>
      <c r="AE271" s="345"/>
      <c r="AF271" s="346"/>
      <c r="AG271" s="346"/>
      <c r="AH271" s="16"/>
      <c r="AI271" s="16"/>
      <c r="AJ271" s="16"/>
      <c r="AK271" s="16"/>
      <c r="AL271" s="16"/>
      <c r="AM271" s="17"/>
      <c r="AN271" s="17"/>
      <c r="AO271" s="16"/>
      <c r="AP271" s="16"/>
      <c r="AQ271" s="1"/>
      <c r="AR271" s="1"/>
    </row>
    <row r="272" spans="1:44" ht="13.5" customHeight="1">
      <c r="A272" s="16"/>
      <c r="B272" s="16"/>
      <c r="C272" s="338"/>
      <c r="D272" s="339"/>
      <c r="E272" s="340"/>
      <c r="F272" s="16"/>
      <c r="G272" s="341"/>
      <c r="H272" s="341"/>
      <c r="I272" s="341"/>
      <c r="J272" s="341"/>
      <c r="K272" s="341"/>
      <c r="L272" s="338"/>
      <c r="M272" s="342"/>
      <c r="N272" s="342"/>
      <c r="O272" s="343"/>
      <c r="P272" s="341"/>
      <c r="Q272" s="16"/>
      <c r="R272" s="16"/>
      <c r="S272" s="16"/>
      <c r="T272" s="16"/>
      <c r="U272" s="17"/>
      <c r="V272" s="344"/>
      <c r="W272" s="339"/>
      <c r="X272" s="339"/>
      <c r="Y272" s="339"/>
      <c r="Z272" s="339"/>
      <c r="AA272" s="339"/>
      <c r="AB272" s="339"/>
      <c r="AC272" s="339"/>
      <c r="AD272" s="345"/>
      <c r="AE272" s="345"/>
      <c r="AF272" s="346"/>
      <c r="AG272" s="346"/>
      <c r="AH272" s="16"/>
      <c r="AI272" s="16"/>
      <c r="AJ272" s="16"/>
      <c r="AK272" s="16"/>
      <c r="AL272" s="16"/>
      <c r="AM272" s="17"/>
      <c r="AN272" s="17"/>
      <c r="AO272" s="16"/>
      <c r="AP272" s="16"/>
      <c r="AQ272" s="1"/>
      <c r="AR272" s="1"/>
    </row>
    <row r="273" spans="1:44" ht="13.5" customHeight="1">
      <c r="A273" s="16"/>
      <c r="B273" s="16"/>
      <c r="C273" s="338"/>
      <c r="D273" s="339"/>
      <c r="E273" s="340"/>
      <c r="F273" s="16"/>
      <c r="G273" s="341"/>
      <c r="H273" s="341"/>
      <c r="I273" s="341"/>
      <c r="J273" s="341"/>
      <c r="K273" s="341"/>
      <c r="L273" s="338"/>
      <c r="M273" s="342"/>
      <c r="N273" s="342"/>
      <c r="O273" s="343"/>
      <c r="P273" s="341"/>
      <c r="Q273" s="16"/>
      <c r="R273" s="16"/>
      <c r="S273" s="16"/>
      <c r="T273" s="16"/>
      <c r="U273" s="17"/>
      <c r="V273" s="344"/>
      <c r="W273" s="339"/>
      <c r="X273" s="339"/>
      <c r="Y273" s="339"/>
      <c r="Z273" s="339"/>
      <c r="AA273" s="339"/>
      <c r="AB273" s="339"/>
      <c r="AC273" s="339"/>
      <c r="AD273" s="345"/>
      <c r="AE273" s="345"/>
      <c r="AF273" s="346"/>
      <c r="AG273" s="346"/>
      <c r="AH273" s="16"/>
      <c r="AI273" s="16"/>
      <c r="AJ273" s="16"/>
      <c r="AK273" s="16"/>
      <c r="AL273" s="16"/>
      <c r="AM273" s="17"/>
      <c r="AN273" s="17"/>
      <c r="AO273" s="16"/>
      <c r="AP273" s="16"/>
      <c r="AQ273" s="1"/>
      <c r="AR273" s="1"/>
    </row>
    <row r="274" spans="1:44" ht="13.5" customHeight="1">
      <c r="A274" s="16"/>
      <c r="B274" s="16"/>
      <c r="C274" s="338"/>
      <c r="D274" s="339"/>
      <c r="E274" s="340"/>
      <c r="F274" s="16"/>
      <c r="G274" s="341"/>
      <c r="H274" s="341"/>
      <c r="I274" s="341"/>
      <c r="J274" s="341"/>
      <c r="K274" s="341"/>
      <c r="L274" s="338"/>
      <c r="M274" s="342"/>
      <c r="N274" s="342"/>
      <c r="O274" s="343"/>
      <c r="P274" s="341"/>
      <c r="Q274" s="16"/>
      <c r="R274" s="16"/>
      <c r="S274" s="16"/>
      <c r="T274" s="16"/>
      <c r="U274" s="17"/>
      <c r="V274" s="344"/>
      <c r="W274" s="339"/>
      <c r="X274" s="339"/>
      <c r="Y274" s="339"/>
      <c r="Z274" s="339"/>
      <c r="AA274" s="339"/>
      <c r="AB274" s="339"/>
      <c r="AC274" s="339"/>
      <c r="AD274" s="345"/>
      <c r="AE274" s="345"/>
      <c r="AF274" s="346"/>
      <c r="AG274" s="346"/>
      <c r="AH274" s="16"/>
      <c r="AI274" s="16"/>
      <c r="AJ274" s="16"/>
      <c r="AK274" s="16"/>
      <c r="AL274" s="16"/>
      <c r="AM274" s="17"/>
      <c r="AN274" s="17"/>
      <c r="AO274" s="16"/>
      <c r="AP274" s="16"/>
      <c r="AQ274" s="1"/>
      <c r="AR274" s="1"/>
    </row>
    <row r="275" spans="1:44" ht="13.5" customHeight="1">
      <c r="A275" s="16"/>
      <c r="B275" s="16"/>
      <c r="C275" s="338"/>
      <c r="D275" s="339"/>
      <c r="E275" s="340"/>
      <c r="F275" s="16"/>
      <c r="G275" s="341"/>
      <c r="H275" s="341"/>
      <c r="I275" s="341"/>
      <c r="J275" s="341"/>
      <c r="K275" s="341"/>
      <c r="L275" s="338"/>
      <c r="M275" s="342"/>
      <c r="N275" s="342"/>
      <c r="O275" s="343"/>
      <c r="P275" s="341"/>
      <c r="Q275" s="16"/>
      <c r="R275" s="16"/>
      <c r="S275" s="16"/>
      <c r="T275" s="16"/>
      <c r="U275" s="17"/>
      <c r="V275" s="344"/>
      <c r="W275" s="339"/>
      <c r="X275" s="339"/>
      <c r="Y275" s="339"/>
      <c r="Z275" s="339"/>
      <c r="AA275" s="339"/>
      <c r="AB275" s="339"/>
      <c r="AC275" s="339"/>
      <c r="AD275" s="345"/>
      <c r="AE275" s="345"/>
      <c r="AF275" s="346"/>
      <c r="AG275" s="346"/>
      <c r="AH275" s="16"/>
      <c r="AI275" s="16"/>
      <c r="AJ275" s="16"/>
      <c r="AK275" s="16"/>
      <c r="AL275" s="16"/>
      <c r="AM275" s="17"/>
      <c r="AN275" s="17"/>
      <c r="AO275" s="16"/>
      <c r="AP275" s="16"/>
      <c r="AQ275" s="1"/>
      <c r="AR275" s="1"/>
    </row>
    <row r="276" spans="1:44" ht="13.5" customHeight="1">
      <c r="A276" s="16"/>
      <c r="B276" s="16"/>
      <c r="C276" s="338"/>
      <c r="D276" s="339"/>
      <c r="E276" s="340"/>
      <c r="F276" s="16"/>
      <c r="G276" s="341"/>
      <c r="H276" s="341"/>
      <c r="I276" s="341"/>
      <c r="J276" s="341"/>
      <c r="K276" s="341"/>
      <c r="L276" s="338"/>
      <c r="M276" s="342"/>
      <c r="N276" s="342"/>
      <c r="O276" s="343"/>
      <c r="P276" s="341"/>
      <c r="Q276" s="16"/>
      <c r="R276" s="16"/>
      <c r="S276" s="16"/>
      <c r="T276" s="16"/>
      <c r="U276" s="17"/>
      <c r="V276" s="344"/>
      <c r="W276" s="339"/>
      <c r="X276" s="339"/>
      <c r="Y276" s="339"/>
      <c r="Z276" s="339"/>
      <c r="AA276" s="339"/>
      <c r="AB276" s="339"/>
      <c r="AC276" s="339"/>
      <c r="AD276" s="345"/>
      <c r="AE276" s="345"/>
      <c r="AF276" s="346"/>
      <c r="AG276" s="346"/>
      <c r="AH276" s="16"/>
      <c r="AI276" s="16"/>
      <c r="AJ276" s="16"/>
      <c r="AK276" s="16"/>
      <c r="AL276" s="16"/>
      <c r="AM276" s="17"/>
      <c r="AN276" s="17"/>
      <c r="AO276" s="16"/>
      <c r="AP276" s="16"/>
      <c r="AQ276" s="1"/>
      <c r="AR276" s="1"/>
    </row>
    <row r="277" spans="1:44" ht="13.5" customHeight="1">
      <c r="A277" s="16"/>
      <c r="B277" s="16"/>
      <c r="C277" s="338"/>
      <c r="D277" s="339"/>
      <c r="E277" s="340"/>
      <c r="F277" s="16"/>
      <c r="G277" s="341"/>
      <c r="H277" s="341"/>
      <c r="I277" s="341"/>
      <c r="J277" s="341"/>
      <c r="K277" s="341"/>
      <c r="L277" s="338"/>
      <c r="M277" s="342"/>
      <c r="N277" s="342"/>
      <c r="O277" s="343"/>
      <c r="P277" s="341"/>
      <c r="Q277" s="16"/>
      <c r="R277" s="16"/>
      <c r="S277" s="16"/>
      <c r="T277" s="16"/>
      <c r="U277" s="17"/>
      <c r="V277" s="344"/>
      <c r="W277" s="339"/>
      <c r="X277" s="339"/>
      <c r="Y277" s="339"/>
      <c r="Z277" s="339"/>
      <c r="AA277" s="339"/>
      <c r="AB277" s="339"/>
      <c r="AC277" s="339"/>
      <c r="AD277" s="345"/>
      <c r="AE277" s="345"/>
      <c r="AF277" s="346"/>
      <c r="AG277" s="346"/>
      <c r="AH277" s="16"/>
      <c r="AI277" s="16"/>
      <c r="AJ277" s="16"/>
      <c r="AK277" s="16"/>
      <c r="AL277" s="16"/>
      <c r="AM277" s="17"/>
      <c r="AN277" s="17"/>
      <c r="AO277" s="16"/>
      <c r="AP277" s="16"/>
      <c r="AQ277" s="1"/>
      <c r="AR277" s="1"/>
    </row>
    <row r="278" spans="1:44" ht="13.5" customHeight="1">
      <c r="A278" s="16"/>
      <c r="B278" s="16"/>
      <c r="C278" s="338"/>
      <c r="D278" s="339"/>
      <c r="E278" s="340"/>
      <c r="F278" s="16"/>
      <c r="G278" s="341"/>
      <c r="H278" s="341"/>
      <c r="I278" s="341"/>
      <c r="J278" s="341"/>
      <c r="K278" s="341"/>
      <c r="L278" s="338"/>
      <c r="M278" s="342"/>
      <c r="N278" s="342"/>
      <c r="O278" s="343"/>
      <c r="P278" s="341"/>
      <c r="Q278" s="16"/>
      <c r="R278" s="16"/>
      <c r="S278" s="16"/>
      <c r="T278" s="16"/>
      <c r="U278" s="17"/>
      <c r="V278" s="344"/>
      <c r="W278" s="339"/>
      <c r="X278" s="339"/>
      <c r="Y278" s="339"/>
      <c r="Z278" s="339"/>
      <c r="AA278" s="339"/>
      <c r="AB278" s="339"/>
      <c r="AC278" s="339"/>
      <c r="AD278" s="345"/>
      <c r="AE278" s="345"/>
      <c r="AF278" s="346"/>
      <c r="AG278" s="346"/>
      <c r="AH278" s="16"/>
      <c r="AI278" s="16"/>
      <c r="AJ278" s="16"/>
      <c r="AK278" s="16"/>
      <c r="AL278" s="16"/>
      <c r="AM278" s="17"/>
      <c r="AN278" s="17"/>
      <c r="AO278" s="16"/>
      <c r="AP278" s="16"/>
      <c r="AQ278" s="1"/>
      <c r="AR278" s="1"/>
    </row>
    <row r="279" spans="1:44" ht="13.5" customHeight="1">
      <c r="A279" s="16"/>
      <c r="B279" s="16"/>
      <c r="C279" s="338"/>
      <c r="D279" s="339"/>
      <c r="E279" s="340"/>
      <c r="F279" s="16"/>
      <c r="G279" s="341"/>
      <c r="H279" s="341"/>
      <c r="I279" s="341"/>
      <c r="J279" s="341"/>
      <c r="K279" s="341"/>
      <c r="L279" s="338"/>
      <c r="M279" s="342"/>
      <c r="N279" s="342"/>
      <c r="O279" s="343"/>
      <c r="P279" s="341"/>
      <c r="Q279" s="16"/>
      <c r="R279" s="16"/>
      <c r="S279" s="16"/>
      <c r="T279" s="16"/>
      <c r="U279" s="17"/>
      <c r="V279" s="344"/>
      <c r="W279" s="339"/>
      <c r="X279" s="339"/>
      <c r="Y279" s="339"/>
      <c r="Z279" s="339"/>
      <c r="AA279" s="339"/>
      <c r="AB279" s="339"/>
      <c r="AC279" s="339"/>
      <c r="AD279" s="345"/>
      <c r="AE279" s="345"/>
      <c r="AF279" s="346"/>
      <c r="AG279" s="346"/>
      <c r="AH279" s="16"/>
      <c r="AI279" s="16"/>
      <c r="AJ279" s="16"/>
      <c r="AK279" s="16"/>
      <c r="AL279" s="16"/>
      <c r="AM279" s="17"/>
      <c r="AN279" s="17"/>
      <c r="AO279" s="16"/>
      <c r="AP279" s="16"/>
      <c r="AQ279" s="1"/>
      <c r="AR279" s="1"/>
    </row>
    <row r="280" spans="1:44" ht="13.5" customHeight="1">
      <c r="A280" s="16"/>
      <c r="B280" s="16"/>
      <c r="C280" s="338"/>
      <c r="D280" s="339"/>
      <c r="E280" s="340"/>
      <c r="F280" s="16"/>
      <c r="G280" s="341"/>
      <c r="H280" s="341"/>
      <c r="I280" s="341"/>
      <c r="J280" s="341"/>
      <c r="K280" s="341"/>
      <c r="L280" s="338"/>
      <c r="M280" s="342"/>
      <c r="N280" s="342"/>
      <c r="O280" s="343"/>
      <c r="P280" s="341"/>
      <c r="Q280" s="16"/>
      <c r="R280" s="16"/>
      <c r="S280" s="16"/>
      <c r="T280" s="16"/>
      <c r="U280" s="17"/>
      <c r="V280" s="344"/>
      <c r="W280" s="339"/>
      <c r="X280" s="339"/>
      <c r="Y280" s="339"/>
      <c r="Z280" s="339"/>
      <c r="AA280" s="339"/>
      <c r="AB280" s="339"/>
      <c r="AC280" s="339"/>
      <c r="AD280" s="345"/>
      <c r="AE280" s="345"/>
      <c r="AF280" s="346"/>
      <c r="AG280" s="346"/>
      <c r="AH280" s="16"/>
      <c r="AI280" s="16"/>
      <c r="AJ280" s="16"/>
      <c r="AK280" s="16"/>
      <c r="AL280" s="16"/>
      <c r="AM280" s="17"/>
      <c r="AN280" s="17"/>
      <c r="AO280" s="16"/>
      <c r="AP280" s="16"/>
      <c r="AQ280" s="1"/>
      <c r="AR280" s="1"/>
    </row>
    <row r="281" spans="1:44" ht="13.5" customHeight="1">
      <c r="A281" s="16"/>
      <c r="B281" s="16"/>
      <c r="C281" s="338"/>
      <c r="D281" s="339"/>
      <c r="E281" s="340"/>
      <c r="F281" s="16"/>
      <c r="G281" s="341"/>
      <c r="H281" s="341"/>
      <c r="I281" s="341"/>
      <c r="J281" s="341"/>
      <c r="K281" s="341"/>
      <c r="L281" s="338"/>
      <c r="M281" s="342"/>
      <c r="N281" s="342"/>
      <c r="O281" s="343"/>
      <c r="P281" s="341"/>
      <c r="Q281" s="16"/>
      <c r="R281" s="16"/>
      <c r="S281" s="16"/>
      <c r="T281" s="16"/>
      <c r="U281" s="17"/>
      <c r="V281" s="344"/>
      <c r="W281" s="339"/>
      <c r="X281" s="339"/>
      <c r="Y281" s="339"/>
      <c r="Z281" s="339"/>
      <c r="AA281" s="339"/>
      <c r="AB281" s="339"/>
      <c r="AC281" s="339"/>
      <c r="AD281" s="345"/>
      <c r="AE281" s="345"/>
      <c r="AF281" s="346"/>
      <c r="AG281" s="346"/>
      <c r="AH281" s="16"/>
      <c r="AI281" s="16"/>
      <c r="AJ281" s="16"/>
      <c r="AK281" s="16"/>
      <c r="AL281" s="16"/>
      <c r="AM281" s="17"/>
      <c r="AN281" s="17"/>
      <c r="AO281" s="16"/>
      <c r="AP281" s="16"/>
      <c r="AQ281" s="1"/>
      <c r="AR281" s="1"/>
    </row>
    <row r="282" spans="1:44" ht="13.5" customHeight="1">
      <c r="A282" s="16"/>
      <c r="B282" s="16"/>
      <c r="C282" s="338"/>
      <c r="D282" s="339"/>
      <c r="E282" s="340"/>
      <c r="F282" s="16"/>
      <c r="G282" s="341"/>
      <c r="H282" s="341"/>
      <c r="I282" s="341"/>
      <c r="J282" s="341"/>
      <c r="K282" s="341"/>
      <c r="L282" s="338"/>
      <c r="M282" s="342"/>
      <c r="N282" s="342"/>
      <c r="O282" s="343"/>
      <c r="P282" s="341"/>
      <c r="Q282" s="16"/>
      <c r="R282" s="16"/>
      <c r="S282" s="16"/>
      <c r="T282" s="16"/>
      <c r="U282" s="17"/>
      <c r="V282" s="344"/>
      <c r="W282" s="339"/>
      <c r="X282" s="339"/>
      <c r="Y282" s="339"/>
      <c r="Z282" s="339"/>
      <c r="AA282" s="339"/>
      <c r="AB282" s="339"/>
      <c r="AC282" s="339"/>
      <c r="AD282" s="345"/>
      <c r="AE282" s="345"/>
      <c r="AF282" s="346"/>
      <c r="AG282" s="346"/>
      <c r="AH282" s="16"/>
      <c r="AI282" s="16"/>
      <c r="AJ282" s="16"/>
      <c r="AK282" s="16"/>
      <c r="AL282" s="16"/>
      <c r="AM282" s="17"/>
      <c r="AN282" s="17"/>
      <c r="AO282" s="16"/>
      <c r="AP282" s="16"/>
      <c r="AQ282" s="1"/>
      <c r="AR282" s="1"/>
    </row>
    <row r="283" spans="1:44" ht="13.5" customHeight="1">
      <c r="A283" s="16"/>
      <c r="B283" s="16"/>
      <c r="C283" s="338"/>
      <c r="D283" s="339"/>
      <c r="E283" s="340"/>
      <c r="F283" s="16"/>
      <c r="G283" s="341"/>
      <c r="H283" s="341"/>
      <c r="I283" s="341"/>
      <c r="J283" s="341"/>
      <c r="K283" s="341"/>
      <c r="L283" s="338"/>
      <c r="M283" s="342"/>
      <c r="N283" s="342"/>
      <c r="O283" s="343"/>
      <c r="P283" s="341"/>
      <c r="Q283" s="16"/>
      <c r="R283" s="16"/>
      <c r="S283" s="16"/>
      <c r="T283" s="16"/>
      <c r="U283" s="17"/>
      <c r="V283" s="344"/>
      <c r="W283" s="339"/>
      <c r="X283" s="339"/>
      <c r="Y283" s="339"/>
      <c r="Z283" s="339"/>
      <c r="AA283" s="339"/>
      <c r="AB283" s="339"/>
      <c r="AC283" s="339"/>
      <c r="AD283" s="345"/>
      <c r="AE283" s="345"/>
      <c r="AF283" s="346"/>
      <c r="AG283" s="346"/>
      <c r="AH283" s="16"/>
      <c r="AI283" s="16"/>
      <c r="AJ283" s="16"/>
      <c r="AK283" s="16"/>
      <c r="AL283" s="16"/>
      <c r="AM283" s="17"/>
      <c r="AN283" s="17"/>
      <c r="AO283" s="16"/>
      <c r="AP283" s="16"/>
      <c r="AQ283" s="1"/>
      <c r="AR283" s="1"/>
    </row>
    <row r="284" spans="1:44" ht="13.5" customHeight="1">
      <c r="A284" s="16"/>
      <c r="B284" s="16"/>
      <c r="C284" s="338"/>
      <c r="D284" s="339"/>
      <c r="E284" s="340"/>
      <c r="F284" s="16"/>
      <c r="G284" s="341"/>
      <c r="H284" s="341"/>
      <c r="I284" s="341"/>
      <c r="J284" s="341"/>
      <c r="K284" s="341"/>
      <c r="L284" s="338"/>
      <c r="M284" s="342"/>
      <c r="N284" s="342"/>
      <c r="O284" s="343"/>
      <c r="P284" s="341"/>
      <c r="Q284" s="16"/>
      <c r="R284" s="16"/>
      <c r="S284" s="16"/>
      <c r="T284" s="16"/>
      <c r="U284" s="17"/>
      <c r="V284" s="344"/>
      <c r="W284" s="339"/>
      <c r="X284" s="339"/>
      <c r="Y284" s="339"/>
      <c r="Z284" s="339"/>
      <c r="AA284" s="339"/>
      <c r="AB284" s="339"/>
      <c r="AC284" s="339"/>
      <c r="AD284" s="345"/>
      <c r="AE284" s="345"/>
      <c r="AF284" s="346"/>
      <c r="AG284" s="346"/>
      <c r="AH284" s="16"/>
      <c r="AI284" s="16"/>
      <c r="AJ284" s="16"/>
      <c r="AK284" s="16"/>
      <c r="AL284" s="16"/>
      <c r="AM284" s="17"/>
      <c r="AN284" s="17"/>
      <c r="AO284" s="16"/>
      <c r="AP284" s="16"/>
      <c r="AQ284" s="1"/>
      <c r="AR284" s="1"/>
    </row>
    <row r="285" spans="1:44" ht="13.5" customHeight="1">
      <c r="A285" s="16"/>
      <c r="B285" s="16"/>
      <c r="C285" s="338"/>
      <c r="D285" s="339"/>
      <c r="E285" s="340"/>
      <c r="F285" s="16"/>
      <c r="G285" s="341"/>
      <c r="H285" s="341"/>
      <c r="I285" s="341"/>
      <c r="J285" s="341"/>
      <c r="K285" s="341"/>
      <c r="L285" s="338"/>
      <c r="M285" s="342"/>
      <c r="N285" s="342"/>
      <c r="O285" s="343"/>
      <c r="P285" s="341"/>
      <c r="Q285" s="16"/>
      <c r="R285" s="16"/>
      <c r="S285" s="16"/>
      <c r="T285" s="16"/>
      <c r="U285" s="17"/>
      <c r="V285" s="344"/>
      <c r="W285" s="339"/>
      <c r="X285" s="339"/>
      <c r="Y285" s="339"/>
      <c r="Z285" s="339"/>
      <c r="AA285" s="339"/>
      <c r="AB285" s="339"/>
      <c r="AC285" s="339"/>
      <c r="AD285" s="345"/>
      <c r="AE285" s="345"/>
      <c r="AF285" s="346"/>
      <c r="AG285" s="346"/>
      <c r="AH285" s="16"/>
      <c r="AI285" s="16"/>
      <c r="AJ285" s="16"/>
      <c r="AK285" s="16"/>
      <c r="AL285" s="16"/>
      <c r="AM285" s="17"/>
      <c r="AN285" s="17"/>
      <c r="AO285" s="16"/>
      <c r="AP285" s="16"/>
      <c r="AQ285" s="1"/>
      <c r="AR285" s="1"/>
    </row>
    <row r="286" spans="1:44" ht="13.5" customHeight="1">
      <c r="A286" s="16"/>
      <c r="B286" s="16"/>
      <c r="C286" s="338"/>
      <c r="D286" s="339"/>
      <c r="E286" s="340"/>
      <c r="F286" s="16"/>
      <c r="G286" s="341"/>
      <c r="H286" s="341"/>
      <c r="I286" s="341"/>
      <c r="J286" s="341"/>
      <c r="K286" s="341"/>
      <c r="L286" s="338"/>
      <c r="M286" s="342"/>
      <c r="N286" s="342"/>
      <c r="O286" s="343"/>
      <c r="P286" s="341"/>
      <c r="Q286" s="16"/>
      <c r="R286" s="16"/>
      <c r="S286" s="16"/>
      <c r="T286" s="16"/>
      <c r="U286" s="17"/>
      <c r="V286" s="344"/>
      <c r="W286" s="339"/>
      <c r="X286" s="339"/>
      <c r="Y286" s="339"/>
      <c r="Z286" s="339"/>
      <c r="AA286" s="339"/>
      <c r="AB286" s="339"/>
      <c r="AC286" s="339"/>
      <c r="AD286" s="345"/>
      <c r="AE286" s="345"/>
      <c r="AF286" s="346"/>
      <c r="AG286" s="346"/>
      <c r="AH286" s="16"/>
      <c r="AI286" s="16"/>
      <c r="AJ286" s="16"/>
      <c r="AK286" s="16"/>
      <c r="AL286" s="16"/>
      <c r="AM286" s="17"/>
      <c r="AN286" s="17"/>
      <c r="AO286" s="16"/>
      <c r="AP286" s="16"/>
      <c r="AQ286" s="1"/>
      <c r="AR286" s="1"/>
    </row>
    <row r="287" spans="1:44" ht="13.5" customHeight="1">
      <c r="A287" s="16"/>
      <c r="B287" s="16"/>
      <c r="C287" s="338"/>
      <c r="D287" s="339"/>
      <c r="E287" s="340"/>
      <c r="F287" s="16"/>
      <c r="G287" s="341"/>
      <c r="H287" s="341"/>
      <c r="I287" s="341"/>
      <c r="J287" s="341"/>
      <c r="K287" s="341"/>
      <c r="L287" s="338"/>
      <c r="M287" s="342"/>
      <c r="N287" s="342"/>
      <c r="O287" s="343"/>
      <c r="P287" s="341"/>
      <c r="Q287" s="16"/>
      <c r="R287" s="16"/>
      <c r="S287" s="16"/>
      <c r="T287" s="16"/>
      <c r="U287" s="17"/>
      <c r="V287" s="344"/>
      <c r="W287" s="339"/>
      <c r="X287" s="339"/>
      <c r="Y287" s="339"/>
      <c r="Z287" s="339"/>
      <c r="AA287" s="339"/>
      <c r="AB287" s="339"/>
      <c r="AC287" s="339"/>
      <c r="AD287" s="345"/>
      <c r="AE287" s="345"/>
      <c r="AF287" s="346"/>
      <c r="AG287" s="346"/>
      <c r="AH287" s="16"/>
      <c r="AI287" s="16"/>
      <c r="AJ287" s="16"/>
      <c r="AK287" s="16"/>
      <c r="AL287" s="16"/>
      <c r="AM287" s="17"/>
      <c r="AN287" s="17"/>
      <c r="AO287" s="16"/>
      <c r="AP287" s="16"/>
      <c r="AQ287" s="1"/>
      <c r="AR287" s="1"/>
    </row>
    <row r="288" spans="1:44" ht="13.5" customHeight="1">
      <c r="A288" s="16"/>
      <c r="B288" s="16"/>
      <c r="C288" s="338"/>
      <c r="D288" s="339"/>
      <c r="E288" s="340"/>
      <c r="F288" s="16"/>
      <c r="G288" s="341"/>
      <c r="H288" s="341"/>
      <c r="I288" s="341"/>
      <c r="J288" s="341"/>
      <c r="K288" s="341"/>
      <c r="L288" s="338"/>
      <c r="M288" s="342"/>
      <c r="N288" s="342"/>
      <c r="O288" s="343"/>
      <c r="P288" s="341"/>
      <c r="Q288" s="16"/>
      <c r="R288" s="16"/>
      <c r="S288" s="16"/>
      <c r="T288" s="16"/>
      <c r="U288" s="17"/>
      <c r="V288" s="344"/>
      <c r="W288" s="339"/>
      <c r="X288" s="339"/>
      <c r="Y288" s="339"/>
      <c r="Z288" s="339"/>
      <c r="AA288" s="339"/>
      <c r="AB288" s="339"/>
      <c r="AC288" s="339"/>
      <c r="AD288" s="345"/>
      <c r="AE288" s="345"/>
      <c r="AF288" s="346"/>
      <c r="AG288" s="346"/>
      <c r="AH288" s="16"/>
      <c r="AI288" s="16"/>
      <c r="AJ288" s="16"/>
      <c r="AK288" s="16"/>
      <c r="AL288" s="16"/>
      <c r="AM288" s="17"/>
      <c r="AN288" s="17"/>
      <c r="AO288" s="16"/>
      <c r="AP288" s="16"/>
      <c r="AQ288" s="1"/>
      <c r="AR288" s="1"/>
    </row>
    <row r="289" spans="1:44" ht="13.5" customHeight="1">
      <c r="A289" s="16"/>
      <c r="B289" s="16"/>
      <c r="C289" s="338"/>
      <c r="D289" s="339"/>
      <c r="E289" s="340"/>
      <c r="F289" s="16"/>
      <c r="G289" s="341"/>
      <c r="H289" s="341"/>
      <c r="I289" s="341"/>
      <c r="J289" s="341"/>
      <c r="K289" s="341"/>
      <c r="L289" s="338"/>
      <c r="M289" s="342"/>
      <c r="N289" s="342"/>
      <c r="O289" s="343"/>
      <c r="P289" s="341"/>
      <c r="Q289" s="16"/>
      <c r="R289" s="16"/>
      <c r="S289" s="16"/>
      <c r="T289" s="16"/>
      <c r="U289" s="17"/>
      <c r="V289" s="344"/>
      <c r="W289" s="339"/>
      <c r="X289" s="339"/>
      <c r="Y289" s="339"/>
      <c r="Z289" s="339"/>
      <c r="AA289" s="339"/>
      <c r="AB289" s="339"/>
      <c r="AC289" s="339"/>
      <c r="AD289" s="345"/>
      <c r="AE289" s="345"/>
      <c r="AF289" s="346"/>
      <c r="AG289" s="346"/>
      <c r="AH289" s="16"/>
      <c r="AI289" s="16"/>
      <c r="AJ289" s="16"/>
      <c r="AK289" s="16"/>
      <c r="AL289" s="16"/>
      <c r="AM289" s="17"/>
      <c r="AN289" s="17"/>
      <c r="AO289" s="16"/>
      <c r="AP289" s="16"/>
      <c r="AQ289" s="1"/>
      <c r="AR289" s="1"/>
    </row>
    <row r="290" spans="1:44" ht="13.5" customHeight="1">
      <c r="A290" s="16"/>
      <c r="B290" s="16"/>
      <c r="C290" s="338"/>
      <c r="D290" s="339"/>
      <c r="E290" s="340"/>
      <c r="F290" s="16"/>
      <c r="G290" s="341"/>
      <c r="H290" s="341"/>
      <c r="I290" s="341"/>
      <c r="J290" s="341"/>
      <c r="K290" s="341"/>
      <c r="L290" s="338"/>
      <c r="M290" s="342"/>
      <c r="N290" s="342"/>
      <c r="O290" s="343"/>
      <c r="P290" s="341"/>
      <c r="Q290" s="16"/>
      <c r="R290" s="16"/>
      <c r="S290" s="16"/>
      <c r="T290" s="16"/>
      <c r="U290" s="17"/>
      <c r="V290" s="344"/>
      <c r="W290" s="339"/>
      <c r="X290" s="339"/>
      <c r="Y290" s="339"/>
      <c r="Z290" s="339"/>
      <c r="AA290" s="339"/>
      <c r="AB290" s="339"/>
      <c r="AC290" s="339"/>
      <c r="AD290" s="345"/>
      <c r="AE290" s="345"/>
      <c r="AF290" s="346"/>
      <c r="AG290" s="346"/>
      <c r="AH290" s="16"/>
      <c r="AI290" s="16"/>
      <c r="AJ290" s="16"/>
      <c r="AK290" s="16"/>
      <c r="AL290" s="16"/>
      <c r="AM290" s="17"/>
      <c r="AN290" s="17"/>
      <c r="AO290" s="16"/>
      <c r="AP290" s="16"/>
      <c r="AQ290" s="1"/>
      <c r="AR290" s="1"/>
    </row>
    <row r="291" spans="1:44" ht="13.5" customHeight="1">
      <c r="A291" s="16"/>
      <c r="B291" s="16"/>
      <c r="C291" s="338"/>
      <c r="D291" s="339"/>
      <c r="E291" s="340"/>
      <c r="F291" s="16"/>
      <c r="G291" s="341"/>
      <c r="H291" s="341"/>
      <c r="I291" s="341"/>
      <c r="J291" s="341"/>
      <c r="K291" s="341"/>
      <c r="L291" s="338"/>
      <c r="M291" s="342"/>
      <c r="N291" s="342"/>
      <c r="O291" s="343"/>
      <c r="P291" s="341"/>
      <c r="Q291" s="16"/>
      <c r="R291" s="16"/>
      <c r="S291" s="16"/>
      <c r="T291" s="16"/>
      <c r="U291" s="17"/>
      <c r="V291" s="344"/>
      <c r="W291" s="339"/>
      <c r="X291" s="339"/>
      <c r="Y291" s="339"/>
      <c r="Z291" s="339"/>
      <c r="AA291" s="339"/>
      <c r="AB291" s="339"/>
      <c r="AC291" s="339"/>
      <c r="AD291" s="345"/>
      <c r="AE291" s="345"/>
      <c r="AF291" s="346"/>
      <c r="AG291" s="346"/>
      <c r="AH291" s="16"/>
      <c r="AI291" s="16"/>
      <c r="AJ291" s="16"/>
      <c r="AK291" s="16"/>
      <c r="AL291" s="16"/>
      <c r="AM291" s="17"/>
      <c r="AN291" s="17"/>
      <c r="AO291" s="16"/>
      <c r="AP291" s="16"/>
      <c r="AQ291" s="1"/>
      <c r="AR291" s="1"/>
    </row>
    <row r="292" spans="1:44" ht="13.5" customHeight="1">
      <c r="A292" s="16"/>
      <c r="B292" s="16"/>
      <c r="C292" s="338"/>
      <c r="D292" s="339"/>
      <c r="E292" s="340"/>
      <c r="F292" s="16"/>
      <c r="G292" s="341"/>
      <c r="H292" s="341"/>
      <c r="I292" s="341"/>
      <c r="J292" s="341"/>
      <c r="K292" s="341"/>
      <c r="L292" s="338"/>
      <c r="M292" s="342"/>
      <c r="N292" s="342"/>
      <c r="O292" s="343"/>
      <c r="P292" s="341"/>
      <c r="Q292" s="16"/>
      <c r="R292" s="16"/>
      <c r="S292" s="16"/>
      <c r="T292" s="16"/>
      <c r="U292" s="17"/>
      <c r="V292" s="344"/>
      <c r="W292" s="339"/>
      <c r="X292" s="339"/>
      <c r="Y292" s="339"/>
      <c r="Z292" s="339"/>
      <c r="AA292" s="339"/>
      <c r="AB292" s="339"/>
      <c r="AC292" s="339"/>
      <c r="AD292" s="345"/>
      <c r="AE292" s="345"/>
      <c r="AF292" s="346"/>
      <c r="AG292" s="346"/>
      <c r="AH292" s="16"/>
      <c r="AI292" s="16"/>
      <c r="AJ292" s="16"/>
      <c r="AK292" s="16"/>
      <c r="AL292" s="16"/>
      <c r="AM292" s="17"/>
      <c r="AN292" s="17"/>
      <c r="AO292" s="16"/>
      <c r="AP292" s="16"/>
      <c r="AQ292" s="1"/>
      <c r="AR292" s="1"/>
    </row>
    <row r="293" spans="1:44" ht="13.5" customHeight="1">
      <c r="A293" s="16"/>
      <c r="B293" s="16"/>
      <c r="C293" s="338"/>
      <c r="D293" s="339"/>
      <c r="E293" s="340"/>
      <c r="F293" s="16"/>
      <c r="G293" s="341"/>
      <c r="H293" s="341"/>
      <c r="I293" s="341"/>
      <c r="J293" s="341"/>
      <c r="K293" s="341"/>
      <c r="L293" s="338"/>
      <c r="M293" s="342"/>
      <c r="N293" s="342"/>
      <c r="O293" s="343"/>
      <c r="P293" s="341"/>
      <c r="Q293" s="16"/>
      <c r="R293" s="16"/>
      <c r="S293" s="16"/>
      <c r="T293" s="16"/>
      <c r="U293" s="17"/>
      <c r="V293" s="344"/>
      <c r="W293" s="339"/>
      <c r="X293" s="339"/>
      <c r="Y293" s="339"/>
      <c r="Z293" s="339"/>
      <c r="AA293" s="339"/>
      <c r="AB293" s="339"/>
      <c r="AC293" s="339"/>
      <c r="AD293" s="345"/>
      <c r="AE293" s="345"/>
      <c r="AF293" s="346"/>
      <c r="AG293" s="346"/>
      <c r="AH293" s="16"/>
      <c r="AI293" s="16"/>
      <c r="AJ293" s="16"/>
      <c r="AK293" s="16"/>
      <c r="AL293" s="16"/>
      <c r="AM293" s="17"/>
      <c r="AN293" s="17"/>
      <c r="AO293" s="16"/>
      <c r="AP293" s="16"/>
      <c r="AQ293" s="1"/>
      <c r="AR293" s="1"/>
    </row>
    <row r="294" spans="1:44" ht="13.5" customHeight="1">
      <c r="A294" s="16"/>
      <c r="B294" s="16"/>
      <c r="C294" s="338"/>
      <c r="D294" s="339"/>
      <c r="E294" s="340"/>
      <c r="F294" s="16"/>
      <c r="G294" s="341"/>
      <c r="H294" s="341"/>
      <c r="I294" s="341"/>
      <c r="J294" s="341"/>
      <c r="K294" s="341"/>
      <c r="L294" s="338"/>
      <c r="M294" s="342"/>
      <c r="N294" s="342"/>
      <c r="O294" s="343"/>
      <c r="P294" s="341"/>
      <c r="Q294" s="16"/>
      <c r="R294" s="16"/>
      <c r="S294" s="16"/>
      <c r="T294" s="16"/>
      <c r="U294" s="17"/>
      <c r="V294" s="344"/>
      <c r="W294" s="339"/>
      <c r="X294" s="339"/>
      <c r="Y294" s="339"/>
      <c r="Z294" s="339"/>
      <c r="AA294" s="339"/>
      <c r="AB294" s="339"/>
      <c r="AC294" s="339"/>
      <c r="AD294" s="345"/>
      <c r="AE294" s="345"/>
      <c r="AF294" s="346"/>
      <c r="AG294" s="346"/>
      <c r="AH294" s="16"/>
      <c r="AI294" s="16"/>
      <c r="AJ294" s="16"/>
      <c r="AK294" s="16"/>
      <c r="AL294" s="16"/>
      <c r="AM294" s="17"/>
      <c r="AN294" s="17"/>
      <c r="AO294" s="16"/>
      <c r="AP294" s="16"/>
      <c r="AQ294" s="1"/>
      <c r="AR294" s="1"/>
    </row>
    <row r="295" spans="1:44" ht="13.5" customHeight="1">
      <c r="A295" s="16"/>
      <c r="B295" s="16"/>
      <c r="C295" s="338"/>
      <c r="D295" s="339"/>
      <c r="E295" s="340"/>
      <c r="F295" s="16"/>
      <c r="G295" s="341"/>
      <c r="H295" s="341"/>
      <c r="I295" s="341"/>
      <c r="J295" s="341"/>
      <c r="K295" s="341"/>
      <c r="L295" s="338"/>
      <c r="M295" s="342"/>
      <c r="N295" s="342"/>
      <c r="O295" s="343"/>
      <c r="P295" s="341"/>
      <c r="Q295" s="16"/>
      <c r="R295" s="16"/>
      <c r="S295" s="16"/>
      <c r="T295" s="16"/>
      <c r="U295" s="17"/>
      <c r="V295" s="344"/>
      <c r="W295" s="339"/>
      <c r="X295" s="339"/>
      <c r="Y295" s="339"/>
      <c r="Z295" s="339"/>
      <c r="AA295" s="339"/>
      <c r="AB295" s="339"/>
      <c r="AC295" s="339"/>
      <c r="AD295" s="345"/>
      <c r="AE295" s="345"/>
      <c r="AF295" s="346"/>
      <c r="AG295" s="346"/>
      <c r="AH295" s="16"/>
      <c r="AI295" s="16"/>
      <c r="AJ295" s="16"/>
      <c r="AK295" s="16"/>
      <c r="AL295" s="16"/>
      <c r="AM295" s="17"/>
      <c r="AN295" s="17"/>
      <c r="AO295" s="16"/>
      <c r="AP295" s="16"/>
      <c r="AQ295" s="1"/>
      <c r="AR295" s="1"/>
    </row>
    <row r="296" spans="1:44" ht="13.5" customHeight="1">
      <c r="A296" s="16"/>
      <c r="B296" s="16"/>
      <c r="C296" s="338"/>
      <c r="D296" s="339"/>
      <c r="E296" s="340"/>
      <c r="F296" s="16"/>
      <c r="G296" s="341"/>
      <c r="H296" s="341"/>
      <c r="I296" s="341"/>
      <c r="J296" s="341"/>
      <c r="K296" s="341"/>
      <c r="L296" s="338"/>
      <c r="M296" s="342"/>
      <c r="N296" s="342"/>
      <c r="O296" s="343"/>
      <c r="P296" s="341"/>
      <c r="Q296" s="16"/>
      <c r="R296" s="16"/>
      <c r="S296" s="16"/>
      <c r="T296" s="16"/>
      <c r="U296" s="17"/>
      <c r="V296" s="344"/>
      <c r="W296" s="339"/>
      <c r="X296" s="339"/>
      <c r="Y296" s="339"/>
      <c r="Z296" s="339"/>
      <c r="AA296" s="339"/>
      <c r="AB296" s="339"/>
      <c r="AC296" s="339"/>
      <c r="AD296" s="345"/>
      <c r="AE296" s="345"/>
      <c r="AF296" s="346"/>
      <c r="AG296" s="346"/>
      <c r="AH296" s="16"/>
      <c r="AI296" s="16"/>
      <c r="AJ296" s="16"/>
      <c r="AK296" s="16"/>
      <c r="AL296" s="16"/>
      <c r="AM296" s="17"/>
      <c r="AN296" s="17"/>
      <c r="AO296" s="16"/>
      <c r="AP296" s="16"/>
      <c r="AQ296" s="1"/>
      <c r="AR296" s="1"/>
    </row>
    <row r="297" spans="1:44" ht="13.5" customHeight="1">
      <c r="A297" s="16"/>
      <c r="B297" s="16"/>
      <c r="C297" s="338"/>
      <c r="D297" s="339"/>
      <c r="E297" s="340"/>
      <c r="F297" s="16"/>
      <c r="G297" s="341"/>
      <c r="H297" s="341"/>
      <c r="I297" s="341"/>
      <c r="J297" s="341"/>
      <c r="K297" s="341"/>
      <c r="L297" s="338"/>
      <c r="M297" s="342"/>
      <c r="N297" s="342"/>
      <c r="O297" s="343"/>
      <c r="P297" s="341"/>
      <c r="Q297" s="16"/>
      <c r="R297" s="16"/>
      <c r="S297" s="16"/>
      <c r="T297" s="16"/>
      <c r="U297" s="17"/>
      <c r="V297" s="344"/>
      <c r="W297" s="339"/>
      <c r="X297" s="339"/>
      <c r="Y297" s="339"/>
      <c r="Z297" s="339"/>
      <c r="AA297" s="339"/>
      <c r="AB297" s="339"/>
      <c r="AC297" s="339"/>
      <c r="AD297" s="345"/>
      <c r="AE297" s="345"/>
      <c r="AF297" s="346"/>
      <c r="AG297" s="346"/>
      <c r="AH297" s="16"/>
      <c r="AI297" s="16"/>
      <c r="AJ297" s="16"/>
      <c r="AK297" s="16"/>
      <c r="AL297" s="16"/>
      <c r="AM297" s="17"/>
      <c r="AN297" s="17"/>
      <c r="AO297" s="16"/>
      <c r="AP297" s="16"/>
      <c r="AQ297" s="1"/>
      <c r="AR297" s="1"/>
    </row>
    <row r="298" spans="1:44" ht="13.5" customHeight="1">
      <c r="A298" s="16"/>
      <c r="B298" s="16"/>
      <c r="C298" s="338"/>
      <c r="D298" s="339"/>
      <c r="E298" s="340"/>
      <c r="F298" s="16"/>
      <c r="G298" s="341"/>
      <c r="H298" s="341"/>
      <c r="I298" s="341"/>
      <c r="J298" s="341"/>
      <c r="K298" s="341"/>
      <c r="L298" s="338"/>
      <c r="M298" s="342"/>
      <c r="N298" s="342"/>
      <c r="O298" s="343"/>
      <c r="P298" s="341"/>
      <c r="Q298" s="16"/>
      <c r="R298" s="16"/>
      <c r="S298" s="16"/>
      <c r="T298" s="16"/>
      <c r="U298" s="17"/>
      <c r="V298" s="344"/>
      <c r="W298" s="339"/>
      <c r="X298" s="339"/>
      <c r="Y298" s="339"/>
      <c r="Z298" s="339"/>
      <c r="AA298" s="339"/>
      <c r="AB298" s="339"/>
      <c r="AC298" s="339"/>
      <c r="AD298" s="345"/>
      <c r="AE298" s="345"/>
      <c r="AF298" s="346"/>
      <c r="AG298" s="346"/>
      <c r="AH298" s="16"/>
      <c r="AI298" s="16"/>
      <c r="AJ298" s="16"/>
      <c r="AK298" s="16"/>
      <c r="AL298" s="16"/>
      <c r="AM298" s="17"/>
      <c r="AN298" s="17"/>
      <c r="AO298" s="16"/>
      <c r="AP298" s="16"/>
      <c r="AQ298" s="1"/>
      <c r="AR298" s="1"/>
    </row>
    <row r="299" spans="1:44" ht="13.5" customHeight="1">
      <c r="A299" s="16"/>
      <c r="B299" s="16"/>
      <c r="C299" s="338"/>
      <c r="D299" s="339"/>
      <c r="E299" s="340"/>
      <c r="F299" s="16"/>
      <c r="G299" s="341"/>
      <c r="H299" s="341"/>
      <c r="I299" s="341"/>
      <c r="J299" s="341"/>
      <c r="K299" s="341"/>
      <c r="L299" s="338"/>
      <c r="M299" s="342"/>
      <c r="N299" s="342"/>
      <c r="O299" s="343"/>
      <c r="P299" s="341"/>
      <c r="Q299" s="16"/>
      <c r="R299" s="16"/>
      <c r="S299" s="16"/>
      <c r="T299" s="16"/>
      <c r="U299" s="17"/>
      <c r="V299" s="344"/>
      <c r="W299" s="339"/>
      <c r="X299" s="339"/>
      <c r="Y299" s="339"/>
      <c r="Z299" s="339"/>
      <c r="AA299" s="339"/>
      <c r="AB299" s="339"/>
      <c r="AC299" s="339"/>
      <c r="AD299" s="345"/>
      <c r="AE299" s="345"/>
      <c r="AF299" s="346"/>
      <c r="AG299" s="346"/>
      <c r="AH299" s="16"/>
      <c r="AI299" s="16"/>
      <c r="AJ299" s="16"/>
      <c r="AK299" s="16"/>
      <c r="AL299" s="16"/>
      <c r="AM299" s="17"/>
      <c r="AN299" s="17"/>
      <c r="AO299" s="16"/>
      <c r="AP299" s="16"/>
      <c r="AQ299" s="1"/>
      <c r="AR299" s="1"/>
    </row>
    <row r="300" spans="1:44" ht="13.5" customHeight="1">
      <c r="A300" s="16"/>
      <c r="B300" s="16"/>
      <c r="C300" s="338"/>
      <c r="D300" s="339"/>
      <c r="E300" s="340"/>
      <c r="F300" s="16"/>
      <c r="G300" s="341"/>
      <c r="H300" s="341"/>
      <c r="I300" s="341"/>
      <c r="J300" s="341"/>
      <c r="K300" s="341"/>
      <c r="L300" s="338"/>
      <c r="M300" s="342"/>
      <c r="N300" s="342"/>
      <c r="O300" s="343"/>
      <c r="P300" s="341"/>
      <c r="Q300" s="16"/>
      <c r="R300" s="16"/>
      <c r="S300" s="16"/>
      <c r="T300" s="16"/>
      <c r="U300" s="17"/>
      <c r="V300" s="344"/>
      <c r="W300" s="339"/>
      <c r="X300" s="339"/>
      <c r="Y300" s="339"/>
      <c r="Z300" s="339"/>
      <c r="AA300" s="339"/>
      <c r="AB300" s="339"/>
      <c r="AC300" s="339"/>
      <c r="AD300" s="345"/>
      <c r="AE300" s="345"/>
      <c r="AF300" s="346"/>
      <c r="AG300" s="346"/>
      <c r="AH300" s="16"/>
      <c r="AI300" s="16"/>
      <c r="AJ300" s="16"/>
      <c r="AK300" s="16"/>
      <c r="AL300" s="16"/>
      <c r="AM300" s="17"/>
      <c r="AN300" s="17"/>
      <c r="AO300" s="16"/>
      <c r="AP300" s="16"/>
      <c r="AQ300" s="1"/>
      <c r="AR300" s="1"/>
    </row>
    <row r="301" spans="1:44" ht="13.5" customHeight="1">
      <c r="A301" s="16"/>
      <c r="B301" s="16"/>
      <c r="C301" s="338"/>
      <c r="D301" s="339"/>
      <c r="E301" s="340"/>
      <c r="F301" s="16"/>
      <c r="G301" s="341"/>
      <c r="H301" s="341"/>
      <c r="I301" s="341"/>
      <c r="J301" s="341"/>
      <c r="K301" s="341"/>
      <c r="L301" s="338"/>
      <c r="M301" s="342"/>
      <c r="N301" s="342"/>
      <c r="O301" s="343"/>
      <c r="P301" s="341"/>
      <c r="Q301" s="16"/>
      <c r="R301" s="16"/>
      <c r="S301" s="16"/>
      <c r="T301" s="16"/>
      <c r="U301" s="17"/>
      <c r="V301" s="344"/>
      <c r="W301" s="339"/>
      <c r="X301" s="339"/>
      <c r="Y301" s="339"/>
      <c r="Z301" s="339"/>
      <c r="AA301" s="339"/>
      <c r="AB301" s="339"/>
      <c r="AC301" s="339"/>
      <c r="AD301" s="345"/>
      <c r="AE301" s="345"/>
      <c r="AF301" s="346"/>
      <c r="AG301" s="346"/>
      <c r="AH301" s="16"/>
      <c r="AI301" s="16"/>
      <c r="AJ301" s="16"/>
      <c r="AK301" s="16"/>
      <c r="AL301" s="16"/>
      <c r="AM301" s="17"/>
      <c r="AN301" s="17"/>
      <c r="AO301" s="16"/>
      <c r="AP301" s="16"/>
      <c r="AQ301" s="1"/>
      <c r="AR301" s="1"/>
    </row>
    <row r="302" spans="1:44" ht="13.5" customHeight="1">
      <c r="A302" s="16"/>
      <c r="B302" s="16"/>
      <c r="C302" s="338"/>
      <c r="D302" s="339"/>
      <c r="E302" s="340"/>
      <c r="F302" s="16"/>
      <c r="G302" s="341"/>
      <c r="H302" s="341"/>
      <c r="I302" s="341"/>
      <c r="J302" s="341"/>
      <c r="K302" s="341"/>
      <c r="L302" s="338"/>
      <c r="M302" s="342"/>
      <c r="N302" s="342"/>
      <c r="O302" s="343"/>
      <c r="P302" s="341"/>
      <c r="Q302" s="16"/>
      <c r="R302" s="16"/>
      <c r="S302" s="16"/>
      <c r="T302" s="16"/>
      <c r="U302" s="17"/>
      <c r="V302" s="344"/>
      <c r="W302" s="339"/>
      <c r="X302" s="339"/>
      <c r="Y302" s="339"/>
      <c r="Z302" s="339"/>
      <c r="AA302" s="339"/>
      <c r="AB302" s="339"/>
      <c r="AC302" s="339"/>
      <c r="AD302" s="345"/>
      <c r="AE302" s="345"/>
      <c r="AF302" s="346"/>
      <c r="AG302" s="346"/>
      <c r="AH302" s="16"/>
      <c r="AI302" s="16"/>
      <c r="AJ302" s="16"/>
      <c r="AK302" s="16"/>
      <c r="AL302" s="16"/>
      <c r="AM302" s="17"/>
      <c r="AN302" s="17"/>
      <c r="AO302" s="16"/>
      <c r="AP302" s="16"/>
      <c r="AQ302" s="1"/>
      <c r="AR302" s="1"/>
    </row>
    <row r="303" spans="1:44" ht="13.5" customHeight="1">
      <c r="A303" s="16"/>
      <c r="B303" s="16"/>
      <c r="C303" s="338"/>
      <c r="D303" s="339"/>
      <c r="E303" s="340"/>
      <c r="F303" s="16"/>
      <c r="G303" s="341"/>
      <c r="H303" s="341"/>
      <c r="I303" s="341"/>
      <c r="J303" s="341"/>
      <c r="K303" s="341"/>
      <c r="L303" s="338"/>
      <c r="M303" s="342"/>
      <c r="N303" s="342"/>
      <c r="O303" s="343"/>
      <c r="P303" s="341"/>
      <c r="Q303" s="16"/>
      <c r="R303" s="16"/>
      <c r="S303" s="16"/>
      <c r="T303" s="16"/>
      <c r="U303" s="17"/>
      <c r="V303" s="344"/>
      <c r="W303" s="339"/>
      <c r="X303" s="339"/>
      <c r="Y303" s="339"/>
      <c r="Z303" s="339"/>
      <c r="AA303" s="339"/>
      <c r="AB303" s="339"/>
      <c r="AC303" s="339"/>
      <c r="AD303" s="345"/>
      <c r="AE303" s="345"/>
      <c r="AF303" s="346"/>
      <c r="AG303" s="346"/>
      <c r="AH303" s="16"/>
      <c r="AI303" s="16"/>
      <c r="AJ303" s="16"/>
      <c r="AK303" s="16"/>
      <c r="AL303" s="16"/>
      <c r="AM303" s="17"/>
      <c r="AN303" s="17"/>
      <c r="AO303" s="16"/>
      <c r="AP303" s="16"/>
      <c r="AQ303" s="1"/>
      <c r="AR303" s="1"/>
    </row>
    <row r="304" spans="1:44" ht="13.5" customHeight="1">
      <c r="A304" s="16"/>
      <c r="B304" s="16"/>
      <c r="C304" s="338"/>
      <c r="D304" s="339"/>
      <c r="E304" s="340"/>
      <c r="F304" s="16"/>
      <c r="G304" s="341"/>
      <c r="H304" s="341"/>
      <c r="I304" s="341"/>
      <c r="J304" s="341"/>
      <c r="K304" s="341"/>
      <c r="L304" s="338"/>
      <c r="M304" s="342"/>
      <c r="N304" s="342"/>
      <c r="O304" s="343"/>
      <c r="P304" s="341"/>
      <c r="Q304" s="16"/>
      <c r="R304" s="16"/>
      <c r="S304" s="16"/>
      <c r="T304" s="16"/>
      <c r="U304" s="17"/>
      <c r="V304" s="344"/>
      <c r="W304" s="339"/>
      <c r="X304" s="339"/>
      <c r="Y304" s="339"/>
      <c r="Z304" s="339"/>
      <c r="AA304" s="339"/>
      <c r="AB304" s="339"/>
      <c r="AC304" s="339"/>
      <c r="AD304" s="345"/>
      <c r="AE304" s="345"/>
      <c r="AF304" s="346"/>
      <c r="AG304" s="346"/>
      <c r="AH304" s="16"/>
      <c r="AI304" s="16"/>
      <c r="AJ304" s="16"/>
      <c r="AK304" s="16"/>
      <c r="AL304" s="16"/>
      <c r="AM304" s="17"/>
      <c r="AN304" s="17"/>
      <c r="AO304" s="16"/>
      <c r="AP304" s="16"/>
      <c r="AQ304" s="1"/>
      <c r="AR304" s="1"/>
    </row>
    <row r="305" spans="1:44" ht="13.5" customHeight="1">
      <c r="A305" s="16"/>
      <c r="B305" s="16"/>
      <c r="C305" s="338"/>
      <c r="D305" s="339"/>
      <c r="E305" s="340"/>
      <c r="F305" s="16"/>
      <c r="G305" s="341"/>
      <c r="H305" s="341"/>
      <c r="I305" s="341"/>
      <c r="J305" s="341"/>
      <c r="K305" s="341"/>
      <c r="L305" s="338"/>
      <c r="M305" s="342"/>
      <c r="N305" s="342"/>
      <c r="O305" s="343"/>
      <c r="P305" s="341"/>
      <c r="Q305" s="16"/>
      <c r="R305" s="16"/>
      <c r="S305" s="16"/>
      <c r="T305" s="16"/>
      <c r="U305" s="17"/>
      <c r="V305" s="344"/>
      <c r="W305" s="339"/>
      <c r="X305" s="339"/>
      <c r="Y305" s="339"/>
      <c r="Z305" s="339"/>
      <c r="AA305" s="339"/>
      <c r="AB305" s="339"/>
      <c r="AC305" s="339"/>
      <c r="AD305" s="345"/>
      <c r="AE305" s="345"/>
      <c r="AF305" s="346"/>
      <c r="AG305" s="346"/>
      <c r="AH305" s="16"/>
      <c r="AI305" s="16"/>
      <c r="AJ305" s="16"/>
      <c r="AK305" s="16"/>
      <c r="AL305" s="16"/>
      <c r="AM305" s="17"/>
      <c r="AN305" s="17"/>
      <c r="AO305" s="16"/>
      <c r="AP305" s="16"/>
      <c r="AQ305" s="1"/>
      <c r="AR305" s="1"/>
    </row>
    <row r="306" spans="1:44" ht="13.5" customHeight="1">
      <c r="A306" s="16"/>
      <c r="B306" s="16"/>
      <c r="C306" s="338"/>
      <c r="D306" s="339"/>
      <c r="E306" s="340"/>
      <c r="F306" s="16"/>
      <c r="G306" s="341"/>
      <c r="H306" s="341"/>
      <c r="I306" s="341"/>
      <c r="J306" s="341"/>
      <c r="K306" s="341"/>
      <c r="L306" s="338"/>
      <c r="M306" s="342"/>
      <c r="N306" s="342"/>
      <c r="O306" s="343"/>
      <c r="P306" s="341"/>
      <c r="Q306" s="16"/>
      <c r="R306" s="16"/>
      <c r="S306" s="16"/>
      <c r="T306" s="16"/>
      <c r="U306" s="17"/>
      <c r="V306" s="344"/>
      <c r="W306" s="339"/>
      <c r="X306" s="339"/>
      <c r="Y306" s="339"/>
      <c r="Z306" s="339"/>
      <c r="AA306" s="339"/>
      <c r="AB306" s="339"/>
      <c r="AC306" s="339"/>
      <c r="AD306" s="345"/>
      <c r="AE306" s="345"/>
      <c r="AF306" s="346"/>
      <c r="AG306" s="346"/>
      <c r="AH306" s="16"/>
      <c r="AI306" s="16"/>
      <c r="AJ306" s="16"/>
      <c r="AK306" s="16"/>
      <c r="AL306" s="16"/>
      <c r="AM306" s="17"/>
      <c r="AN306" s="17"/>
      <c r="AO306" s="16"/>
      <c r="AP306" s="16"/>
      <c r="AQ306" s="1"/>
      <c r="AR306" s="1"/>
    </row>
    <row r="307" spans="1:44" ht="13.5" customHeight="1">
      <c r="A307" s="16"/>
      <c r="B307" s="16"/>
      <c r="C307" s="338"/>
      <c r="D307" s="339"/>
      <c r="E307" s="340"/>
      <c r="F307" s="16"/>
      <c r="G307" s="341"/>
      <c r="H307" s="341"/>
      <c r="I307" s="341"/>
      <c r="J307" s="341"/>
      <c r="K307" s="341"/>
      <c r="L307" s="338"/>
      <c r="M307" s="342"/>
      <c r="N307" s="342"/>
      <c r="O307" s="343"/>
      <c r="P307" s="341"/>
      <c r="Q307" s="16"/>
      <c r="R307" s="16"/>
      <c r="S307" s="16"/>
      <c r="T307" s="16"/>
      <c r="U307" s="17"/>
      <c r="V307" s="344"/>
      <c r="W307" s="339"/>
      <c r="X307" s="339"/>
      <c r="Y307" s="339"/>
      <c r="Z307" s="339"/>
      <c r="AA307" s="339"/>
      <c r="AB307" s="339"/>
      <c r="AC307" s="339"/>
      <c r="AD307" s="345"/>
      <c r="AE307" s="345"/>
      <c r="AF307" s="346"/>
      <c r="AG307" s="346"/>
      <c r="AH307" s="16"/>
      <c r="AI307" s="16"/>
      <c r="AJ307" s="16"/>
      <c r="AK307" s="16"/>
      <c r="AL307" s="16"/>
      <c r="AM307" s="17"/>
      <c r="AN307" s="17"/>
      <c r="AO307" s="16"/>
      <c r="AP307" s="16"/>
      <c r="AQ307" s="1"/>
      <c r="AR307" s="1"/>
    </row>
    <row r="308" spans="1:44" ht="13.5" customHeight="1">
      <c r="A308" s="16"/>
      <c r="B308" s="16"/>
      <c r="C308" s="338"/>
      <c r="D308" s="339"/>
      <c r="E308" s="340"/>
      <c r="F308" s="16"/>
      <c r="G308" s="341"/>
      <c r="H308" s="341"/>
      <c r="I308" s="341"/>
      <c r="J308" s="341"/>
      <c r="K308" s="341"/>
      <c r="L308" s="338"/>
      <c r="M308" s="342"/>
      <c r="N308" s="342"/>
      <c r="O308" s="343"/>
      <c r="P308" s="341"/>
      <c r="Q308" s="16"/>
      <c r="R308" s="16"/>
      <c r="S308" s="16"/>
      <c r="T308" s="16"/>
      <c r="U308" s="17"/>
      <c r="V308" s="344"/>
      <c r="W308" s="339"/>
      <c r="X308" s="339"/>
      <c r="Y308" s="339"/>
      <c r="Z308" s="339"/>
      <c r="AA308" s="339"/>
      <c r="AB308" s="339"/>
      <c r="AC308" s="339"/>
      <c r="AD308" s="345"/>
      <c r="AE308" s="345"/>
      <c r="AF308" s="346"/>
      <c r="AG308" s="346"/>
      <c r="AH308" s="16"/>
      <c r="AI308" s="16"/>
      <c r="AJ308" s="16"/>
      <c r="AK308" s="16"/>
      <c r="AL308" s="16"/>
      <c r="AM308" s="17"/>
      <c r="AN308" s="17"/>
      <c r="AO308" s="16"/>
      <c r="AP308" s="16"/>
      <c r="AQ308" s="1"/>
      <c r="AR308" s="1"/>
    </row>
    <row r="309" spans="1:44" ht="13.5" customHeight="1">
      <c r="A309" s="16"/>
      <c r="B309" s="16"/>
      <c r="C309" s="338"/>
      <c r="D309" s="339"/>
      <c r="E309" s="340"/>
      <c r="F309" s="16"/>
      <c r="G309" s="341"/>
      <c r="H309" s="341"/>
      <c r="I309" s="341"/>
      <c r="J309" s="341"/>
      <c r="K309" s="341"/>
      <c r="L309" s="338"/>
      <c r="M309" s="342"/>
      <c r="N309" s="342"/>
      <c r="O309" s="343"/>
      <c r="P309" s="341"/>
      <c r="Q309" s="16"/>
      <c r="R309" s="16"/>
      <c r="S309" s="16"/>
      <c r="T309" s="16"/>
      <c r="U309" s="17"/>
      <c r="V309" s="344"/>
      <c r="W309" s="339"/>
      <c r="X309" s="339"/>
      <c r="Y309" s="339"/>
      <c r="Z309" s="339"/>
      <c r="AA309" s="339"/>
      <c r="AB309" s="339"/>
      <c r="AC309" s="339"/>
      <c r="AD309" s="345"/>
      <c r="AE309" s="345"/>
      <c r="AF309" s="346"/>
      <c r="AG309" s="346"/>
      <c r="AH309" s="16"/>
      <c r="AI309" s="16"/>
      <c r="AJ309" s="16"/>
      <c r="AK309" s="16"/>
      <c r="AL309" s="16"/>
      <c r="AM309" s="17"/>
      <c r="AN309" s="17"/>
      <c r="AO309" s="16"/>
      <c r="AP309" s="16"/>
      <c r="AQ309" s="1"/>
      <c r="AR309" s="1"/>
    </row>
    <row r="310" spans="1:44" ht="13.5" customHeight="1">
      <c r="A310" s="16"/>
      <c r="B310" s="16"/>
      <c r="C310" s="338"/>
      <c r="D310" s="339"/>
      <c r="E310" s="340"/>
      <c r="F310" s="16"/>
      <c r="G310" s="341"/>
      <c r="H310" s="341"/>
      <c r="I310" s="341"/>
      <c r="J310" s="341"/>
      <c r="K310" s="341"/>
      <c r="L310" s="338"/>
      <c r="M310" s="342"/>
      <c r="N310" s="342"/>
      <c r="O310" s="343"/>
      <c r="P310" s="341"/>
      <c r="Q310" s="16"/>
      <c r="R310" s="16"/>
      <c r="S310" s="16"/>
      <c r="T310" s="16"/>
      <c r="U310" s="17"/>
      <c r="V310" s="344"/>
      <c r="W310" s="339"/>
      <c r="X310" s="339"/>
      <c r="Y310" s="339"/>
      <c r="Z310" s="339"/>
      <c r="AA310" s="339"/>
      <c r="AB310" s="339"/>
      <c r="AC310" s="339"/>
      <c r="AD310" s="345"/>
      <c r="AE310" s="345"/>
      <c r="AF310" s="346"/>
      <c r="AG310" s="346"/>
      <c r="AH310" s="16"/>
      <c r="AI310" s="16"/>
      <c r="AJ310" s="16"/>
      <c r="AK310" s="16"/>
      <c r="AL310" s="16"/>
      <c r="AM310" s="17"/>
      <c r="AN310" s="17"/>
      <c r="AO310" s="16"/>
      <c r="AP310" s="16"/>
      <c r="AQ310" s="1"/>
      <c r="AR310" s="1"/>
    </row>
    <row r="311" spans="1:44" ht="13.5" customHeight="1">
      <c r="A311" s="16"/>
      <c r="B311" s="16"/>
      <c r="C311" s="338"/>
      <c r="D311" s="339"/>
      <c r="E311" s="340"/>
      <c r="F311" s="16"/>
      <c r="G311" s="341"/>
      <c r="H311" s="341"/>
      <c r="I311" s="341"/>
      <c r="J311" s="341"/>
      <c r="K311" s="341"/>
      <c r="L311" s="338"/>
      <c r="M311" s="342"/>
      <c r="N311" s="342"/>
      <c r="O311" s="343"/>
      <c r="P311" s="341"/>
      <c r="Q311" s="16"/>
      <c r="R311" s="16"/>
      <c r="S311" s="16"/>
      <c r="T311" s="16"/>
      <c r="U311" s="17"/>
      <c r="V311" s="344"/>
      <c r="W311" s="339"/>
      <c r="X311" s="339"/>
      <c r="Y311" s="339"/>
      <c r="Z311" s="339"/>
      <c r="AA311" s="339"/>
      <c r="AB311" s="339"/>
      <c r="AC311" s="339"/>
      <c r="AD311" s="345"/>
      <c r="AE311" s="345"/>
      <c r="AF311" s="346"/>
      <c r="AG311" s="346"/>
      <c r="AH311" s="16"/>
      <c r="AI311" s="16"/>
      <c r="AJ311" s="16"/>
      <c r="AK311" s="16"/>
      <c r="AL311" s="16"/>
      <c r="AM311" s="17"/>
      <c r="AN311" s="17"/>
      <c r="AO311" s="16"/>
      <c r="AP311" s="16"/>
      <c r="AQ311" s="1"/>
      <c r="AR311" s="1"/>
    </row>
    <row r="312" spans="1:44" ht="13.5" customHeight="1">
      <c r="A312" s="16"/>
      <c r="B312" s="16"/>
      <c r="C312" s="338"/>
      <c r="D312" s="339"/>
      <c r="E312" s="340"/>
      <c r="F312" s="16"/>
      <c r="G312" s="341"/>
      <c r="H312" s="341"/>
      <c r="I312" s="341"/>
      <c r="J312" s="341"/>
      <c r="K312" s="341"/>
      <c r="L312" s="338"/>
      <c r="M312" s="342"/>
      <c r="N312" s="342"/>
      <c r="O312" s="343"/>
      <c r="P312" s="341"/>
      <c r="Q312" s="16"/>
      <c r="R312" s="16"/>
      <c r="S312" s="16"/>
      <c r="T312" s="16"/>
      <c r="U312" s="17"/>
      <c r="V312" s="344"/>
      <c r="W312" s="339"/>
      <c r="X312" s="339"/>
      <c r="Y312" s="339"/>
      <c r="Z312" s="339"/>
      <c r="AA312" s="339"/>
      <c r="AB312" s="339"/>
      <c r="AC312" s="339"/>
      <c r="AD312" s="345"/>
      <c r="AE312" s="345"/>
      <c r="AF312" s="346"/>
      <c r="AG312" s="346"/>
      <c r="AH312" s="16"/>
      <c r="AI312" s="16"/>
      <c r="AJ312" s="16"/>
      <c r="AK312" s="16"/>
      <c r="AL312" s="16"/>
      <c r="AM312" s="17"/>
      <c r="AN312" s="17"/>
      <c r="AO312" s="16"/>
      <c r="AP312" s="16"/>
      <c r="AQ312" s="1"/>
      <c r="AR312" s="1"/>
    </row>
    <row r="313" spans="1:44" ht="13.5" customHeight="1">
      <c r="A313" s="16"/>
      <c r="B313" s="16"/>
      <c r="C313" s="338"/>
      <c r="D313" s="339"/>
      <c r="E313" s="340"/>
      <c r="F313" s="16"/>
      <c r="G313" s="341"/>
      <c r="H313" s="341"/>
      <c r="I313" s="341"/>
      <c r="J313" s="341"/>
      <c r="K313" s="341"/>
      <c r="L313" s="338"/>
      <c r="M313" s="342"/>
      <c r="N313" s="342"/>
      <c r="O313" s="343"/>
      <c r="P313" s="341"/>
      <c r="Q313" s="16"/>
      <c r="R313" s="16"/>
      <c r="S313" s="16"/>
      <c r="T313" s="16"/>
      <c r="U313" s="17"/>
      <c r="V313" s="344"/>
      <c r="W313" s="339"/>
      <c r="X313" s="339"/>
      <c r="Y313" s="339"/>
      <c r="Z313" s="339"/>
      <c r="AA313" s="339"/>
      <c r="AB313" s="339"/>
      <c r="AC313" s="339"/>
      <c r="AD313" s="345"/>
      <c r="AE313" s="345"/>
      <c r="AF313" s="346"/>
      <c r="AG313" s="346"/>
      <c r="AH313" s="16"/>
      <c r="AI313" s="16"/>
      <c r="AJ313" s="16"/>
      <c r="AK313" s="16"/>
      <c r="AL313" s="16"/>
      <c r="AM313" s="17"/>
      <c r="AN313" s="17"/>
      <c r="AO313" s="16"/>
      <c r="AP313" s="16"/>
      <c r="AQ313" s="1"/>
      <c r="AR313" s="1"/>
    </row>
    <row r="314" spans="1:44" ht="13.5" customHeight="1">
      <c r="A314" s="16"/>
      <c r="B314" s="16"/>
      <c r="C314" s="338"/>
      <c r="D314" s="339"/>
      <c r="E314" s="340"/>
      <c r="F314" s="16"/>
      <c r="G314" s="341"/>
      <c r="H314" s="341"/>
      <c r="I314" s="341"/>
      <c r="J314" s="341"/>
      <c r="K314" s="341"/>
      <c r="L314" s="338"/>
      <c r="M314" s="342"/>
      <c r="N314" s="342"/>
      <c r="O314" s="343"/>
      <c r="P314" s="341"/>
      <c r="Q314" s="16"/>
      <c r="R314" s="16"/>
      <c r="S314" s="16"/>
      <c r="T314" s="16"/>
      <c r="U314" s="17"/>
      <c r="V314" s="344"/>
      <c r="W314" s="339"/>
      <c r="X314" s="339"/>
      <c r="Y314" s="339"/>
      <c r="Z314" s="339"/>
      <c r="AA314" s="339"/>
      <c r="AB314" s="339"/>
      <c r="AC314" s="339"/>
      <c r="AD314" s="345"/>
      <c r="AE314" s="345"/>
      <c r="AF314" s="346"/>
      <c r="AG314" s="346"/>
      <c r="AH314" s="16"/>
      <c r="AI314" s="16"/>
      <c r="AJ314" s="16"/>
      <c r="AK314" s="16"/>
      <c r="AL314" s="16"/>
      <c r="AM314" s="17"/>
      <c r="AN314" s="17"/>
      <c r="AO314" s="16"/>
      <c r="AP314" s="16"/>
      <c r="AQ314" s="1"/>
      <c r="AR314" s="1"/>
    </row>
    <row r="315" spans="1:44" ht="13.5" customHeight="1">
      <c r="A315" s="16"/>
      <c r="B315" s="16"/>
      <c r="C315" s="338"/>
      <c r="D315" s="339"/>
      <c r="E315" s="340"/>
      <c r="F315" s="16"/>
      <c r="G315" s="341"/>
      <c r="H315" s="341"/>
      <c r="I315" s="341"/>
      <c r="J315" s="341"/>
      <c r="K315" s="341"/>
      <c r="L315" s="338"/>
      <c r="M315" s="342"/>
      <c r="N315" s="342"/>
      <c r="O315" s="343"/>
      <c r="P315" s="341"/>
      <c r="Q315" s="16"/>
      <c r="R315" s="16"/>
      <c r="S315" s="16"/>
      <c r="T315" s="16"/>
      <c r="U315" s="17"/>
      <c r="V315" s="344"/>
      <c r="W315" s="339"/>
      <c r="X315" s="339"/>
      <c r="Y315" s="339"/>
      <c r="Z315" s="339"/>
      <c r="AA315" s="339"/>
      <c r="AB315" s="339"/>
      <c r="AC315" s="339"/>
      <c r="AD315" s="345"/>
      <c r="AE315" s="345"/>
      <c r="AF315" s="346"/>
      <c r="AG315" s="346"/>
      <c r="AH315" s="16"/>
      <c r="AI315" s="16"/>
      <c r="AJ315" s="16"/>
      <c r="AK315" s="16"/>
      <c r="AL315" s="16"/>
      <c r="AM315" s="17"/>
      <c r="AN315" s="17"/>
      <c r="AO315" s="16"/>
      <c r="AP315" s="16"/>
      <c r="AQ315" s="1"/>
      <c r="AR315" s="1"/>
    </row>
    <row r="316" spans="1:44" ht="15.75" customHeight="1">
      <c r="A316" s="16"/>
      <c r="B316" s="16"/>
      <c r="C316" s="338"/>
      <c r="D316" s="339"/>
      <c r="E316" s="340"/>
      <c r="F316" s="16"/>
      <c r="G316" s="341"/>
      <c r="H316" s="341"/>
      <c r="I316" s="341"/>
      <c r="J316" s="341"/>
      <c r="K316" s="341"/>
      <c r="L316" s="338"/>
      <c r="M316" s="343"/>
      <c r="N316" s="343"/>
      <c r="O316" s="343"/>
      <c r="P316" s="16"/>
      <c r="Q316" s="16"/>
      <c r="R316" s="16"/>
      <c r="S316" s="16"/>
      <c r="T316" s="16"/>
      <c r="U316" s="16"/>
      <c r="V316" s="16"/>
      <c r="W316" s="16"/>
      <c r="X316" s="16"/>
      <c r="Y316" s="16"/>
      <c r="Z316" s="16"/>
      <c r="AA316" s="16"/>
      <c r="AB316" s="16"/>
      <c r="AC316" s="16"/>
      <c r="AD316" s="345"/>
      <c r="AE316" s="345"/>
      <c r="AF316" s="346"/>
      <c r="AG316" s="346"/>
      <c r="AH316" s="16"/>
      <c r="AI316" s="16"/>
      <c r="AJ316" s="16"/>
      <c r="AK316" s="16"/>
      <c r="AL316" s="16"/>
      <c r="AM316" s="17"/>
      <c r="AN316" s="17"/>
      <c r="AO316" s="16"/>
      <c r="AP316" s="16"/>
      <c r="AQ316" s="1"/>
      <c r="AR316" s="1"/>
    </row>
    <row r="317" spans="1:44" ht="15.75" customHeight="1">
      <c r="AM317" s="353"/>
      <c r="AN317" s="353"/>
    </row>
    <row r="318" spans="1:44" ht="15.75" customHeight="1">
      <c r="AM318" s="353"/>
      <c r="AN318" s="353"/>
    </row>
    <row r="319" spans="1:44" ht="15.75" customHeight="1">
      <c r="AM319" s="353"/>
      <c r="AN319" s="353"/>
    </row>
    <row r="320" spans="1:44" ht="15.75" customHeight="1">
      <c r="AM320" s="353"/>
      <c r="AN320" s="353"/>
    </row>
    <row r="321" spans="39:40" ht="15.75" customHeight="1">
      <c r="AM321" s="353"/>
      <c r="AN321" s="353"/>
    </row>
    <row r="322" spans="39:40" ht="15.75" customHeight="1">
      <c r="AM322" s="353"/>
      <c r="AN322" s="353"/>
    </row>
    <row r="323" spans="39:40" ht="15.75" customHeight="1">
      <c r="AM323" s="353"/>
      <c r="AN323" s="353"/>
    </row>
    <row r="324" spans="39:40" ht="15.75" customHeight="1">
      <c r="AM324" s="353"/>
      <c r="AN324" s="353"/>
    </row>
    <row r="325" spans="39:40" ht="15.75" customHeight="1">
      <c r="AM325" s="353"/>
      <c r="AN325" s="353"/>
    </row>
    <row r="326" spans="39:40" ht="15.75" customHeight="1">
      <c r="AM326" s="353"/>
      <c r="AN326" s="353"/>
    </row>
    <row r="327" spans="39:40" ht="15.75" customHeight="1">
      <c r="AM327" s="353"/>
      <c r="AN327" s="353"/>
    </row>
    <row r="328" spans="39:40" ht="15.75" customHeight="1">
      <c r="AM328" s="353"/>
      <c r="AN328" s="353"/>
    </row>
    <row r="329" spans="39:40" ht="15.75" customHeight="1">
      <c r="AM329" s="353"/>
      <c r="AN329" s="353"/>
    </row>
    <row r="330" spans="39:40" ht="15.75" customHeight="1">
      <c r="AM330" s="353"/>
      <c r="AN330" s="353"/>
    </row>
    <row r="331" spans="39:40" ht="15.75" customHeight="1">
      <c r="AM331" s="353"/>
      <c r="AN331" s="353"/>
    </row>
    <row r="332" spans="39:40" ht="15.75" customHeight="1">
      <c r="AM332" s="353"/>
      <c r="AN332" s="353"/>
    </row>
    <row r="333" spans="39:40" ht="15.75" customHeight="1">
      <c r="AM333" s="353"/>
      <c r="AN333" s="353"/>
    </row>
    <row r="334" spans="39:40" ht="15.75" customHeight="1">
      <c r="AM334" s="353"/>
      <c r="AN334" s="353"/>
    </row>
    <row r="335" spans="39:40" ht="15.75" customHeight="1">
      <c r="AM335" s="353"/>
      <c r="AN335" s="353"/>
    </row>
    <row r="336" spans="39:40" ht="15.75" customHeight="1">
      <c r="AM336" s="353"/>
      <c r="AN336" s="353"/>
    </row>
    <row r="337" spans="39:40" ht="15.75" customHeight="1">
      <c r="AM337" s="353"/>
      <c r="AN337" s="353"/>
    </row>
    <row r="338" spans="39:40" ht="15.75" customHeight="1">
      <c r="AM338" s="353"/>
      <c r="AN338" s="353"/>
    </row>
    <row r="339" spans="39:40" ht="15.75" customHeight="1">
      <c r="AM339" s="353"/>
      <c r="AN339" s="353"/>
    </row>
    <row r="340" spans="39:40" ht="15.75" customHeight="1">
      <c r="AM340" s="353"/>
      <c r="AN340" s="353"/>
    </row>
    <row r="341" spans="39:40" ht="15.75" customHeight="1">
      <c r="AM341" s="353"/>
      <c r="AN341" s="353"/>
    </row>
    <row r="342" spans="39:40" ht="15.75" customHeight="1">
      <c r="AM342" s="353"/>
      <c r="AN342" s="353"/>
    </row>
    <row r="343" spans="39:40" ht="15.75" customHeight="1">
      <c r="AM343" s="353"/>
      <c r="AN343" s="353"/>
    </row>
    <row r="344" spans="39:40" ht="15.75" customHeight="1">
      <c r="AM344" s="353"/>
      <c r="AN344" s="353"/>
    </row>
    <row r="345" spans="39:40" ht="15.75" customHeight="1">
      <c r="AM345" s="353"/>
      <c r="AN345" s="353"/>
    </row>
    <row r="346" spans="39:40" ht="15.75" customHeight="1">
      <c r="AM346" s="353"/>
      <c r="AN346" s="353"/>
    </row>
    <row r="347" spans="39:40" ht="15.75" customHeight="1">
      <c r="AM347" s="353"/>
      <c r="AN347" s="353"/>
    </row>
    <row r="348" spans="39:40" ht="15.75" customHeight="1">
      <c r="AM348" s="353"/>
      <c r="AN348" s="353"/>
    </row>
    <row r="349" spans="39:40" ht="15.75" customHeight="1">
      <c r="AM349" s="353"/>
      <c r="AN349" s="353"/>
    </row>
    <row r="350" spans="39:40" ht="15.75" customHeight="1">
      <c r="AM350" s="353"/>
      <c r="AN350" s="353"/>
    </row>
    <row r="351" spans="39:40" ht="15.75" customHeight="1">
      <c r="AM351" s="353"/>
      <c r="AN351" s="353"/>
    </row>
    <row r="352" spans="39:40" ht="15.75" customHeight="1">
      <c r="AM352" s="353"/>
      <c r="AN352" s="353"/>
    </row>
    <row r="353" spans="39:40" ht="15.75" customHeight="1">
      <c r="AM353" s="353"/>
      <c r="AN353" s="353"/>
    </row>
    <row r="354" spans="39:40" ht="15.75" customHeight="1">
      <c r="AM354" s="353"/>
      <c r="AN354" s="353"/>
    </row>
    <row r="355" spans="39:40" ht="15.75" customHeight="1">
      <c r="AM355" s="353"/>
      <c r="AN355" s="353"/>
    </row>
    <row r="356" spans="39:40" ht="15.75" customHeight="1">
      <c r="AM356" s="353"/>
      <c r="AN356" s="353"/>
    </row>
    <row r="357" spans="39:40" ht="15.75" customHeight="1">
      <c r="AM357" s="353"/>
      <c r="AN357" s="353"/>
    </row>
    <row r="358" spans="39:40" ht="15.75" customHeight="1">
      <c r="AM358" s="353"/>
      <c r="AN358" s="353"/>
    </row>
    <row r="359" spans="39:40" ht="15.75" customHeight="1">
      <c r="AM359" s="353"/>
      <c r="AN359" s="353"/>
    </row>
    <row r="360" spans="39:40" ht="15.75" customHeight="1">
      <c r="AM360" s="353"/>
      <c r="AN360" s="353"/>
    </row>
    <row r="361" spans="39:40" ht="15.75" customHeight="1">
      <c r="AM361" s="353"/>
      <c r="AN361" s="353"/>
    </row>
    <row r="362" spans="39:40" ht="15.75" customHeight="1">
      <c r="AM362" s="353"/>
      <c r="AN362" s="353"/>
    </row>
    <row r="363" spans="39:40" ht="15.75" customHeight="1">
      <c r="AM363" s="353"/>
      <c r="AN363" s="353"/>
    </row>
    <row r="364" spans="39:40" ht="15.75" customHeight="1">
      <c r="AM364" s="353"/>
      <c r="AN364" s="353"/>
    </row>
    <row r="365" spans="39:40" ht="15.75" customHeight="1">
      <c r="AM365" s="353"/>
      <c r="AN365" s="353"/>
    </row>
    <row r="366" spans="39:40" ht="15.75" customHeight="1">
      <c r="AM366" s="353"/>
      <c r="AN366" s="353"/>
    </row>
    <row r="367" spans="39:40" ht="15.75" customHeight="1">
      <c r="AM367" s="353"/>
      <c r="AN367" s="353"/>
    </row>
    <row r="368" spans="39:40" ht="15.75" customHeight="1">
      <c r="AM368" s="353"/>
      <c r="AN368" s="353"/>
    </row>
    <row r="369" spans="39:40" ht="15.75" customHeight="1">
      <c r="AM369" s="353"/>
      <c r="AN369" s="353"/>
    </row>
    <row r="370" spans="39:40" ht="15.75" customHeight="1">
      <c r="AM370" s="353"/>
      <c r="AN370" s="353"/>
    </row>
    <row r="371" spans="39:40" ht="15.75" customHeight="1">
      <c r="AM371" s="353"/>
      <c r="AN371" s="353"/>
    </row>
    <row r="372" spans="39:40" ht="15.75" customHeight="1">
      <c r="AM372" s="353"/>
      <c r="AN372" s="353"/>
    </row>
    <row r="373" spans="39:40" ht="15.75" customHeight="1">
      <c r="AM373" s="353"/>
      <c r="AN373" s="353"/>
    </row>
    <row r="374" spans="39:40" ht="15.75" customHeight="1">
      <c r="AM374" s="353"/>
      <c r="AN374" s="353"/>
    </row>
    <row r="375" spans="39:40" ht="15.75" customHeight="1">
      <c r="AM375" s="353"/>
      <c r="AN375" s="353"/>
    </row>
    <row r="376" spans="39:40" ht="15.75" customHeight="1">
      <c r="AM376" s="353"/>
      <c r="AN376" s="353"/>
    </row>
    <row r="377" spans="39:40" ht="15.75" customHeight="1">
      <c r="AM377" s="353"/>
      <c r="AN377" s="353"/>
    </row>
    <row r="378" spans="39:40" ht="15.75" customHeight="1">
      <c r="AM378" s="353"/>
      <c r="AN378" s="353"/>
    </row>
    <row r="379" spans="39:40" ht="15.75" customHeight="1">
      <c r="AM379" s="353"/>
      <c r="AN379" s="353"/>
    </row>
    <row r="380" spans="39:40" ht="15.75" customHeight="1">
      <c r="AM380" s="353"/>
      <c r="AN380" s="353"/>
    </row>
    <row r="381" spans="39:40" ht="15.75" customHeight="1">
      <c r="AM381" s="353"/>
      <c r="AN381" s="353"/>
    </row>
    <row r="382" spans="39:40" ht="15.75" customHeight="1">
      <c r="AM382" s="353"/>
      <c r="AN382" s="353"/>
    </row>
    <row r="383" spans="39:40" ht="15.75" customHeight="1">
      <c r="AM383" s="353"/>
      <c r="AN383" s="353"/>
    </row>
    <row r="384" spans="39:40" ht="15.75" customHeight="1">
      <c r="AM384" s="353"/>
      <c r="AN384" s="353"/>
    </row>
    <row r="385" spans="39:40" ht="15.75" customHeight="1">
      <c r="AM385" s="353"/>
      <c r="AN385" s="353"/>
    </row>
    <row r="386" spans="39:40" ht="15.75" customHeight="1">
      <c r="AM386" s="353"/>
      <c r="AN386" s="353"/>
    </row>
    <row r="387" spans="39:40" ht="15.75" customHeight="1">
      <c r="AM387" s="353"/>
      <c r="AN387" s="353"/>
    </row>
    <row r="388" spans="39:40" ht="15.75" customHeight="1">
      <c r="AM388" s="353"/>
      <c r="AN388" s="353"/>
    </row>
    <row r="389" spans="39:40" ht="15.75" customHeight="1">
      <c r="AM389" s="353"/>
      <c r="AN389" s="353"/>
    </row>
    <row r="390" spans="39:40" ht="15.75" customHeight="1">
      <c r="AM390" s="353"/>
      <c r="AN390" s="353"/>
    </row>
    <row r="391" spans="39:40" ht="15.75" customHeight="1">
      <c r="AM391" s="353"/>
      <c r="AN391" s="353"/>
    </row>
    <row r="392" spans="39:40" ht="15.75" customHeight="1">
      <c r="AM392" s="353"/>
      <c r="AN392" s="353"/>
    </row>
    <row r="393" spans="39:40" ht="15.75" customHeight="1">
      <c r="AM393" s="353"/>
      <c r="AN393" s="353"/>
    </row>
    <row r="394" spans="39:40" ht="15.75" customHeight="1">
      <c r="AM394" s="353"/>
      <c r="AN394" s="353"/>
    </row>
    <row r="395" spans="39:40" ht="15.75" customHeight="1">
      <c r="AM395" s="353"/>
      <c r="AN395" s="353"/>
    </row>
    <row r="396" spans="39:40" ht="15.75" customHeight="1">
      <c r="AM396" s="353"/>
      <c r="AN396" s="353"/>
    </row>
    <row r="397" spans="39:40" ht="15.75" customHeight="1">
      <c r="AM397" s="353"/>
      <c r="AN397" s="353"/>
    </row>
    <row r="398" spans="39:40" ht="15.75" customHeight="1">
      <c r="AM398" s="353"/>
      <c r="AN398" s="353"/>
    </row>
    <row r="399" spans="39:40" ht="15.75" customHeight="1">
      <c r="AM399" s="353"/>
      <c r="AN399" s="353"/>
    </row>
    <row r="400" spans="39:40" ht="15.75" customHeight="1">
      <c r="AM400" s="353"/>
      <c r="AN400" s="353"/>
    </row>
    <row r="401" spans="39:40" ht="15.75" customHeight="1">
      <c r="AM401" s="353"/>
      <c r="AN401" s="353"/>
    </row>
    <row r="402" spans="39:40" ht="15.75" customHeight="1">
      <c r="AM402" s="353"/>
      <c r="AN402" s="353"/>
    </row>
    <row r="403" spans="39:40" ht="15.75" customHeight="1">
      <c r="AM403" s="353"/>
      <c r="AN403" s="353"/>
    </row>
    <row r="404" spans="39:40" ht="15.75" customHeight="1">
      <c r="AM404" s="353"/>
      <c r="AN404" s="353"/>
    </row>
    <row r="405" spans="39:40" ht="15.75" customHeight="1">
      <c r="AM405" s="353"/>
      <c r="AN405" s="353"/>
    </row>
    <row r="406" spans="39:40" ht="15.75" customHeight="1">
      <c r="AM406" s="353"/>
      <c r="AN406" s="353"/>
    </row>
    <row r="407" spans="39:40" ht="15.75" customHeight="1">
      <c r="AM407" s="353"/>
      <c r="AN407" s="353"/>
    </row>
    <row r="408" spans="39:40" ht="15.75" customHeight="1">
      <c r="AM408" s="353"/>
      <c r="AN408" s="353"/>
    </row>
    <row r="409" spans="39:40" ht="15.75" customHeight="1">
      <c r="AM409" s="353"/>
      <c r="AN409" s="353"/>
    </row>
    <row r="410" spans="39:40" ht="15.75" customHeight="1">
      <c r="AM410" s="353"/>
      <c r="AN410" s="353"/>
    </row>
    <row r="411" spans="39:40" ht="15.75" customHeight="1">
      <c r="AM411" s="353"/>
      <c r="AN411" s="353"/>
    </row>
    <row r="412" spans="39:40" ht="15.75" customHeight="1">
      <c r="AM412" s="353"/>
      <c r="AN412" s="353"/>
    </row>
    <row r="413" spans="39:40" ht="15.75" customHeight="1">
      <c r="AM413" s="353"/>
      <c r="AN413" s="353"/>
    </row>
    <row r="414" spans="39:40" ht="15.75" customHeight="1">
      <c r="AM414" s="353"/>
      <c r="AN414" s="353"/>
    </row>
    <row r="415" spans="39:40" ht="15.75" customHeight="1">
      <c r="AM415" s="353"/>
      <c r="AN415" s="353"/>
    </row>
    <row r="416" spans="39:40" ht="15.75" customHeight="1">
      <c r="AM416" s="353"/>
      <c r="AN416" s="353"/>
    </row>
    <row r="417" spans="39:40" ht="15.75" customHeight="1">
      <c r="AM417" s="353"/>
      <c r="AN417" s="353"/>
    </row>
    <row r="418" spans="39:40" ht="15.75" customHeight="1">
      <c r="AM418" s="353"/>
      <c r="AN418" s="353"/>
    </row>
    <row r="419" spans="39:40" ht="15.75" customHeight="1">
      <c r="AM419" s="353"/>
      <c r="AN419" s="353"/>
    </row>
    <row r="420" spans="39:40" ht="15.75" customHeight="1">
      <c r="AM420" s="353"/>
      <c r="AN420" s="353"/>
    </row>
    <row r="421" spans="39:40" ht="15.75" customHeight="1">
      <c r="AM421" s="353"/>
      <c r="AN421" s="353"/>
    </row>
    <row r="422" spans="39:40" ht="15.75" customHeight="1">
      <c r="AM422" s="353"/>
      <c r="AN422" s="353"/>
    </row>
    <row r="423" spans="39:40" ht="15.75" customHeight="1">
      <c r="AM423" s="353"/>
      <c r="AN423" s="353"/>
    </row>
    <row r="424" spans="39:40" ht="15.75" customHeight="1">
      <c r="AM424" s="353"/>
      <c r="AN424" s="353"/>
    </row>
    <row r="425" spans="39:40" ht="15.75" customHeight="1">
      <c r="AM425" s="353"/>
      <c r="AN425" s="353"/>
    </row>
    <row r="426" spans="39:40" ht="15.75" customHeight="1">
      <c r="AM426" s="353"/>
      <c r="AN426" s="353"/>
    </row>
    <row r="427" spans="39:40" ht="15.75" customHeight="1">
      <c r="AM427" s="353"/>
      <c r="AN427" s="353"/>
    </row>
    <row r="428" spans="39:40" ht="15.75" customHeight="1">
      <c r="AM428" s="353"/>
      <c r="AN428" s="353"/>
    </row>
    <row r="429" spans="39:40" ht="15.75" customHeight="1">
      <c r="AM429" s="353"/>
      <c r="AN429" s="353"/>
    </row>
    <row r="430" spans="39:40" ht="15.75" customHeight="1">
      <c r="AM430" s="353"/>
      <c r="AN430" s="353"/>
    </row>
    <row r="431" spans="39:40" ht="15.75" customHeight="1">
      <c r="AM431" s="353"/>
      <c r="AN431" s="353"/>
    </row>
    <row r="432" spans="39:40" ht="15.75" customHeight="1">
      <c r="AM432" s="353"/>
      <c r="AN432" s="353"/>
    </row>
    <row r="433" spans="39:40" ht="15.75" customHeight="1">
      <c r="AM433" s="353"/>
      <c r="AN433" s="353"/>
    </row>
    <row r="434" spans="39:40" ht="15.75" customHeight="1">
      <c r="AM434" s="353"/>
      <c r="AN434" s="353"/>
    </row>
    <row r="435" spans="39:40" ht="15.75" customHeight="1">
      <c r="AM435" s="353"/>
      <c r="AN435" s="353"/>
    </row>
    <row r="436" spans="39:40" ht="15.75" customHeight="1">
      <c r="AM436" s="353"/>
      <c r="AN436" s="353"/>
    </row>
    <row r="437" spans="39:40" ht="15.75" customHeight="1">
      <c r="AM437" s="353"/>
      <c r="AN437" s="353"/>
    </row>
    <row r="438" spans="39:40" ht="15.75" customHeight="1">
      <c r="AM438" s="353"/>
      <c r="AN438" s="353"/>
    </row>
    <row r="439" spans="39:40" ht="15.75" customHeight="1">
      <c r="AM439" s="353"/>
      <c r="AN439" s="353"/>
    </row>
    <row r="440" spans="39:40" ht="15.75" customHeight="1">
      <c r="AM440" s="353"/>
      <c r="AN440" s="353"/>
    </row>
    <row r="441" spans="39:40" ht="15.75" customHeight="1">
      <c r="AM441" s="353"/>
      <c r="AN441" s="353"/>
    </row>
    <row r="442" spans="39:40" ht="15.75" customHeight="1">
      <c r="AM442" s="353"/>
      <c r="AN442" s="353"/>
    </row>
    <row r="443" spans="39:40" ht="15.75" customHeight="1">
      <c r="AM443" s="353"/>
      <c r="AN443" s="353"/>
    </row>
    <row r="444" spans="39:40" ht="15.75" customHeight="1">
      <c r="AM444" s="353"/>
      <c r="AN444" s="353"/>
    </row>
    <row r="445" spans="39:40" ht="15.75" customHeight="1">
      <c r="AM445" s="353"/>
      <c r="AN445" s="353"/>
    </row>
    <row r="446" spans="39:40" ht="15.75" customHeight="1">
      <c r="AM446" s="353"/>
      <c r="AN446" s="353"/>
    </row>
    <row r="447" spans="39:40" ht="15.75" customHeight="1">
      <c r="AM447" s="353"/>
      <c r="AN447" s="353"/>
    </row>
    <row r="448" spans="39:40" ht="15.75" customHeight="1">
      <c r="AM448" s="353"/>
      <c r="AN448" s="353"/>
    </row>
    <row r="449" spans="39:40" ht="15.75" customHeight="1">
      <c r="AM449" s="353"/>
      <c r="AN449" s="353"/>
    </row>
    <row r="450" spans="39:40" ht="15.75" customHeight="1">
      <c r="AM450" s="353"/>
      <c r="AN450" s="353"/>
    </row>
    <row r="451" spans="39:40" ht="15.75" customHeight="1">
      <c r="AM451" s="353"/>
      <c r="AN451" s="353"/>
    </row>
    <row r="452" spans="39:40" ht="15.75" customHeight="1">
      <c r="AM452" s="353"/>
      <c r="AN452" s="353"/>
    </row>
    <row r="453" spans="39:40" ht="15.75" customHeight="1">
      <c r="AM453" s="353"/>
      <c r="AN453" s="353"/>
    </row>
    <row r="454" spans="39:40" ht="15.75" customHeight="1">
      <c r="AM454" s="353"/>
      <c r="AN454" s="353"/>
    </row>
    <row r="455" spans="39:40" ht="15.75" customHeight="1">
      <c r="AM455" s="353"/>
      <c r="AN455" s="353"/>
    </row>
    <row r="456" spans="39:40" ht="15.75" customHeight="1">
      <c r="AM456" s="353"/>
      <c r="AN456" s="353"/>
    </row>
    <row r="457" spans="39:40" ht="15.75" customHeight="1">
      <c r="AM457" s="353"/>
      <c r="AN457" s="353"/>
    </row>
    <row r="458" spans="39:40" ht="15.75" customHeight="1">
      <c r="AM458" s="353"/>
      <c r="AN458" s="353"/>
    </row>
    <row r="459" spans="39:40" ht="15.75" customHeight="1">
      <c r="AM459" s="353"/>
      <c r="AN459" s="353"/>
    </row>
    <row r="460" spans="39:40" ht="15.75" customHeight="1">
      <c r="AM460" s="353"/>
      <c r="AN460" s="353"/>
    </row>
    <row r="461" spans="39:40" ht="15.75" customHeight="1">
      <c r="AM461" s="353"/>
      <c r="AN461" s="353"/>
    </row>
    <row r="462" spans="39:40" ht="15.75" customHeight="1">
      <c r="AM462" s="353"/>
      <c r="AN462" s="353"/>
    </row>
    <row r="463" spans="39:40" ht="15.75" customHeight="1">
      <c r="AM463" s="353"/>
      <c r="AN463" s="353"/>
    </row>
    <row r="464" spans="39:40" ht="15.75" customHeight="1">
      <c r="AM464" s="353"/>
      <c r="AN464" s="353"/>
    </row>
    <row r="465" spans="39:40" ht="15.75" customHeight="1">
      <c r="AM465" s="353"/>
      <c r="AN465" s="353"/>
    </row>
    <row r="466" spans="39:40" ht="15.75" customHeight="1">
      <c r="AM466" s="353"/>
      <c r="AN466" s="353"/>
    </row>
    <row r="467" spans="39:40" ht="15.75" customHeight="1">
      <c r="AM467" s="353"/>
      <c r="AN467" s="353"/>
    </row>
    <row r="468" spans="39:40" ht="15.75" customHeight="1">
      <c r="AM468" s="353"/>
      <c r="AN468" s="353"/>
    </row>
    <row r="469" spans="39:40" ht="15.75" customHeight="1">
      <c r="AM469" s="353"/>
      <c r="AN469" s="353"/>
    </row>
    <row r="470" spans="39:40" ht="15.75" customHeight="1">
      <c r="AM470" s="353"/>
      <c r="AN470" s="353"/>
    </row>
    <row r="471" spans="39:40" ht="15.75" customHeight="1">
      <c r="AM471" s="353"/>
      <c r="AN471" s="353"/>
    </row>
    <row r="472" spans="39:40" ht="15.75" customHeight="1">
      <c r="AM472" s="353"/>
      <c r="AN472" s="353"/>
    </row>
    <row r="473" spans="39:40" ht="15.75" customHeight="1">
      <c r="AM473" s="353"/>
      <c r="AN473" s="353"/>
    </row>
    <row r="474" spans="39:40" ht="15.75" customHeight="1">
      <c r="AM474" s="353"/>
      <c r="AN474" s="353"/>
    </row>
    <row r="475" spans="39:40" ht="15.75" customHeight="1">
      <c r="AM475" s="353"/>
      <c r="AN475" s="353"/>
    </row>
    <row r="476" spans="39:40" ht="15.75" customHeight="1">
      <c r="AM476" s="353"/>
      <c r="AN476" s="353"/>
    </row>
    <row r="477" spans="39:40" ht="15.75" customHeight="1">
      <c r="AM477" s="353"/>
      <c r="AN477" s="353"/>
    </row>
    <row r="478" spans="39:40" ht="15.75" customHeight="1">
      <c r="AM478" s="353"/>
      <c r="AN478" s="353"/>
    </row>
    <row r="479" spans="39:40" ht="15.75" customHeight="1">
      <c r="AM479" s="353"/>
      <c r="AN479" s="353"/>
    </row>
    <row r="480" spans="39:40" ht="15.75" customHeight="1">
      <c r="AM480" s="353"/>
      <c r="AN480" s="353"/>
    </row>
    <row r="481" spans="39:40" ht="15.75" customHeight="1">
      <c r="AM481" s="353"/>
      <c r="AN481" s="353"/>
    </row>
    <row r="482" spans="39:40" ht="15.75" customHeight="1">
      <c r="AM482" s="353"/>
      <c r="AN482" s="353"/>
    </row>
    <row r="483" spans="39:40" ht="15.75" customHeight="1">
      <c r="AM483" s="353"/>
      <c r="AN483" s="353"/>
    </row>
    <row r="484" spans="39:40" ht="15.75" customHeight="1">
      <c r="AM484" s="353"/>
      <c r="AN484" s="353"/>
    </row>
    <row r="485" spans="39:40" ht="15.75" customHeight="1">
      <c r="AM485" s="353"/>
      <c r="AN485" s="353"/>
    </row>
    <row r="486" spans="39:40" ht="15.75" customHeight="1">
      <c r="AM486" s="353"/>
      <c r="AN486" s="353"/>
    </row>
    <row r="487" spans="39:40" ht="15.75" customHeight="1">
      <c r="AM487" s="353"/>
      <c r="AN487" s="353"/>
    </row>
    <row r="488" spans="39:40" ht="15.75" customHeight="1">
      <c r="AM488" s="353"/>
      <c r="AN488" s="353"/>
    </row>
    <row r="489" spans="39:40" ht="15.75" customHeight="1">
      <c r="AM489" s="353"/>
      <c r="AN489" s="353"/>
    </row>
    <row r="490" spans="39:40" ht="15.75" customHeight="1">
      <c r="AM490" s="353"/>
      <c r="AN490" s="353"/>
    </row>
    <row r="491" spans="39:40" ht="15.75" customHeight="1">
      <c r="AM491" s="353"/>
      <c r="AN491" s="353"/>
    </row>
    <row r="492" spans="39:40" ht="15.75" customHeight="1">
      <c r="AM492" s="353"/>
      <c r="AN492" s="353"/>
    </row>
    <row r="493" spans="39:40" ht="15.75" customHeight="1">
      <c r="AM493" s="353"/>
      <c r="AN493" s="353"/>
    </row>
    <row r="494" spans="39:40" ht="15.75" customHeight="1">
      <c r="AM494" s="353"/>
      <c r="AN494" s="353"/>
    </row>
    <row r="495" spans="39:40" ht="15.75" customHeight="1">
      <c r="AM495" s="353"/>
      <c r="AN495" s="353"/>
    </row>
    <row r="496" spans="39:40" ht="15.75" customHeight="1">
      <c r="AM496" s="353"/>
      <c r="AN496" s="353"/>
    </row>
    <row r="497" spans="39:40" ht="15.75" customHeight="1">
      <c r="AM497" s="353"/>
      <c r="AN497" s="353"/>
    </row>
    <row r="498" spans="39:40" ht="15.75" customHeight="1">
      <c r="AM498" s="353"/>
      <c r="AN498" s="353"/>
    </row>
    <row r="499" spans="39:40" ht="15.75" customHeight="1">
      <c r="AM499" s="353"/>
      <c r="AN499" s="353"/>
    </row>
    <row r="500" spans="39:40" ht="15.75" customHeight="1">
      <c r="AM500" s="353"/>
      <c r="AN500" s="353"/>
    </row>
    <row r="501" spans="39:40" ht="15.75" customHeight="1">
      <c r="AM501" s="353"/>
      <c r="AN501" s="353"/>
    </row>
    <row r="502" spans="39:40" ht="15.75" customHeight="1">
      <c r="AM502" s="353"/>
      <c r="AN502" s="353"/>
    </row>
    <row r="503" spans="39:40" ht="15.75" customHeight="1">
      <c r="AM503" s="353"/>
      <c r="AN503" s="353"/>
    </row>
    <row r="504" spans="39:40" ht="15.75" customHeight="1">
      <c r="AM504" s="353"/>
      <c r="AN504" s="353"/>
    </row>
    <row r="505" spans="39:40" ht="15.75" customHeight="1">
      <c r="AM505" s="353"/>
      <c r="AN505" s="353"/>
    </row>
    <row r="506" spans="39:40" ht="15.75" customHeight="1">
      <c r="AM506" s="353"/>
      <c r="AN506" s="353"/>
    </row>
    <row r="507" spans="39:40" ht="15.75" customHeight="1">
      <c r="AM507" s="353"/>
      <c r="AN507" s="353"/>
    </row>
    <row r="508" spans="39:40" ht="15.75" customHeight="1">
      <c r="AM508" s="353"/>
      <c r="AN508" s="353"/>
    </row>
    <row r="509" spans="39:40" ht="15.75" customHeight="1">
      <c r="AM509" s="353"/>
      <c r="AN509" s="353"/>
    </row>
    <row r="510" spans="39:40" ht="15.75" customHeight="1">
      <c r="AM510" s="353"/>
      <c r="AN510" s="353"/>
    </row>
    <row r="511" spans="39:40" ht="15.75" customHeight="1">
      <c r="AM511" s="353"/>
      <c r="AN511" s="353"/>
    </row>
    <row r="512" spans="39:40" ht="15.75" customHeight="1">
      <c r="AM512" s="353"/>
      <c r="AN512" s="353"/>
    </row>
    <row r="513" spans="39:40" ht="15.75" customHeight="1">
      <c r="AM513" s="353"/>
      <c r="AN513" s="353"/>
    </row>
    <row r="514" spans="39:40" ht="15.75" customHeight="1">
      <c r="AM514" s="353"/>
      <c r="AN514" s="353"/>
    </row>
    <row r="515" spans="39:40" ht="15.75" customHeight="1">
      <c r="AM515" s="353"/>
      <c r="AN515" s="353"/>
    </row>
    <row r="516" spans="39:40" ht="15.75" customHeight="1">
      <c r="AM516" s="353"/>
      <c r="AN516" s="353"/>
    </row>
    <row r="517" spans="39:40" ht="15.75" customHeight="1">
      <c r="AM517" s="353"/>
      <c r="AN517" s="353"/>
    </row>
    <row r="518" spans="39:40" ht="15.75" customHeight="1">
      <c r="AM518" s="353"/>
      <c r="AN518" s="353"/>
    </row>
    <row r="519" spans="39:40" ht="15.75" customHeight="1">
      <c r="AM519" s="353"/>
      <c r="AN519" s="353"/>
    </row>
    <row r="520" spans="39:40" ht="15.75" customHeight="1">
      <c r="AM520" s="353"/>
      <c r="AN520" s="353"/>
    </row>
    <row r="521" spans="39:40" ht="15.75" customHeight="1">
      <c r="AM521" s="353"/>
      <c r="AN521" s="353"/>
    </row>
    <row r="522" spans="39:40" ht="15.75" customHeight="1">
      <c r="AM522" s="353"/>
      <c r="AN522" s="353"/>
    </row>
    <row r="523" spans="39:40" ht="15.75" customHeight="1">
      <c r="AM523" s="353"/>
      <c r="AN523" s="353"/>
    </row>
    <row r="524" spans="39:40" ht="15.75" customHeight="1">
      <c r="AM524" s="353"/>
      <c r="AN524" s="353"/>
    </row>
    <row r="525" spans="39:40" ht="15.75" customHeight="1">
      <c r="AM525" s="353"/>
      <c r="AN525" s="353"/>
    </row>
    <row r="526" spans="39:40" ht="15.75" customHeight="1">
      <c r="AM526" s="353"/>
      <c r="AN526" s="353"/>
    </row>
    <row r="527" spans="39:40" ht="15.75" customHeight="1">
      <c r="AM527" s="353"/>
      <c r="AN527" s="353"/>
    </row>
    <row r="528" spans="39:40" ht="15.75" customHeight="1">
      <c r="AM528" s="353"/>
      <c r="AN528" s="353"/>
    </row>
    <row r="529" spans="39:40" ht="15.75" customHeight="1">
      <c r="AM529" s="353"/>
      <c r="AN529" s="353"/>
    </row>
    <row r="530" spans="39:40" ht="15.75" customHeight="1">
      <c r="AM530" s="353"/>
      <c r="AN530" s="353"/>
    </row>
    <row r="531" spans="39:40" ht="15.75" customHeight="1">
      <c r="AM531" s="353"/>
      <c r="AN531" s="353"/>
    </row>
    <row r="532" spans="39:40" ht="15.75" customHeight="1">
      <c r="AM532" s="353"/>
      <c r="AN532" s="353"/>
    </row>
    <row r="533" spans="39:40" ht="15.75" customHeight="1">
      <c r="AM533" s="353"/>
      <c r="AN533" s="353"/>
    </row>
    <row r="534" spans="39:40" ht="15.75" customHeight="1">
      <c r="AM534" s="353"/>
      <c r="AN534" s="353"/>
    </row>
    <row r="535" spans="39:40" ht="15.75" customHeight="1">
      <c r="AM535" s="353"/>
      <c r="AN535" s="353"/>
    </row>
    <row r="536" spans="39:40" ht="15.75" customHeight="1">
      <c r="AM536" s="353"/>
      <c r="AN536" s="353"/>
    </row>
    <row r="537" spans="39:40" ht="15.75" customHeight="1">
      <c r="AM537" s="353"/>
      <c r="AN537" s="353"/>
    </row>
    <row r="538" spans="39:40" ht="15.75" customHeight="1">
      <c r="AM538" s="353"/>
      <c r="AN538" s="353"/>
    </row>
    <row r="539" spans="39:40" ht="15.75" customHeight="1">
      <c r="AM539" s="353"/>
      <c r="AN539" s="353"/>
    </row>
    <row r="540" spans="39:40" ht="15.75" customHeight="1">
      <c r="AM540" s="353"/>
      <c r="AN540" s="353"/>
    </row>
    <row r="541" spans="39:40" ht="15.75" customHeight="1">
      <c r="AM541" s="353"/>
      <c r="AN541" s="353"/>
    </row>
    <row r="542" spans="39:40" ht="15.75" customHeight="1">
      <c r="AM542" s="353"/>
      <c r="AN542" s="353"/>
    </row>
    <row r="543" spans="39:40" ht="15.75" customHeight="1">
      <c r="AM543" s="353"/>
      <c r="AN543" s="353"/>
    </row>
    <row r="544" spans="39:40" ht="15.75" customHeight="1">
      <c r="AM544" s="353"/>
      <c r="AN544" s="353"/>
    </row>
    <row r="545" spans="39:40" ht="15.75" customHeight="1">
      <c r="AM545" s="353"/>
      <c r="AN545" s="353"/>
    </row>
    <row r="546" spans="39:40" ht="15.75" customHeight="1">
      <c r="AM546" s="353"/>
      <c r="AN546" s="353"/>
    </row>
    <row r="547" spans="39:40" ht="15.75" customHeight="1">
      <c r="AM547" s="353"/>
      <c r="AN547" s="353"/>
    </row>
    <row r="548" spans="39:40" ht="15.75" customHeight="1">
      <c r="AM548" s="353"/>
      <c r="AN548" s="353"/>
    </row>
    <row r="549" spans="39:40" ht="15.75" customHeight="1">
      <c r="AM549" s="353"/>
      <c r="AN549" s="353"/>
    </row>
    <row r="550" spans="39:40" ht="15.75" customHeight="1">
      <c r="AM550" s="353"/>
      <c r="AN550" s="353"/>
    </row>
    <row r="551" spans="39:40" ht="15.75" customHeight="1">
      <c r="AM551" s="353"/>
      <c r="AN551" s="353"/>
    </row>
    <row r="552" spans="39:40" ht="15.75" customHeight="1">
      <c r="AM552" s="353"/>
      <c r="AN552" s="353"/>
    </row>
    <row r="553" spans="39:40" ht="15.75" customHeight="1">
      <c r="AM553" s="353"/>
      <c r="AN553" s="353"/>
    </row>
    <row r="554" spans="39:40" ht="15.75" customHeight="1">
      <c r="AM554" s="353"/>
      <c r="AN554" s="353"/>
    </row>
    <row r="555" spans="39:40" ht="15.75" customHeight="1">
      <c r="AM555" s="353"/>
      <c r="AN555" s="353"/>
    </row>
    <row r="556" spans="39:40" ht="15.75" customHeight="1">
      <c r="AM556" s="353"/>
      <c r="AN556" s="353"/>
    </row>
    <row r="557" spans="39:40" ht="15.75" customHeight="1">
      <c r="AM557" s="353"/>
      <c r="AN557" s="353"/>
    </row>
    <row r="558" spans="39:40" ht="15.75" customHeight="1">
      <c r="AM558" s="353"/>
      <c r="AN558" s="353"/>
    </row>
    <row r="559" spans="39:40" ht="15.75" customHeight="1">
      <c r="AM559" s="353"/>
      <c r="AN559" s="353"/>
    </row>
    <row r="560" spans="39:40" ht="15.75" customHeight="1">
      <c r="AM560" s="353"/>
      <c r="AN560" s="353"/>
    </row>
    <row r="561" spans="39:40" ht="15.75" customHeight="1">
      <c r="AM561" s="353"/>
      <c r="AN561" s="353"/>
    </row>
    <row r="562" spans="39:40" ht="15.75" customHeight="1">
      <c r="AM562" s="353"/>
      <c r="AN562" s="353"/>
    </row>
    <row r="563" spans="39:40" ht="15.75" customHeight="1">
      <c r="AM563" s="353"/>
      <c r="AN563" s="353"/>
    </row>
    <row r="564" spans="39:40" ht="15.75" customHeight="1">
      <c r="AM564" s="353"/>
      <c r="AN564" s="353"/>
    </row>
    <row r="565" spans="39:40" ht="15.75" customHeight="1">
      <c r="AM565" s="353"/>
      <c r="AN565" s="353"/>
    </row>
    <row r="566" spans="39:40" ht="15.75" customHeight="1">
      <c r="AM566" s="353"/>
      <c r="AN566" s="353"/>
    </row>
    <row r="567" spans="39:40" ht="15.75" customHeight="1">
      <c r="AM567" s="353"/>
      <c r="AN567" s="353"/>
    </row>
    <row r="568" spans="39:40" ht="15.75" customHeight="1">
      <c r="AM568" s="353"/>
      <c r="AN568" s="353"/>
    </row>
    <row r="569" spans="39:40" ht="15.75" customHeight="1">
      <c r="AM569" s="353"/>
      <c r="AN569" s="353"/>
    </row>
    <row r="570" spans="39:40" ht="15.75" customHeight="1">
      <c r="AM570" s="353"/>
      <c r="AN570" s="353"/>
    </row>
    <row r="571" spans="39:40" ht="15.75" customHeight="1">
      <c r="AM571" s="353"/>
      <c r="AN571" s="353"/>
    </row>
    <row r="572" spans="39:40" ht="15.75" customHeight="1">
      <c r="AM572" s="353"/>
      <c r="AN572" s="353"/>
    </row>
    <row r="573" spans="39:40" ht="15.75" customHeight="1">
      <c r="AM573" s="353"/>
      <c r="AN573" s="353"/>
    </row>
    <row r="574" spans="39:40" ht="15.75" customHeight="1">
      <c r="AM574" s="353"/>
      <c r="AN574" s="353"/>
    </row>
    <row r="575" spans="39:40" ht="15.75" customHeight="1">
      <c r="AM575" s="353"/>
      <c r="AN575" s="353"/>
    </row>
    <row r="576" spans="39:40" ht="15.75" customHeight="1">
      <c r="AM576" s="353"/>
      <c r="AN576" s="353"/>
    </row>
    <row r="577" spans="39:40" ht="15.75" customHeight="1">
      <c r="AM577" s="353"/>
      <c r="AN577" s="353"/>
    </row>
    <row r="578" spans="39:40" ht="15.75" customHeight="1">
      <c r="AM578" s="353"/>
      <c r="AN578" s="353"/>
    </row>
    <row r="579" spans="39:40" ht="15.75" customHeight="1">
      <c r="AM579" s="353"/>
      <c r="AN579" s="353"/>
    </row>
    <row r="580" spans="39:40" ht="15.75" customHeight="1">
      <c r="AM580" s="353"/>
      <c r="AN580" s="353"/>
    </row>
    <row r="581" spans="39:40" ht="15.75" customHeight="1">
      <c r="AM581" s="353"/>
      <c r="AN581" s="353"/>
    </row>
    <row r="582" spans="39:40" ht="15.75" customHeight="1">
      <c r="AM582" s="353"/>
      <c r="AN582" s="353"/>
    </row>
    <row r="583" spans="39:40" ht="15.75" customHeight="1">
      <c r="AM583" s="353"/>
      <c r="AN583" s="353"/>
    </row>
    <row r="584" spans="39:40" ht="15.75" customHeight="1">
      <c r="AM584" s="353"/>
      <c r="AN584" s="353"/>
    </row>
    <row r="585" spans="39:40" ht="15.75" customHeight="1">
      <c r="AM585" s="353"/>
      <c r="AN585" s="353"/>
    </row>
    <row r="586" spans="39:40" ht="15.75" customHeight="1">
      <c r="AM586" s="353"/>
      <c r="AN586" s="353"/>
    </row>
    <row r="587" spans="39:40" ht="15.75" customHeight="1">
      <c r="AM587" s="353"/>
      <c r="AN587" s="353"/>
    </row>
    <row r="588" spans="39:40" ht="15.75" customHeight="1">
      <c r="AM588" s="353"/>
      <c r="AN588" s="353"/>
    </row>
    <row r="589" spans="39:40" ht="15.75" customHeight="1">
      <c r="AM589" s="353"/>
      <c r="AN589" s="353"/>
    </row>
    <row r="590" spans="39:40" ht="15.75" customHeight="1">
      <c r="AM590" s="353"/>
      <c r="AN590" s="353"/>
    </row>
    <row r="591" spans="39:40" ht="15.75" customHeight="1">
      <c r="AM591" s="353"/>
      <c r="AN591" s="353"/>
    </row>
    <row r="592" spans="39:40" ht="15.75" customHeight="1">
      <c r="AM592" s="353"/>
      <c r="AN592" s="353"/>
    </row>
    <row r="593" spans="39:40" ht="15.75" customHeight="1">
      <c r="AM593" s="353"/>
      <c r="AN593" s="353"/>
    </row>
    <row r="594" spans="39:40" ht="15.75" customHeight="1">
      <c r="AM594" s="353"/>
      <c r="AN594" s="353"/>
    </row>
    <row r="595" spans="39:40" ht="15.75" customHeight="1">
      <c r="AM595" s="353"/>
      <c r="AN595" s="353"/>
    </row>
    <row r="596" spans="39:40" ht="15.75" customHeight="1">
      <c r="AM596" s="353"/>
      <c r="AN596" s="353"/>
    </row>
    <row r="597" spans="39:40" ht="15.75" customHeight="1">
      <c r="AM597" s="353"/>
      <c r="AN597" s="353"/>
    </row>
    <row r="598" spans="39:40" ht="15.75" customHeight="1">
      <c r="AM598" s="353"/>
      <c r="AN598" s="353"/>
    </row>
    <row r="599" spans="39:40" ht="15.75" customHeight="1">
      <c r="AM599" s="353"/>
      <c r="AN599" s="353"/>
    </row>
    <row r="600" spans="39:40" ht="15.75" customHeight="1">
      <c r="AM600" s="353"/>
      <c r="AN600" s="353"/>
    </row>
    <row r="601" spans="39:40" ht="15.75" customHeight="1">
      <c r="AM601" s="353"/>
      <c r="AN601" s="353"/>
    </row>
    <row r="602" spans="39:40" ht="15.75" customHeight="1">
      <c r="AM602" s="353"/>
      <c r="AN602" s="353"/>
    </row>
    <row r="603" spans="39:40" ht="15.75" customHeight="1">
      <c r="AM603" s="353"/>
      <c r="AN603" s="353"/>
    </row>
    <row r="604" spans="39:40" ht="15.75" customHeight="1">
      <c r="AM604" s="353"/>
      <c r="AN604" s="353"/>
    </row>
    <row r="605" spans="39:40" ht="15.75" customHeight="1">
      <c r="AM605" s="353"/>
      <c r="AN605" s="353"/>
    </row>
    <row r="606" spans="39:40" ht="15.75" customHeight="1">
      <c r="AM606" s="353"/>
      <c r="AN606" s="353"/>
    </row>
    <row r="607" spans="39:40" ht="15.75" customHeight="1">
      <c r="AM607" s="353"/>
      <c r="AN607" s="353"/>
    </row>
    <row r="608" spans="39:40" ht="15.75" customHeight="1">
      <c r="AM608" s="353"/>
      <c r="AN608" s="353"/>
    </row>
    <row r="609" spans="39:40" ht="15.75" customHeight="1">
      <c r="AM609" s="353"/>
      <c r="AN609" s="353"/>
    </row>
    <row r="610" spans="39:40" ht="15.75" customHeight="1">
      <c r="AM610" s="353"/>
      <c r="AN610" s="353"/>
    </row>
    <row r="611" spans="39:40" ht="15.75" customHeight="1">
      <c r="AM611" s="353"/>
      <c r="AN611" s="353"/>
    </row>
    <row r="612" spans="39:40" ht="15.75" customHeight="1">
      <c r="AM612" s="353"/>
      <c r="AN612" s="353"/>
    </row>
    <row r="613" spans="39:40" ht="15.75" customHeight="1">
      <c r="AM613" s="353"/>
      <c r="AN613" s="353"/>
    </row>
    <row r="614" spans="39:40" ht="15.75" customHeight="1">
      <c r="AM614" s="353"/>
      <c r="AN614" s="353"/>
    </row>
    <row r="615" spans="39:40" ht="15.75" customHeight="1">
      <c r="AM615" s="353"/>
      <c r="AN615" s="353"/>
    </row>
    <row r="616" spans="39:40" ht="15.75" customHeight="1">
      <c r="AM616" s="353"/>
      <c r="AN616" s="353"/>
    </row>
    <row r="617" spans="39:40" ht="15.75" customHeight="1">
      <c r="AM617" s="353"/>
      <c r="AN617" s="353"/>
    </row>
    <row r="618" spans="39:40" ht="15.75" customHeight="1">
      <c r="AM618" s="353"/>
      <c r="AN618" s="353"/>
    </row>
    <row r="619" spans="39:40" ht="15.75" customHeight="1">
      <c r="AM619" s="353"/>
      <c r="AN619" s="353"/>
    </row>
    <row r="620" spans="39:40" ht="15.75" customHeight="1">
      <c r="AM620" s="353"/>
      <c r="AN620" s="353"/>
    </row>
    <row r="621" spans="39:40" ht="15.75" customHeight="1">
      <c r="AM621" s="353"/>
      <c r="AN621" s="353"/>
    </row>
    <row r="622" spans="39:40" ht="15.75" customHeight="1">
      <c r="AM622" s="353"/>
      <c r="AN622" s="353"/>
    </row>
    <row r="623" spans="39:40" ht="15.75" customHeight="1">
      <c r="AM623" s="353"/>
      <c r="AN623" s="353"/>
    </row>
    <row r="624" spans="39:40" ht="15.75" customHeight="1">
      <c r="AM624" s="353"/>
      <c r="AN624" s="353"/>
    </row>
    <row r="625" spans="39:40" ht="15.75" customHeight="1">
      <c r="AM625" s="353"/>
      <c r="AN625" s="353"/>
    </row>
    <row r="626" spans="39:40" ht="15.75" customHeight="1">
      <c r="AM626" s="353"/>
      <c r="AN626" s="353"/>
    </row>
    <row r="627" spans="39:40" ht="15.75" customHeight="1">
      <c r="AM627" s="353"/>
      <c r="AN627" s="353"/>
    </row>
    <row r="628" spans="39:40" ht="15.75" customHeight="1">
      <c r="AM628" s="353"/>
      <c r="AN628" s="353"/>
    </row>
    <row r="629" spans="39:40" ht="15.75" customHeight="1">
      <c r="AM629" s="353"/>
      <c r="AN629" s="353"/>
    </row>
    <row r="630" spans="39:40" ht="15.75" customHeight="1">
      <c r="AM630" s="353"/>
      <c r="AN630" s="353"/>
    </row>
    <row r="631" spans="39:40" ht="15.75" customHeight="1">
      <c r="AM631" s="353"/>
      <c r="AN631" s="353"/>
    </row>
    <row r="632" spans="39:40" ht="15.75" customHeight="1">
      <c r="AM632" s="353"/>
      <c r="AN632" s="353"/>
    </row>
    <row r="633" spans="39:40" ht="15.75" customHeight="1">
      <c r="AM633" s="353"/>
      <c r="AN633" s="353"/>
    </row>
    <row r="634" spans="39:40" ht="15.75" customHeight="1">
      <c r="AM634" s="353"/>
      <c r="AN634" s="353"/>
    </row>
    <row r="635" spans="39:40" ht="15.75" customHeight="1">
      <c r="AM635" s="353"/>
      <c r="AN635" s="353"/>
    </row>
    <row r="636" spans="39:40" ht="15.75" customHeight="1">
      <c r="AM636" s="353"/>
      <c r="AN636" s="353"/>
    </row>
    <row r="637" spans="39:40" ht="15.75" customHeight="1">
      <c r="AM637" s="353"/>
      <c r="AN637" s="353"/>
    </row>
    <row r="638" spans="39:40" ht="15.75" customHeight="1">
      <c r="AM638" s="353"/>
      <c r="AN638" s="353"/>
    </row>
    <row r="639" spans="39:40" ht="15.75" customHeight="1">
      <c r="AM639" s="353"/>
      <c r="AN639" s="353"/>
    </row>
    <row r="640" spans="39:40" ht="15.75" customHeight="1">
      <c r="AM640" s="353"/>
      <c r="AN640" s="353"/>
    </row>
    <row r="641" spans="39:40" ht="15.75" customHeight="1">
      <c r="AM641" s="353"/>
      <c r="AN641" s="353"/>
    </row>
    <row r="642" spans="39:40" ht="15.75" customHeight="1">
      <c r="AM642" s="353"/>
      <c r="AN642" s="353"/>
    </row>
    <row r="643" spans="39:40" ht="15.75" customHeight="1">
      <c r="AM643" s="353"/>
      <c r="AN643" s="353"/>
    </row>
    <row r="644" spans="39:40" ht="15.75" customHeight="1">
      <c r="AM644" s="353"/>
      <c r="AN644" s="353"/>
    </row>
    <row r="645" spans="39:40" ht="15.75" customHeight="1">
      <c r="AM645" s="353"/>
      <c r="AN645" s="353"/>
    </row>
    <row r="646" spans="39:40" ht="15.75" customHeight="1">
      <c r="AM646" s="353"/>
      <c r="AN646" s="353"/>
    </row>
    <row r="647" spans="39:40" ht="15.75" customHeight="1">
      <c r="AM647" s="353"/>
      <c r="AN647" s="353"/>
    </row>
    <row r="648" spans="39:40" ht="15.75" customHeight="1">
      <c r="AM648" s="353"/>
      <c r="AN648" s="353"/>
    </row>
    <row r="649" spans="39:40" ht="15.75" customHeight="1">
      <c r="AM649" s="353"/>
      <c r="AN649" s="353"/>
    </row>
    <row r="650" spans="39:40" ht="15.75" customHeight="1">
      <c r="AM650" s="353"/>
      <c r="AN650" s="353"/>
    </row>
    <row r="651" spans="39:40" ht="15.75" customHeight="1">
      <c r="AM651" s="353"/>
      <c r="AN651" s="353"/>
    </row>
    <row r="652" spans="39:40" ht="15.75" customHeight="1">
      <c r="AM652" s="353"/>
      <c r="AN652" s="353"/>
    </row>
    <row r="653" spans="39:40" ht="15.75" customHeight="1">
      <c r="AM653" s="353"/>
      <c r="AN653" s="353"/>
    </row>
    <row r="654" spans="39:40" ht="15.75" customHeight="1">
      <c r="AM654" s="353"/>
      <c r="AN654" s="353"/>
    </row>
    <row r="655" spans="39:40" ht="15.75" customHeight="1">
      <c r="AM655" s="353"/>
      <c r="AN655" s="353"/>
    </row>
    <row r="656" spans="39:40" ht="15.75" customHeight="1">
      <c r="AM656" s="353"/>
      <c r="AN656" s="353"/>
    </row>
    <row r="657" spans="39:40" ht="15.75" customHeight="1">
      <c r="AM657" s="353"/>
      <c r="AN657" s="353"/>
    </row>
    <row r="658" spans="39:40" ht="15.75" customHeight="1">
      <c r="AM658" s="353"/>
      <c r="AN658" s="353"/>
    </row>
    <row r="659" spans="39:40" ht="15.75" customHeight="1">
      <c r="AM659" s="353"/>
      <c r="AN659" s="353"/>
    </row>
    <row r="660" spans="39:40" ht="15.75" customHeight="1">
      <c r="AM660" s="353"/>
      <c r="AN660" s="353"/>
    </row>
    <row r="661" spans="39:40" ht="15.75" customHeight="1">
      <c r="AM661" s="353"/>
      <c r="AN661" s="353"/>
    </row>
    <row r="662" spans="39:40" ht="15.75" customHeight="1">
      <c r="AM662" s="353"/>
      <c r="AN662" s="353"/>
    </row>
    <row r="663" spans="39:40" ht="15.75" customHeight="1">
      <c r="AM663" s="353"/>
      <c r="AN663" s="353"/>
    </row>
    <row r="664" spans="39:40" ht="15.75" customHeight="1">
      <c r="AM664" s="353"/>
      <c r="AN664" s="353"/>
    </row>
    <row r="665" spans="39:40" ht="15.75" customHeight="1">
      <c r="AM665" s="353"/>
      <c r="AN665" s="353"/>
    </row>
    <row r="666" spans="39:40" ht="15.75" customHeight="1">
      <c r="AM666" s="353"/>
      <c r="AN666" s="353"/>
    </row>
    <row r="667" spans="39:40" ht="15.75" customHeight="1">
      <c r="AM667" s="353"/>
      <c r="AN667" s="353"/>
    </row>
    <row r="668" spans="39:40" ht="15.75" customHeight="1">
      <c r="AM668" s="353"/>
      <c r="AN668" s="353"/>
    </row>
    <row r="669" spans="39:40" ht="15.75" customHeight="1">
      <c r="AM669" s="353"/>
      <c r="AN669" s="353"/>
    </row>
    <row r="670" spans="39:40" ht="15.75" customHeight="1">
      <c r="AM670" s="353"/>
      <c r="AN670" s="353"/>
    </row>
    <row r="671" spans="39:40" ht="15.75" customHeight="1">
      <c r="AM671" s="353"/>
      <c r="AN671" s="353"/>
    </row>
    <row r="672" spans="39:40" ht="15.75" customHeight="1">
      <c r="AM672" s="353"/>
      <c r="AN672" s="353"/>
    </row>
    <row r="673" spans="39:40" ht="15.75" customHeight="1">
      <c r="AM673" s="353"/>
      <c r="AN673" s="353"/>
    </row>
    <row r="674" spans="39:40" ht="15.75" customHeight="1">
      <c r="AM674" s="353"/>
      <c r="AN674" s="353"/>
    </row>
    <row r="675" spans="39:40" ht="15.75" customHeight="1">
      <c r="AM675" s="353"/>
      <c r="AN675" s="353"/>
    </row>
    <row r="676" spans="39:40" ht="15.75" customHeight="1">
      <c r="AM676" s="353"/>
      <c r="AN676" s="353"/>
    </row>
    <row r="677" spans="39:40" ht="15.75" customHeight="1">
      <c r="AM677" s="353"/>
      <c r="AN677" s="353"/>
    </row>
    <row r="678" spans="39:40" ht="15.75" customHeight="1">
      <c r="AM678" s="353"/>
      <c r="AN678" s="353"/>
    </row>
    <row r="679" spans="39:40" ht="15.75" customHeight="1">
      <c r="AM679" s="353"/>
      <c r="AN679" s="353"/>
    </row>
    <row r="680" spans="39:40" ht="15.75" customHeight="1">
      <c r="AM680" s="353"/>
      <c r="AN680" s="353"/>
    </row>
    <row r="681" spans="39:40" ht="15.75" customHeight="1">
      <c r="AM681" s="353"/>
      <c r="AN681" s="353"/>
    </row>
    <row r="682" spans="39:40" ht="15.75" customHeight="1">
      <c r="AM682" s="353"/>
      <c r="AN682" s="353"/>
    </row>
    <row r="683" spans="39:40" ht="15.75" customHeight="1">
      <c r="AM683" s="353"/>
      <c r="AN683" s="353"/>
    </row>
    <row r="684" spans="39:40" ht="15.75" customHeight="1">
      <c r="AM684" s="353"/>
      <c r="AN684" s="353"/>
    </row>
    <row r="685" spans="39:40" ht="15.75" customHeight="1">
      <c r="AM685" s="353"/>
      <c r="AN685" s="353"/>
    </row>
    <row r="686" spans="39:40" ht="15.75" customHeight="1">
      <c r="AM686" s="353"/>
      <c r="AN686" s="353"/>
    </row>
    <row r="687" spans="39:40" ht="15.75" customHeight="1">
      <c r="AM687" s="353"/>
      <c r="AN687" s="353"/>
    </row>
    <row r="688" spans="39:40" ht="15.75" customHeight="1">
      <c r="AM688" s="353"/>
      <c r="AN688" s="353"/>
    </row>
    <row r="689" spans="39:40" ht="15.75" customHeight="1">
      <c r="AM689" s="353"/>
      <c r="AN689" s="353"/>
    </row>
    <row r="690" spans="39:40" ht="15.75" customHeight="1">
      <c r="AM690" s="353"/>
      <c r="AN690" s="353"/>
    </row>
    <row r="691" spans="39:40" ht="15.75" customHeight="1">
      <c r="AM691" s="353"/>
      <c r="AN691" s="353"/>
    </row>
    <row r="692" spans="39:40" ht="15.75" customHeight="1">
      <c r="AM692" s="353"/>
      <c r="AN692" s="353"/>
    </row>
    <row r="693" spans="39:40" ht="15.75" customHeight="1">
      <c r="AM693" s="353"/>
      <c r="AN693" s="353"/>
    </row>
    <row r="694" spans="39:40" ht="15.75" customHeight="1">
      <c r="AM694" s="353"/>
      <c r="AN694" s="353"/>
    </row>
    <row r="695" spans="39:40" ht="15.75" customHeight="1">
      <c r="AM695" s="353"/>
      <c r="AN695" s="353"/>
    </row>
    <row r="696" spans="39:40" ht="15.75" customHeight="1">
      <c r="AM696" s="353"/>
      <c r="AN696" s="353"/>
    </row>
    <row r="697" spans="39:40" ht="15.75" customHeight="1">
      <c r="AM697" s="353"/>
      <c r="AN697" s="353"/>
    </row>
    <row r="698" spans="39:40" ht="15.75" customHeight="1">
      <c r="AM698" s="353"/>
      <c r="AN698" s="353"/>
    </row>
    <row r="699" spans="39:40" ht="15.75" customHeight="1">
      <c r="AM699" s="353"/>
      <c r="AN699" s="353"/>
    </row>
    <row r="700" spans="39:40" ht="15.75" customHeight="1">
      <c r="AM700" s="353"/>
      <c r="AN700" s="353"/>
    </row>
    <row r="701" spans="39:40" ht="15.75" customHeight="1">
      <c r="AM701" s="353"/>
      <c r="AN701" s="353"/>
    </row>
    <row r="702" spans="39:40" ht="15.75" customHeight="1">
      <c r="AM702" s="353"/>
      <c r="AN702" s="353"/>
    </row>
    <row r="703" spans="39:40" ht="15.75" customHeight="1">
      <c r="AM703" s="353"/>
      <c r="AN703" s="353"/>
    </row>
    <row r="704" spans="39:40" ht="15.75" customHeight="1">
      <c r="AM704" s="353"/>
      <c r="AN704" s="353"/>
    </row>
    <row r="705" spans="39:40" ht="15.75" customHeight="1">
      <c r="AM705" s="353"/>
      <c r="AN705" s="353"/>
    </row>
    <row r="706" spans="39:40" ht="15.75" customHeight="1">
      <c r="AM706" s="353"/>
      <c r="AN706" s="353"/>
    </row>
    <row r="707" spans="39:40" ht="15.75" customHeight="1">
      <c r="AM707" s="353"/>
      <c r="AN707" s="353"/>
    </row>
    <row r="708" spans="39:40" ht="15.75" customHeight="1">
      <c r="AM708" s="353"/>
      <c r="AN708" s="353"/>
    </row>
    <row r="709" spans="39:40" ht="15.75" customHeight="1">
      <c r="AM709" s="353"/>
      <c r="AN709" s="353"/>
    </row>
    <row r="710" spans="39:40" ht="15.75" customHeight="1">
      <c r="AM710" s="353"/>
      <c r="AN710" s="353"/>
    </row>
    <row r="711" spans="39:40" ht="15.75" customHeight="1">
      <c r="AM711" s="353"/>
      <c r="AN711" s="353"/>
    </row>
    <row r="712" spans="39:40" ht="15.75" customHeight="1">
      <c r="AM712" s="353"/>
      <c r="AN712" s="353"/>
    </row>
    <row r="713" spans="39:40" ht="15.75" customHeight="1">
      <c r="AM713" s="353"/>
      <c r="AN713" s="353"/>
    </row>
    <row r="714" spans="39:40" ht="15.75" customHeight="1">
      <c r="AM714" s="353"/>
      <c r="AN714" s="353"/>
    </row>
    <row r="715" spans="39:40" ht="15.75" customHeight="1">
      <c r="AM715" s="353"/>
      <c r="AN715" s="353"/>
    </row>
    <row r="716" spans="39:40" ht="15.75" customHeight="1">
      <c r="AM716" s="353"/>
      <c r="AN716" s="353"/>
    </row>
    <row r="717" spans="39:40" ht="15.75" customHeight="1">
      <c r="AM717" s="353"/>
      <c r="AN717" s="353"/>
    </row>
    <row r="718" spans="39:40" ht="15.75" customHeight="1">
      <c r="AM718" s="353"/>
      <c r="AN718" s="353"/>
    </row>
    <row r="719" spans="39:40" ht="15.75" customHeight="1">
      <c r="AM719" s="353"/>
      <c r="AN719" s="353"/>
    </row>
    <row r="720" spans="39:40" ht="15.75" customHeight="1">
      <c r="AM720" s="353"/>
      <c r="AN720" s="353"/>
    </row>
    <row r="721" spans="39:40" ht="15.75" customHeight="1">
      <c r="AM721" s="353"/>
      <c r="AN721" s="353"/>
    </row>
    <row r="722" spans="39:40" ht="15.75" customHeight="1">
      <c r="AM722" s="353"/>
      <c r="AN722" s="353"/>
    </row>
    <row r="723" spans="39:40" ht="15.75" customHeight="1">
      <c r="AM723" s="353"/>
      <c r="AN723" s="353"/>
    </row>
    <row r="724" spans="39:40" ht="15.75" customHeight="1">
      <c r="AM724" s="353"/>
      <c r="AN724" s="353"/>
    </row>
    <row r="725" spans="39:40" ht="15.75" customHeight="1">
      <c r="AM725" s="353"/>
      <c r="AN725" s="353"/>
    </row>
    <row r="726" spans="39:40" ht="15.75" customHeight="1">
      <c r="AM726" s="353"/>
      <c r="AN726" s="353"/>
    </row>
    <row r="727" spans="39:40" ht="15.75" customHeight="1">
      <c r="AM727" s="353"/>
      <c r="AN727" s="353"/>
    </row>
    <row r="728" spans="39:40" ht="15.75" customHeight="1">
      <c r="AM728" s="353"/>
      <c r="AN728" s="353"/>
    </row>
    <row r="729" spans="39:40" ht="15.75" customHeight="1">
      <c r="AM729" s="353"/>
      <c r="AN729" s="353"/>
    </row>
    <row r="730" spans="39:40" ht="15.75" customHeight="1">
      <c r="AM730" s="353"/>
      <c r="AN730" s="353"/>
    </row>
    <row r="731" spans="39:40" ht="15.75" customHeight="1">
      <c r="AM731" s="353"/>
      <c r="AN731" s="353"/>
    </row>
    <row r="732" spans="39:40" ht="15.75" customHeight="1">
      <c r="AM732" s="353"/>
      <c r="AN732" s="353"/>
    </row>
    <row r="733" spans="39:40" ht="15.75" customHeight="1">
      <c r="AM733" s="353"/>
      <c r="AN733" s="353"/>
    </row>
    <row r="734" spans="39:40" ht="15.75" customHeight="1">
      <c r="AM734" s="353"/>
      <c r="AN734" s="353"/>
    </row>
    <row r="735" spans="39:40" ht="15.75" customHeight="1">
      <c r="AM735" s="353"/>
      <c r="AN735" s="353"/>
    </row>
    <row r="736" spans="39:40" ht="15.75" customHeight="1">
      <c r="AM736" s="353"/>
      <c r="AN736" s="353"/>
    </row>
    <row r="737" spans="39:40" ht="15.75" customHeight="1">
      <c r="AM737" s="353"/>
      <c r="AN737" s="353"/>
    </row>
    <row r="738" spans="39:40" ht="15.75" customHeight="1">
      <c r="AM738" s="353"/>
      <c r="AN738" s="353"/>
    </row>
    <row r="739" spans="39:40" ht="15.75" customHeight="1">
      <c r="AM739" s="353"/>
      <c r="AN739" s="353"/>
    </row>
    <row r="740" spans="39:40" ht="15.75" customHeight="1">
      <c r="AM740" s="353"/>
      <c r="AN740" s="353"/>
    </row>
    <row r="741" spans="39:40" ht="15.75" customHeight="1">
      <c r="AM741" s="353"/>
      <c r="AN741" s="353"/>
    </row>
    <row r="742" spans="39:40" ht="15.75" customHeight="1">
      <c r="AM742" s="353"/>
      <c r="AN742" s="353"/>
    </row>
    <row r="743" spans="39:40" ht="15.75" customHeight="1">
      <c r="AM743" s="353"/>
      <c r="AN743" s="353"/>
    </row>
    <row r="744" spans="39:40" ht="15.75" customHeight="1">
      <c r="AM744" s="353"/>
      <c r="AN744" s="353"/>
    </row>
    <row r="745" spans="39:40" ht="15.75" customHeight="1">
      <c r="AM745" s="353"/>
      <c r="AN745" s="353"/>
    </row>
    <row r="746" spans="39:40" ht="15.75" customHeight="1">
      <c r="AM746" s="353"/>
      <c r="AN746" s="353"/>
    </row>
    <row r="747" spans="39:40" ht="15.75" customHeight="1">
      <c r="AM747" s="353"/>
      <c r="AN747" s="353"/>
    </row>
    <row r="748" spans="39:40" ht="15.75" customHeight="1">
      <c r="AM748" s="353"/>
      <c r="AN748" s="353"/>
    </row>
    <row r="749" spans="39:40" ht="15.75" customHeight="1">
      <c r="AM749" s="353"/>
      <c r="AN749" s="353"/>
    </row>
    <row r="750" spans="39:40" ht="15.75" customHeight="1">
      <c r="AM750" s="353"/>
      <c r="AN750" s="353"/>
    </row>
    <row r="751" spans="39:40" ht="15.75" customHeight="1">
      <c r="AM751" s="353"/>
      <c r="AN751" s="353"/>
    </row>
    <row r="752" spans="39:40" ht="15.75" customHeight="1">
      <c r="AM752" s="353"/>
      <c r="AN752" s="353"/>
    </row>
    <row r="753" spans="39:40" ht="15.75" customHeight="1">
      <c r="AM753" s="353"/>
      <c r="AN753" s="353"/>
    </row>
    <row r="754" spans="39:40" ht="15.75" customHeight="1">
      <c r="AM754" s="353"/>
      <c r="AN754" s="353"/>
    </row>
    <row r="755" spans="39:40" ht="15.75" customHeight="1">
      <c r="AM755" s="353"/>
      <c r="AN755" s="353"/>
    </row>
    <row r="756" spans="39:40" ht="15.75" customHeight="1">
      <c r="AM756" s="353"/>
      <c r="AN756" s="353"/>
    </row>
    <row r="757" spans="39:40" ht="15.75" customHeight="1">
      <c r="AM757" s="353"/>
      <c r="AN757" s="353"/>
    </row>
    <row r="758" spans="39:40" ht="15.75" customHeight="1">
      <c r="AM758" s="353"/>
      <c r="AN758" s="353"/>
    </row>
    <row r="759" spans="39:40" ht="15.75" customHeight="1">
      <c r="AM759" s="353"/>
      <c r="AN759" s="353"/>
    </row>
    <row r="760" spans="39:40" ht="15.75" customHeight="1">
      <c r="AM760" s="353"/>
      <c r="AN760" s="353"/>
    </row>
    <row r="761" spans="39:40" ht="15.75" customHeight="1">
      <c r="AM761" s="353"/>
      <c r="AN761" s="353"/>
    </row>
    <row r="762" spans="39:40" ht="15.75" customHeight="1">
      <c r="AM762" s="353"/>
      <c r="AN762" s="353"/>
    </row>
    <row r="763" spans="39:40" ht="15.75" customHeight="1">
      <c r="AM763" s="353"/>
      <c r="AN763" s="353"/>
    </row>
    <row r="764" spans="39:40" ht="15.75" customHeight="1">
      <c r="AM764" s="353"/>
      <c r="AN764" s="353"/>
    </row>
    <row r="765" spans="39:40" ht="15.75" customHeight="1">
      <c r="AM765" s="353"/>
      <c r="AN765" s="353"/>
    </row>
    <row r="766" spans="39:40" ht="15.75" customHeight="1">
      <c r="AM766" s="353"/>
      <c r="AN766" s="353"/>
    </row>
    <row r="767" spans="39:40" ht="15.75" customHeight="1">
      <c r="AM767" s="353"/>
      <c r="AN767" s="353"/>
    </row>
    <row r="768" spans="39:40" ht="15.75" customHeight="1">
      <c r="AM768" s="353"/>
      <c r="AN768" s="353"/>
    </row>
    <row r="769" spans="39:40" ht="15.75" customHeight="1">
      <c r="AM769" s="353"/>
      <c r="AN769" s="353"/>
    </row>
    <row r="770" spans="39:40" ht="15.75" customHeight="1">
      <c r="AM770" s="353"/>
      <c r="AN770" s="353"/>
    </row>
    <row r="771" spans="39:40" ht="15.75" customHeight="1">
      <c r="AM771" s="353"/>
      <c r="AN771" s="353"/>
    </row>
    <row r="772" spans="39:40" ht="15.75" customHeight="1">
      <c r="AM772" s="353"/>
      <c r="AN772" s="353"/>
    </row>
    <row r="773" spans="39:40" ht="15.75" customHeight="1">
      <c r="AM773" s="353"/>
      <c r="AN773" s="353"/>
    </row>
    <row r="774" spans="39:40" ht="15.75" customHeight="1">
      <c r="AM774" s="353"/>
      <c r="AN774" s="353"/>
    </row>
    <row r="775" spans="39:40" ht="15.75" customHeight="1">
      <c r="AM775" s="353"/>
      <c r="AN775" s="353"/>
    </row>
    <row r="776" spans="39:40" ht="15.75" customHeight="1">
      <c r="AM776" s="353"/>
      <c r="AN776" s="353"/>
    </row>
    <row r="777" spans="39:40" ht="15.75" customHeight="1">
      <c r="AM777" s="353"/>
      <c r="AN777" s="353"/>
    </row>
    <row r="778" spans="39:40" ht="15.75" customHeight="1">
      <c r="AM778" s="353"/>
      <c r="AN778" s="353"/>
    </row>
    <row r="779" spans="39:40" ht="15.75" customHeight="1">
      <c r="AM779" s="353"/>
      <c r="AN779" s="353"/>
    </row>
    <row r="780" spans="39:40" ht="15.75" customHeight="1">
      <c r="AM780" s="353"/>
      <c r="AN780" s="353"/>
    </row>
    <row r="781" spans="39:40" ht="15.75" customHeight="1">
      <c r="AM781" s="353"/>
      <c r="AN781" s="353"/>
    </row>
    <row r="782" spans="39:40" ht="15.75" customHeight="1">
      <c r="AM782" s="353"/>
      <c r="AN782" s="353"/>
    </row>
    <row r="783" spans="39:40" ht="15.75" customHeight="1">
      <c r="AM783" s="353"/>
      <c r="AN783" s="353"/>
    </row>
    <row r="784" spans="39:40" ht="15.75" customHeight="1">
      <c r="AM784" s="353"/>
      <c r="AN784" s="353"/>
    </row>
    <row r="785" spans="39:40" ht="15.75" customHeight="1">
      <c r="AM785" s="353"/>
      <c r="AN785" s="353"/>
    </row>
    <row r="786" spans="39:40" ht="15.75" customHeight="1">
      <c r="AM786" s="353"/>
      <c r="AN786" s="353"/>
    </row>
    <row r="787" spans="39:40" ht="15.75" customHeight="1">
      <c r="AM787" s="353"/>
      <c r="AN787" s="353"/>
    </row>
    <row r="788" spans="39:40" ht="15.75" customHeight="1">
      <c r="AM788" s="353"/>
      <c r="AN788" s="353"/>
    </row>
    <row r="789" spans="39:40" ht="15.75" customHeight="1">
      <c r="AM789" s="353"/>
      <c r="AN789" s="353"/>
    </row>
    <row r="790" spans="39:40" ht="15.75" customHeight="1">
      <c r="AM790" s="353"/>
      <c r="AN790" s="353"/>
    </row>
    <row r="791" spans="39:40" ht="15.75" customHeight="1">
      <c r="AM791" s="353"/>
      <c r="AN791" s="353"/>
    </row>
    <row r="792" spans="39:40" ht="15.75" customHeight="1">
      <c r="AM792" s="353"/>
      <c r="AN792" s="353"/>
    </row>
    <row r="793" spans="39:40" ht="15.75" customHeight="1">
      <c r="AM793" s="353"/>
      <c r="AN793" s="353"/>
    </row>
    <row r="794" spans="39:40" ht="15.75" customHeight="1">
      <c r="AM794" s="353"/>
      <c r="AN794" s="353"/>
    </row>
    <row r="795" spans="39:40" ht="15.75" customHeight="1">
      <c r="AM795" s="353"/>
      <c r="AN795" s="353"/>
    </row>
    <row r="796" spans="39:40" ht="15.75" customHeight="1">
      <c r="AM796" s="353"/>
      <c r="AN796" s="353"/>
    </row>
    <row r="797" spans="39:40" ht="15.75" customHeight="1">
      <c r="AM797" s="353"/>
      <c r="AN797" s="353"/>
    </row>
    <row r="798" spans="39:40" ht="15.75" customHeight="1">
      <c r="AM798" s="353"/>
      <c r="AN798" s="353"/>
    </row>
    <row r="799" spans="39:40" ht="15.75" customHeight="1">
      <c r="AM799" s="353"/>
      <c r="AN799" s="353"/>
    </row>
    <row r="800" spans="39:40" ht="15.75" customHeight="1">
      <c r="AM800" s="353"/>
      <c r="AN800" s="353"/>
    </row>
    <row r="801" spans="39:40" ht="15.75" customHeight="1">
      <c r="AM801" s="353"/>
      <c r="AN801" s="353"/>
    </row>
    <row r="802" spans="39:40" ht="15.75" customHeight="1">
      <c r="AM802" s="353"/>
      <c r="AN802" s="353"/>
    </row>
    <row r="803" spans="39:40" ht="15.75" customHeight="1">
      <c r="AM803" s="353"/>
      <c r="AN803" s="353"/>
    </row>
    <row r="804" spans="39:40" ht="15.75" customHeight="1">
      <c r="AM804" s="353"/>
      <c r="AN804" s="353"/>
    </row>
    <row r="805" spans="39:40" ht="15.75" customHeight="1">
      <c r="AM805" s="353"/>
      <c r="AN805" s="353"/>
    </row>
    <row r="806" spans="39:40" ht="15.75" customHeight="1">
      <c r="AM806" s="353"/>
      <c r="AN806" s="353"/>
    </row>
    <row r="807" spans="39:40" ht="15.75" customHeight="1">
      <c r="AM807" s="353"/>
      <c r="AN807" s="353"/>
    </row>
    <row r="808" spans="39:40" ht="15.75" customHeight="1">
      <c r="AM808" s="353"/>
      <c r="AN808" s="353"/>
    </row>
    <row r="809" spans="39:40" ht="15.75" customHeight="1">
      <c r="AM809" s="353"/>
      <c r="AN809" s="353"/>
    </row>
    <row r="810" spans="39:40" ht="15.75" customHeight="1">
      <c r="AM810" s="353"/>
      <c r="AN810" s="353"/>
    </row>
    <row r="811" spans="39:40" ht="15.75" customHeight="1">
      <c r="AM811" s="353"/>
      <c r="AN811" s="353"/>
    </row>
    <row r="812" spans="39:40" ht="15.75" customHeight="1">
      <c r="AM812" s="353"/>
      <c r="AN812" s="353"/>
    </row>
    <row r="813" spans="39:40" ht="15.75" customHeight="1">
      <c r="AM813" s="353"/>
      <c r="AN813" s="353"/>
    </row>
    <row r="814" spans="39:40" ht="15.75" customHeight="1">
      <c r="AM814" s="353"/>
      <c r="AN814" s="353"/>
    </row>
    <row r="815" spans="39:40" ht="15.75" customHeight="1">
      <c r="AM815" s="353"/>
      <c r="AN815" s="353"/>
    </row>
    <row r="816" spans="39:40" ht="15.75" customHeight="1">
      <c r="AM816" s="353"/>
      <c r="AN816" s="353"/>
    </row>
    <row r="817" spans="39:40" ht="15.75" customHeight="1">
      <c r="AM817" s="353"/>
      <c r="AN817" s="353"/>
    </row>
    <row r="818" spans="39:40" ht="15.75" customHeight="1">
      <c r="AM818" s="353"/>
      <c r="AN818" s="353"/>
    </row>
    <row r="819" spans="39:40" ht="15.75" customHeight="1">
      <c r="AM819" s="353"/>
      <c r="AN819" s="353"/>
    </row>
    <row r="820" spans="39:40" ht="15.75" customHeight="1">
      <c r="AM820" s="353"/>
      <c r="AN820" s="353"/>
    </row>
    <row r="821" spans="39:40" ht="15.75" customHeight="1">
      <c r="AM821" s="353"/>
      <c r="AN821" s="353"/>
    </row>
    <row r="822" spans="39:40" ht="15.75" customHeight="1">
      <c r="AM822" s="353"/>
      <c r="AN822" s="353"/>
    </row>
    <row r="823" spans="39:40" ht="15.75" customHeight="1">
      <c r="AM823" s="353"/>
      <c r="AN823" s="353"/>
    </row>
    <row r="824" spans="39:40" ht="15.75" customHeight="1">
      <c r="AM824" s="353"/>
      <c r="AN824" s="353"/>
    </row>
    <row r="825" spans="39:40" ht="15.75" customHeight="1">
      <c r="AM825" s="353"/>
      <c r="AN825" s="353"/>
    </row>
    <row r="826" spans="39:40" ht="15.75" customHeight="1">
      <c r="AM826" s="353"/>
      <c r="AN826" s="353"/>
    </row>
    <row r="827" spans="39:40" ht="15.75" customHeight="1">
      <c r="AM827" s="353"/>
      <c r="AN827" s="353"/>
    </row>
    <row r="828" spans="39:40" ht="15.75" customHeight="1">
      <c r="AM828" s="353"/>
      <c r="AN828" s="353"/>
    </row>
    <row r="829" spans="39:40" ht="15.75" customHeight="1">
      <c r="AM829" s="353"/>
      <c r="AN829" s="353"/>
    </row>
    <row r="830" spans="39:40" ht="15.75" customHeight="1">
      <c r="AM830" s="353"/>
      <c r="AN830" s="353"/>
    </row>
    <row r="831" spans="39:40" ht="15.75" customHeight="1">
      <c r="AM831" s="353"/>
      <c r="AN831" s="353"/>
    </row>
    <row r="832" spans="39:40" ht="15.75" customHeight="1">
      <c r="AM832" s="353"/>
      <c r="AN832" s="353"/>
    </row>
    <row r="833" spans="39:40" ht="15.75" customHeight="1">
      <c r="AM833" s="353"/>
      <c r="AN833" s="353"/>
    </row>
    <row r="834" spans="39:40" ht="15.75" customHeight="1">
      <c r="AM834" s="353"/>
      <c r="AN834" s="353"/>
    </row>
    <row r="835" spans="39:40" ht="15.75" customHeight="1">
      <c r="AM835" s="353"/>
      <c r="AN835" s="353"/>
    </row>
    <row r="836" spans="39:40" ht="15.75" customHeight="1">
      <c r="AM836" s="353"/>
      <c r="AN836" s="353"/>
    </row>
    <row r="837" spans="39:40" ht="15.75" customHeight="1">
      <c r="AM837" s="353"/>
      <c r="AN837" s="353"/>
    </row>
    <row r="838" spans="39:40" ht="15.75" customHeight="1">
      <c r="AM838" s="353"/>
      <c r="AN838" s="353"/>
    </row>
    <row r="839" spans="39:40" ht="15.75" customHeight="1">
      <c r="AM839" s="353"/>
      <c r="AN839" s="353"/>
    </row>
    <row r="840" spans="39:40" ht="15.75" customHeight="1">
      <c r="AM840" s="353"/>
      <c r="AN840" s="353"/>
    </row>
    <row r="841" spans="39:40" ht="15.75" customHeight="1">
      <c r="AM841" s="353"/>
      <c r="AN841" s="353"/>
    </row>
    <row r="842" spans="39:40" ht="15.75" customHeight="1">
      <c r="AM842" s="353"/>
      <c r="AN842" s="353"/>
    </row>
    <row r="843" spans="39:40" ht="15.75" customHeight="1">
      <c r="AM843" s="353"/>
      <c r="AN843" s="353"/>
    </row>
    <row r="844" spans="39:40" ht="15.75" customHeight="1">
      <c r="AM844" s="353"/>
      <c r="AN844" s="353"/>
    </row>
    <row r="845" spans="39:40" ht="15.75" customHeight="1">
      <c r="AM845" s="353"/>
      <c r="AN845" s="353"/>
    </row>
    <row r="846" spans="39:40" ht="15.75" customHeight="1">
      <c r="AM846" s="353"/>
      <c r="AN846" s="353"/>
    </row>
    <row r="847" spans="39:40" ht="15.75" customHeight="1">
      <c r="AM847" s="353"/>
      <c r="AN847" s="353"/>
    </row>
    <row r="848" spans="39:40" ht="15.75" customHeight="1">
      <c r="AM848" s="353"/>
      <c r="AN848" s="353"/>
    </row>
    <row r="849" spans="39:40" ht="15.75" customHeight="1">
      <c r="AM849" s="353"/>
      <c r="AN849" s="353"/>
    </row>
    <row r="850" spans="39:40" ht="15.75" customHeight="1">
      <c r="AM850" s="353"/>
      <c r="AN850" s="353"/>
    </row>
    <row r="851" spans="39:40" ht="15.75" customHeight="1">
      <c r="AM851" s="353"/>
      <c r="AN851" s="353"/>
    </row>
    <row r="852" spans="39:40" ht="15.75" customHeight="1">
      <c r="AM852" s="353"/>
      <c r="AN852" s="353"/>
    </row>
    <row r="853" spans="39:40" ht="15.75" customHeight="1">
      <c r="AM853" s="353"/>
      <c r="AN853" s="353"/>
    </row>
    <row r="854" spans="39:40" ht="15.75" customHeight="1">
      <c r="AM854" s="353"/>
      <c r="AN854" s="353"/>
    </row>
    <row r="855" spans="39:40" ht="15.75" customHeight="1">
      <c r="AM855" s="353"/>
      <c r="AN855" s="353"/>
    </row>
    <row r="856" spans="39:40" ht="15.75" customHeight="1">
      <c r="AM856" s="353"/>
      <c r="AN856" s="353"/>
    </row>
    <row r="857" spans="39:40" ht="15.75" customHeight="1">
      <c r="AM857" s="353"/>
      <c r="AN857" s="353"/>
    </row>
    <row r="858" spans="39:40" ht="15.75" customHeight="1">
      <c r="AM858" s="353"/>
      <c r="AN858" s="353"/>
    </row>
    <row r="859" spans="39:40" ht="15.75" customHeight="1">
      <c r="AM859" s="353"/>
      <c r="AN859" s="353"/>
    </row>
    <row r="860" spans="39:40" ht="15.75" customHeight="1">
      <c r="AM860" s="353"/>
      <c r="AN860" s="353"/>
    </row>
    <row r="861" spans="39:40" ht="15.75" customHeight="1">
      <c r="AM861" s="353"/>
      <c r="AN861" s="353"/>
    </row>
    <row r="862" spans="39:40" ht="15.75" customHeight="1">
      <c r="AM862" s="353"/>
      <c r="AN862" s="353"/>
    </row>
    <row r="863" spans="39:40" ht="15.75" customHeight="1">
      <c r="AM863" s="353"/>
      <c r="AN863" s="353"/>
    </row>
    <row r="864" spans="39:40" ht="15.75" customHeight="1">
      <c r="AM864" s="353"/>
      <c r="AN864" s="353"/>
    </row>
    <row r="865" spans="39:40" ht="15.75" customHeight="1">
      <c r="AM865" s="353"/>
      <c r="AN865" s="353"/>
    </row>
    <row r="866" spans="39:40" ht="15.75" customHeight="1">
      <c r="AM866" s="353"/>
      <c r="AN866" s="353"/>
    </row>
    <row r="867" spans="39:40" ht="15.75" customHeight="1">
      <c r="AM867" s="353"/>
      <c r="AN867" s="353"/>
    </row>
    <row r="868" spans="39:40" ht="15.75" customHeight="1">
      <c r="AM868" s="353"/>
      <c r="AN868" s="353"/>
    </row>
    <row r="869" spans="39:40" ht="15.75" customHeight="1">
      <c r="AM869" s="353"/>
      <c r="AN869" s="353"/>
    </row>
    <row r="870" spans="39:40" ht="15.75" customHeight="1">
      <c r="AM870" s="353"/>
      <c r="AN870" s="353"/>
    </row>
    <row r="871" spans="39:40" ht="15.75" customHeight="1">
      <c r="AM871" s="353"/>
      <c r="AN871" s="353"/>
    </row>
    <row r="872" spans="39:40" ht="15.75" customHeight="1">
      <c r="AM872" s="353"/>
      <c r="AN872" s="353"/>
    </row>
    <row r="873" spans="39:40" ht="15.75" customHeight="1">
      <c r="AM873" s="353"/>
      <c r="AN873" s="353"/>
    </row>
    <row r="874" spans="39:40" ht="15.75" customHeight="1">
      <c r="AM874" s="353"/>
      <c r="AN874" s="353"/>
    </row>
    <row r="875" spans="39:40" ht="15.75" customHeight="1">
      <c r="AM875" s="353"/>
      <c r="AN875" s="353"/>
    </row>
    <row r="876" spans="39:40" ht="15.75" customHeight="1">
      <c r="AM876" s="353"/>
      <c r="AN876" s="353"/>
    </row>
    <row r="877" spans="39:40" ht="15.75" customHeight="1">
      <c r="AM877" s="353"/>
      <c r="AN877" s="353"/>
    </row>
    <row r="878" spans="39:40" ht="15.75" customHeight="1">
      <c r="AM878" s="353"/>
      <c r="AN878" s="353"/>
    </row>
    <row r="879" spans="39:40" ht="15.75" customHeight="1">
      <c r="AM879" s="353"/>
      <c r="AN879" s="353"/>
    </row>
    <row r="880" spans="39:40" ht="15.75" customHeight="1">
      <c r="AM880" s="353"/>
      <c r="AN880" s="353"/>
    </row>
    <row r="881" spans="39:40" ht="15.75" customHeight="1">
      <c r="AM881" s="353"/>
      <c r="AN881" s="353"/>
    </row>
    <row r="882" spans="39:40" ht="15.75" customHeight="1">
      <c r="AM882" s="353"/>
      <c r="AN882" s="353"/>
    </row>
    <row r="883" spans="39:40" ht="15.75" customHeight="1">
      <c r="AM883" s="353"/>
      <c r="AN883" s="353"/>
    </row>
    <row r="884" spans="39:40" ht="15.75" customHeight="1">
      <c r="AM884" s="353"/>
      <c r="AN884" s="353"/>
    </row>
    <row r="885" spans="39:40" ht="15.75" customHeight="1">
      <c r="AM885" s="353"/>
      <c r="AN885" s="353"/>
    </row>
    <row r="886" spans="39:40" ht="15.75" customHeight="1">
      <c r="AM886" s="353"/>
      <c r="AN886" s="353"/>
    </row>
    <row r="887" spans="39:40" ht="15.75" customHeight="1">
      <c r="AM887" s="353"/>
      <c r="AN887" s="353"/>
    </row>
    <row r="888" spans="39:40" ht="15.75" customHeight="1">
      <c r="AM888" s="353"/>
      <c r="AN888" s="353"/>
    </row>
    <row r="889" spans="39:40" ht="15.75" customHeight="1">
      <c r="AM889" s="353"/>
      <c r="AN889" s="353"/>
    </row>
    <row r="890" spans="39:40" ht="15.75" customHeight="1">
      <c r="AM890" s="353"/>
      <c r="AN890" s="353"/>
    </row>
    <row r="891" spans="39:40" ht="15.75" customHeight="1">
      <c r="AM891" s="353"/>
      <c r="AN891" s="353"/>
    </row>
    <row r="892" spans="39:40" ht="15.75" customHeight="1">
      <c r="AM892" s="353"/>
      <c r="AN892" s="353"/>
    </row>
    <row r="893" spans="39:40" ht="15.75" customHeight="1">
      <c r="AM893" s="353"/>
      <c r="AN893" s="353"/>
    </row>
    <row r="894" spans="39:40" ht="15.75" customHeight="1">
      <c r="AM894" s="353"/>
      <c r="AN894" s="353"/>
    </row>
    <row r="895" spans="39:40" ht="15.75" customHeight="1">
      <c r="AM895" s="353"/>
      <c r="AN895" s="353"/>
    </row>
    <row r="896" spans="39:40" ht="15.75" customHeight="1">
      <c r="AM896" s="353"/>
      <c r="AN896" s="353"/>
    </row>
    <row r="897" spans="39:40" ht="15.75" customHeight="1">
      <c r="AM897" s="353"/>
      <c r="AN897" s="353"/>
    </row>
    <row r="898" spans="39:40" ht="15.75" customHeight="1">
      <c r="AM898" s="353"/>
      <c r="AN898" s="353"/>
    </row>
    <row r="899" spans="39:40" ht="15.75" customHeight="1">
      <c r="AM899" s="353"/>
      <c r="AN899" s="353"/>
    </row>
    <row r="900" spans="39:40" ht="15.75" customHeight="1">
      <c r="AM900" s="353"/>
      <c r="AN900" s="353"/>
    </row>
    <row r="901" spans="39:40" ht="15.75" customHeight="1">
      <c r="AM901" s="353"/>
      <c r="AN901" s="353"/>
    </row>
    <row r="902" spans="39:40" ht="15.75" customHeight="1">
      <c r="AM902" s="353"/>
      <c r="AN902" s="353"/>
    </row>
    <row r="903" spans="39:40" ht="15.75" customHeight="1">
      <c r="AM903" s="353"/>
      <c r="AN903" s="353"/>
    </row>
    <row r="904" spans="39:40" ht="15.75" customHeight="1">
      <c r="AM904" s="353"/>
      <c r="AN904" s="353"/>
    </row>
    <row r="905" spans="39:40" ht="15.75" customHeight="1">
      <c r="AM905" s="353"/>
      <c r="AN905" s="353"/>
    </row>
    <row r="906" spans="39:40" ht="15.75" customHeight="1">
      <c r="AM906" s="353"/>
      <c r="AN906" s="353"/>
    </row>
    <row r="907" spans="39:40" ht="15.75" customHeight="1">
      <c r="AM907" s="353"/>
      <c r="AN907" s="353"/>
    </row>
    <row r="908" spans="39:40" ht="15.75" customHeight="1">
      <c r="AM908" s="353"/>
      <c r="AN908" s="353"/>
    </row>
    <row r="909" spans="39:40" ht="15.75" customHeight="1">
      <c r="AM909" s="353"/>
      <c r="AN909" s="353"/>
    </row>
    <row r="910" spans="39:40" ht="15.75" customHeight="1">
      <c r="AM910" s="353"/>
      <c r="AN910" s="353"/>
    </row>
    <row r="911" spans="39:40" ht="15.75" customHeight="1">
      <c r="AM911" s="353"/>
      <c r="AN911" s="353"/>
    </row>
    <row r="912" spans="39:40" ht="15.75" customHeight="1">
      <c r="AM912" s="353"/>
      <c r="AN912" s="353"/>
    </row>
    <row r="913" spans="39:40" ht="15.75" customHeight="1">
      <c r="AM913" s="353"/>
      <c r="AN913" s="353"/>
    </row>
    <row r="914" spans="39:40" ht="15.75" customHeight="1">
      <c r="AM914" s="353"/>
      <c r="AN914" s="353"/>
    </row>
    <row r="915" spans="39:40" ht="15.75" customHeight="1">
      <c r="AM915" s="353"/>
      <c r="AN915" s="353"/>
    </row>
    <row r="916" spans="39:40" ht="15.75" customHeight="1">
      <c r="AM916" s="353"/>
      <c r="AN916" s="353"/>
    </row>
    <row r="917" spans="39:40" ht="15.75" customHeight="1">
      <c r="AM917" s="353"/>
      <c r="AN917" s="353"/>
    </row>
    <row r="918" spans="39:40" ht="15.75" customHeight="1">
      <c r="AM918" s="353"/>
      <c r="AN918" s="353"/>
    </row>
    <row r="919" spans="39:40" ht="15.75" customHeight="1">
      <c r="AM919" s="353"/>
      <c r="AN919" s="353"/>
    </row>
    <row r="920" spans="39:40" ht="15.75" customHeight="1">
      <c r="AM920" s="353"/>
      <c r="AN920" s="353"/>
    </row>
    <row r="921" spans="39:40" ht="15.75" customHeight="1">
      <c r="AM921" s="353"/>
      <c r="AN921" s="353"/>
    </row>
    <row r="922" spans="39:40" ht="15.75" customHeight="1">
      <c r="AM922" s="353"/>
      <c r="AN922" s="353"/>
    </row>
    <row r="923" spans="39:40" ht="15.75" customHeight="1">
      <c r="AM923" s="353"/>
      <c r="AN923" s="353"/>
    </row>
    <row r="924" spans="39:40" ht="15.75" customHeight="1">
      <c r="AM924" s="353"/>
      <c r="AN924" s="353"/>
    </row>
    <row r="925" spans="39:40" ht="15.75" customHeight="1">
      <c r="AM925" s="353"/>
      <c r="AN925" s="353"/>
    </row>
    <row r="926" spans="39:40" ht="15.75" customHeight="1">
      <c r="AM926" s="353"/>
      <c r="AN926" s="353"/>
    </row>
    <row r="927" spans="39:40" ht="15.75" customHeight="1">
      <c r="AM927" s="353"/>
      <c r="AN927" s="353"/>
    </row>
    <row r="928" spans="39:40" ht="15.75" customHeight="1">
      <c r="AM928" s="353"/>
      <c r="AN928" s="353"/>
    </row>
    <row r="929" spans="39:40" ht="15.75" customHeight="1">
      <c r="AM929" s="353"/>
      <c r="AN929" s="353"/>
    </row>
    <row r="930" spans="39:40" ht="15.75" customHeight="1">
      <c r="AM930" s="353"/>
      <c r="AN930" s="353"/>
    </row>
    <row r="931" spans="39:40" ht="15.75" customHeight="1">
      <c r="AM931" s="353"/>
      <c r="AN931" s="353"/>
    </row>
    <row r="932" spans="39:40" ht="15.75" customHeight="1">
      <c r="AM932" s="353"/>
      <c r="AN932" s="353"/>
    </row>
    <row r="933" spans="39:40" ht="15.75" customHeight="1">
      <c r="AM933" s="353"/>
      <c r="AN933" s="353"/>
    </row>
    <row r="934" spans="39:40" ht="15.75" customHeight="1">
      <c r="AM934" s="353"/>
      <c r="AN934" s="353"/>
    </row>
    <row r="935" spans="39:40" ht="15.75" customHeight="1">
      <c r="AM935" s="353"/>
      <c r="AN935" s="353"/>
    </row>
    <row r="936" spans="39:40" ht="15.75" customHeight="1">
      <c r="AM936" s="353"/>
      <c r="AN936" s="353"/>
    </row>
    <row r="937" spans="39:40" ht="15.75" customHeight="1">
      <c r="AM937" s="353"/>
      <c r="AN937" s="353"/>
    </row>
    <row r="938" spans="39:40" ht="15.75" customHeight="1">
      <c r="AM938" s="353"/>
      <c r="AN938" s="353"/>
    </row>
    <row r="939" spans="39:40" ht="15.75" customHeight="1">
      <c r="AM939" s="353"/>
      <c r="AN939" s="353"/>
    </row>
    <row r="940" spans="39:40" ht="15.75" customHeight="1">
      <c r="AM940" s="353"/>
      <c r="AN940" s="353"/>
    </row>
    <row r="941" spans="39:40" ht="15.75" customHeight="1">
      <c r="AM941" s="353"/>
      <c r="AN941" s="353"/>
    </row>
    <row r="942" spans="39:40" ht="15.75" customHeight="1">
      <c r="AM942" s="353"/>
      <c r="AN942" s="353"/>
    </row>
    <row r="943" spans="39:40" ht="15.75" customHeight="1">
      <c r="AM943" s="353"/>
      <c r="AN943" s="353"/>
    </row>
    <row r="944" spans="39:40" ht="15.75" customHeight="1">
      <c r="AM944" s="353"/>
      <c r="AN944" s="353"/>
    </row>
    <row r="945" spans="39:40" ht="15.75" customHeight="1">
      <c r="AM945" s="353"/>
      <c r="AN945" s="353"/>
    </row>
    <row r="946" spans="39:40" ht="15.75" customHeight="1">
      <c r="AM946" s="353"/>
      <c r="AN946" s="353"/>
    </row>
    <row r="947" spans="39:40" ht="15.75" customHeight="1">
      <c r="AM947" s="353"/>
      <c r="AN947" s="353"/>
    </row>
    <row r="948" spans="39:40" ht="15.75" customHeight="1">
      <c r="AM948" s="353"/>
      <c r="AN948" s="353"/>
    </row>
    <row r="949" spans="39:40" ht="15.75" customHeight="1">
      <c r="AM949" s="353"/>
      <c r="AN949" s="353"/>
    </row>
    <row r="950" spans="39:40" ht="15.75" customHeight="1">
      <c r="AM950" s="353"/>
      <c r="AN950" s="353"/>
    </row>
    <row r="951" spans="39:40" ht="15.75" customHeight="1">
      <c r="AM951" s="353"/>
      <c r="AN951" s="353"/>
    </row>
    <row r="952" spans="39:40" ht="15.75" customHeight="1">
      <c r="AM952" s="353"/>
      <c r="AN952" s="353"/>
    </row>
    <row r="953" spans="39:40" ht="15.75" customHeight="1">
      <c r="AM953" s="353"/>
      <c r="AN953" s="353"/>
    </row>
    <row r="954" spans="39:40" ht="15.75" customHeight="1">
      <c r="AM954" s="353"/>
      <c r="AN954" s="353"/>
    </row>
    <row r="955" spans="39:40" ht="15.75" customHeight="1">
      <c r="AM955" s="353"/>
      <c r="AN955" s="353"/>
    </row>
    <row r="956" spans="39:40" ht="15.75" customHeight="1">
      <c r="AM956" s="353"/>
      <c r="AN956" s="353"/>
    </row>
    <row r="957" spans="39:40" ht="15.75" customHeight="1">
      <c r="AM957" s="353"/>
      <c r="AN957" s="353"/>
    </row>
    <row r="958" spans="39:40" ht="15.75" customHeight="1">
      <c r="AM958" s="353"/>
      <c r="AN958" s="353"/>
    </row>
    <row r="959" spans="39:40" ht="15.75" customHeight="1">
      <c r="AM959" s="353"/>
      <c r="AN959" s="353"/>
    </row>
    <row r="960" spans="39:40" ht="15.75" customHeight="1">
      <c r="AM960" s="353"/>
      <c r="AN960" s="353"/>
    </row>
    <row r="961" spans="39:40" ht="15.75" customHeight="1">
      <c r="AM961" s="353"/>
      <c r="AN961" s="353"/>
    </row>
    <row r="962" spans="39:40" ht="15.75" customHeight="1">
      <c r="AM962" s="353"/>
      <c r="AN962" s="353"/>
    </row>
    <row r="963" spans="39:40" ht="15.75" customHeight="1">
      <c r="AM963" s="353"/>
      <c r="AN963" s="353"/>
    </row>
    <row r="964" spans="39:40" ht="15.75" customHeight="1">
      <c r="AM964" s="353"/>
      <c r="AN964" s="353"/>
    </row>
    <row r="965" spans="39:40" ht="15.75" customHeight="1">
      <c r="AM965" s="353"/>
      <c r="AN965" s="353"/>
    </row>
    <row r="966" spans="39:40" ht="15.75" customHeight="1">
      <c r="AM966" s="353"/>
      <c r="AN966" s="353"/>
    </row>
    <row r="967" spans="39:40" ht="15.75" customHeight="1">
      <c r="AM967" s="353"/>
      <c r="AN967" s="353"/>
    </row>
    <row r="968" spans="39:40" ht="15.75" customHeight="1">
      <c r="AM968" s="353"/>
      <c r="AN968" s="353"/>
    </row>
    <row r="969" spans="39:40" ht="15.75" customHeight="1">
      <c r="AM969" s="353"/>
      <c r="AN969" s="353"/>
    </row>
    <row r="970" spans="39:40" ht="15.75" customHeight="1">
      <c r="AM970" s="353"/>
      <c r="AN970" s="353"/>
    </row>
    <row r="971" spans="39:40" ht="15.75" customHeight="1">
      <c r="AM971" s="353"/>
      <c r="AN971" s="353"/>
    </row>
    <row r="972" spans="39:40" ht="15.75" customHeight="1">
      <c r="AM972" s="353"/>
      <c r="AN972" s="353"/>
    </row>
    <row r="973" spans="39:40" ht="15.75" customHeight="1">
      <c r="AM973" s="353"/>
      <c r="AN973" s="353"/>
    </row>
    <row r="974" spans="39:40" ht="15.75" customHeight="1">
      <c r="AM974" s="353"/>
      <c r="AN974" s="353"/>
    </row>
    <row r="975" spans="39:40" ht="15.75" customHeight="1">
      <c r="AM975" s="353"/>
      <c r="AN975" s="353"/>
    </row>
    <row r="976" spans="39:40" ht="15.75" customHeight="1">
      <c r="AM976" s="353"/>
      <c r="AN976" s="353"/>
    </row>
    <row r="977" spans="39:40" ht="15.75" customHeight="1">
      <c r="AM977" s="353"/>
      <c r="AN977" s="353"/>
    </row>
    <row r="978" spans="39:40" ht="15.75" customHeight="1">
      <c r="AM978" s="353"/>
      <c r="AN978" s="353"/>
    </row>
    <row r="979" spans="39:40" ht="15.75" customHeight="1">
      <c r="AM979" s="353"/>
      <c r="AN979" s="353"/>
    </row>
    <row r="980" spans="39:40" ht="15.75" customHeight="1">
      <c r="AM980" s="353"/>
      <c r="AN980" s="353"/>
    </row>
    <row r="981" spans="39:40" ht="15.75" customHeight="1">
      <c r="AM981" s="353"/>
      <c r="AN981" s="353"/>
    </row>
    <row r="982" spans="39:40" ht="15.75" customHeight="1">
      <c r="AM982" s="353"/>
      <c r="AN982" s="353"/>
    </row>
    <row r="983" spans="39:40" ht="15.75" customHeight="1">
      <c r="AM983" s="353"/>
      <c r="AN983" s="353"/>
    </row>
    <row r="984" spans="39:40" ht="15.75" customHeight="1">
      <c r="AM984" s="353"/>
      <c r="AN984" s="353"/>
    </row>
    <row r="985" spans="39:40" ht="15.75" customHeight="1">
      <c r="AM985" s="353"/>
      <c r="AN985" s="353"/>
    </row>
    <row r="986" spans="39:40" ht="15.75" customHeight="1">
      <c r="AM986" s="353"/>
      <c r="AN986" s="353"/>
    </row>
    <row r="987" spans="39:40" ht="15.75" customHeight="1">
      <c r="AM987" s="353"/>
      <c r="AN987" s="353"/>
    </row>
    <row r="988" spans="39:40" ht="15.75" customHeight="1">
      <c r="AM988" s="353"/>
      <c r="AN988" s="353"/>
    </row>
    <row r="989" spans="39:40" ht="15.75" customHeight="1">
      <c r="AM989" s="353"/>
      <c r="AN989" s="353"/>
    </row>
    <row r="990" spans="39:40" ht="15.75" customHeight="1">
      <c r="AM990" s="353"/>
      <c r="AN990" s="353"/>
    </row>
    <row r="991" spans="39:40" ht="15.75" customHeight="1">
      <c r="AM991" s="353"/>
      <c r="AN991" s="353"/>
    </row>
    <row r="992" spans="39:40" ht="15.75" customHeight="1">
      <c r="AM992" s="353"/>
      <c r="AN992" s="353"/>
    </row>
    <row r="993" spans="39:40" ht="15.75" customHeight="1">
      <c r="AM993" s="353"/>
      <c r="AN993" s="353"/>
    </row>
    <row r="994" spans="39:40" ht="15.75" customHeight="1">
      <c r="AM994" s="353"/>
      <c r="AN994" s="353"/>
    </row>
    <row r="995" spans="39:40" ht="15.75" customHeight="1">
      <c r="AM995" s="353"/>
      <c r="AN995" s="353"/>
    </row>
    <row r="996" spans="39:40" ht="15.75" customHeight="1">
      <c r="AM996" s="353"/>
      <c r="AN996" s="353"/>
    </row>
    <row r="997" spans="39:40" ht="15.75" customHeight="1">
      <c r="AM997" s="353"/>
      <c r="AN997" s="353"/>
    </row>
    <row r="998" spans="39:40" ht="15.75" customHeight="1">
      <c r="AM998" s="353"/>
      <c r="AN998" s="353"/>
    </row>
    <row r="999" spans="39:40" ht="15.75" customHeight="1">
      <c r="AM999" s="353"/>
      <c r="AN999" s="353"/>
    </row>
    <row r="1000" spans="39:40" ht="15.75" customHeight="1">
      <c r="AM1000" s="353"/>
      <c r="AN1000" s="353"/>
    </row>
  </sheetData>
  <mergeCells count="87">
    <mergeCell ref="C93:C94"/>
    <mergeCell ref="C96:C97"/>
    <mergeCell ref="B75:B79"/>
    <mergeCell ref="C75:C78"/>
    <mergeCell ref="B81:B85"/>
    <mergeCell ref="C83:C84"/>
    <mergeCell ref="B87:B89"/>
    <mergeCell ref="B91:B98"/>
    <mergeCell ref="C91:C92"/>
    <mergeCell ref="B63:B73"/>
    <mergeCell ref="C63:C65"/>
    <mergeCell ref="C66:C68"/>
    <mergeCell ref="C69:C70"/>
    <mergeCell ref="C71:C72"/>
    <mergeCell ref="A63:A73"/>
    <mergeCell ref="A75:A79"/>
    <mergeCell ref="A81:A89"/>
    <mergeCell ref="A91:A98"/>
    <mergeCell ref="A100:A110"/>
    <mergeCell ref="C53:C55"/>
    <mergeCell ref="B7:B9"/>
    <mergeCell ref="C7:C9"/>
    <mergeCell ref="B10:B41"/>
    <mergeCell ref="C10:C29"/>
    <mergeCell ref="C30:C33"/>
    <mergeCell ref="C34:C38"/>
    <mergeCell ref="B43:B61"/>
    <mergeCell ref="C56:C58"/>
    <mergeCell ref="C59:C60"/>
    <mergeCell ref="A10:A41"/>
    <mergeCell ref="A43:A61"/>
    <mergeCell ref="D114:F114"/>
    <mergeCell ref="D115:F115"/>
    <mergeCell ref="A116:B116"/>
    <mergeCell ref="D116:F116"/>
    <mergeCell ref="B100:B106"/>
    <mergeCell ref="C100:C101"/>
    <mergeCell ref="C104:C105"/>
    <mergeCell ref="B108:B110"/>
    <mergeCell ref="A113:F113"/>
    <mergeCell ref="A114:B114"/>
    <mergeCell ref="A115:B115"/>
    <mergeCell ref="C39:C40"/>
    <mergeCell ref="C43:C49"/>
    <mergeCell ref="C50:C52"/>
    <mergeCell ref="I7:I9"/>
    <mergeCell ref="J7:J9"/>
    <mergeCell ref="K7:K9"/>
    <mergeCell ref="M6:O6"/>
    <mergeCell ref="M7:O8"/>
    <mergeCell ref="D7:D9"/>
    <mergeCell ref="E7:E9"/>
    <mergeCell ref="F7:F9"/>
    <mergeCell ref="G7:G9"/>
    <mergeCell ref="H7:H9"/>
    <mergeCell ref="AJ7:AL7"/>
    <mergeCell ref="L7:L9"/>
    <mergeCell ref="P8:Q8"/>
    <mergeCell ref="R8:T8"/>
    <mergeCell ref="U8:X8"/>
    <mergeCell ref="Y8:Z8"/>
    <mergeCell ref="AA8:AC8"/>
    <mergeCell ref="AD8:AG8"/>
    <mergeCell ref="AH8:AI8"/>
    <mergeCell ref="P7:Q7"/>
    <mergeCell ref="R7:T7"/>
    <mergeCell ref="A5:I5"/>
    <mergeCell ref="J5:P5"/>
    <mergeCell ref="AJ8:AL8"/>
    <mergeCell ref="AM8:AP8"/>
    <mergeCell ref="Q5:AG5"/>
    <mergeCell ref="AH5:AP5"/>
    <mergeCell ref="P6:X6"/>
    <mergeCell ref="Y6:AG6"/>
    <mergeCell ref="AH6:AP6"/>
    <mergeCell ref="A7:A9"/>
    <mergeCell ref="AM7:AP7"/>
    <mergeCell ref="U7:X7"/>
    <mergeCell ref="Y7:Z7"/>
    <mergeCell ref="AA7:AC7"/>
    <mergeCell ref="AD7:AG7"/>
    <mergeCell ref="AH7:AI7"/>
    <mergeCell ref="A1:D3"/>
    <mergeCell ref="E1:AK3"/>
    <mergeCell ref="AL1:AP1"/>
    <mergeCell ref="AL2:AP2"/>
    <mergeCell ref="AL3:AP3"/>
  </mergeCells>
  <conditionalFormatting sqref="K101">
    <cfRule type="expression" dxfId="19" priority="2">
      <formula>K101&lt;44682</formula>
    </cfRule>
  </conditionalFormatting>
  <conditionalFormatting sqref="K11:L33 K37:L37 K41:L41 K46:L51 K53:L55 K63:L72 K78:L79 K89:L89 K91:L98">
    <cfRule type="expression" dxfId="18" priority="3">
      <formula>K11&lt;44682</formula>
    </cfRule>
  </conditionalFormatting>
  <conditionalFormatting sqref="K76:L76">
    <cfRule type="expression" dxfId="17" priority="4">
      <formula>K76&lt;44682</formula>
    </cfRule>
  </conditionalFormatting>
  <conditionalFormatting sqref="K87:L87">
    <cfRule type="expression" dxfId="16" priority="5">
      <formula>K87&lt;44682</formula>
    </cfRule>
  </conditionalFormatting>
  <conditionalFormatting sqref="K100:L100">
    <cfRule type="expression" dxfId="15" priority="6">
      <formula>K100&lt;44682</formula>
    </cfRule>
  </conditionalFormatting>
  <conditionalFormatting sqref="K102:L106">
    <cfRule type="expression" dxfId="14" priority="7">
      <formula>K102&lt;44682</formula>
    </cfRule>
  </conditionalFormatting>
  <conditionalFormatting sqref="L10">
    <cfRule type="expression" dxfId="13" priority="8">
      <formula>L10&lt;44682</formula>
    </cfRule>
  </conditionalFormatting>
  <conditionalFormatting sqref="L75 K75:K76">
    <cfRule type="expression" dxfId="12" priority="1">
      <formula>K75&lt;44682</formula>
    </cfRule>
  </conditionalFormatting>
  <hyperlinks>
    <hyperlink ref="Q10" r:id="rId1" xr:uid="{00000000-0004-0000-0100-000000000000}"/>
    <hyperlink ref="Z10" r:id="rId2" xr:uid="{00000000-0004-0000-0100-000001000000}"/>
    <hyperlink ref="AI10" r:id="rId3" xr:uid="{00000000-0004-0000-0100-000002000000}"/>
    <hyperlink ref="Q11" r:id="rId4" xr:uid="{00000000-0004-0000-0100-000003000000}"/>
    <hyperlink ref="Z11" r:id="rId5" xr:uid="{00000000-0004-0000-0100-000004000000}"/>
    <hyperlink ref="AI11" r:id="rId6" xr:uid="{00000000-0004-0000-0100-000005000000}"/>
    <hyperlink ref="AI12" r:id="rId7" xr:uid="{00000000-0004-0000-0100-000006000000}"/>
    <hyperlink ref="Q13" r:id="rId8" xr:uid="{00000000-0004-0000-0100-000007000000}"/>
    <hyperlink ref="AC13" r:id="rId9" xr:uid="{00000000-0004-0000-0100-000008000000}"/>
    <hyperlink ref="AH13" r:id="rId10" xr:uid="{00000000-0004-0000-0100-000009000000}"/>
    <hyperlink ref="AI13" r:id="rId11" xr:uid="{00000000-0004-0000-0100-00000A000000}"/>
    <hyperlink ref="AL13" r:id="rId12" xr:uid="{00000000-0004-0000-0100-00000B000000}"/>
    <hyperlink ref="AI14" r:id="rId13" xr:uid="{00000000-0004-0000-0100-00000C000000}"/>
    <hyperlink ref="AI15" r:id="rId14" xr:uid="{00000000-0004-0000-0100-00000D000000}"/>
    <hyperlink ref="Q16" r:id="rId15" xr:uid="{00000000-0004-0000-0100-00000E000000}"/>
    <hyperlink ref="Z16" r:id="rId16" xr:uid="{00000000-0004-0000-0100-00000F000000}"/>
    <hyperlink ref="AC16" r:id="rId17" xr:uid="{00000000-0004-0000-0100-000010000000}"/>
    <hyperlink ref="AI16" r:id="rId18" xr:uid="{00000000-0004-0000-0100-000011000000}"/>
    <hyperlink ref="AL16" r:id="rId19" xr:uid="{00000000-0004-0000-0100-000012000000}"/>
    <hyperlink ref="Q17" r:id="rId20" xr:uid="{00000000-0004-0000-0100-000013000000}"/>
    <hyperlink ref="Z17" r:id="rId21" xr:uid="{00000000-0004-0000-0100-000014000000}"/>
    <hyperlink ref="AC17" r:id="rId22" xr:uid="{00000000-0004-0000-0100-000015000000}"/>
    <hyperlink ref="AI17" r:id="rId23" xr:uid="{00000000-0004-0000-0100-000016000000}"/>
    <hyperlink ref="AL17" r:id="rId24" xr:uid="{00000000-0004-0000-0100-000017000000}"/>
    <hyperlink ref="Q18" r:id="rId25" xr:uid="{00000000-0004-0000-0100-000018000000}"/>
    <hyperlink ref="Z18" r:id="rId26" xr:uid="{00000000-0004-0000-0100-000019000000}"/>
    <hyperlink ref="AC18" r:id="rId27" xr:uid="{00000000-0004-0000-0100-00001A000000}"/>
    <hyperlink ref="AI18" r:id="rId28" xr:uid="{00000000-0004-0000-0100-00001B000000}"/>
    <hyperlink ref="AL18" r:id="rId29" xr:uid="{00000000-0004-0000-0100-00001C000000}"/>
    <hyperlink ref="Q19" r:id="rId30" xr:uid="{00000000-0004-0000-0100-00001D000000}"/>
    <hyperlink ref="Z19" r:id="rId31" xr:uid="{00000000-0004-0000-0100-00001E000000}"/>
    <hyperlink ref="AC19" r:id="rId32" xr:uid="{00000000-0004-0000-0100-00001F000000}"/>
    <hyperlink ref="AI19" r:id="rId33" xr:uid="{00000000-0004-0000-0100-000020000000}"/>
    <hyperlink ref="AL19" r:id="rId34" xr:uid="{00000000-0004-0000-0100-000021000000}"/>
    <hyperlink ref="Q20" r:id="rId35" xr:uid="{00000000-0004-0000-0100-000022000000}"/>
    <hyperlink ref="Z20" r:id="rId36" xr:uid="{00000000-0004-0000-0100-000023000000}"/>
    <hyperlink ref="AC20" r:id="rId37" xr:uid="{00000000-0004-0000-0100-000024000000}"/>
    <hyperlink ref="AI20" r:id="rId38" xr:uid="{00000000-0004-0000-0100-000025000000}"/>
    <hyperlink ref="AL20" r:id="rId39" xr:uid="{00000000-0004-0000-0100-000026000000}"/>
    <hyperlink ref="Q21" r:id="rId40" xr:uid="{00000000-0004-0000-0100-000027000000}"/>
    <hyperlink ref="Z22" r:id="rId41" xr:uid="{00000000-0004-0000-0100-000028000000}"/>
    <hyperlink ref="AI22" r:id="rId42" xr:uid="{00000000-0004-0000-0100-000029000000}"/>
    <hyperlink ref="Z25" r:id="rId43" xr:uid="{00000000-0004-0000-0100-00002A000000}"/>
    <hyperlink ref="AC25" r:id="rId44" xr:uid="{00000000-0004-0000-0100-00002B000000}"/>
    <hyperlink ref="AH25" r:id="rId45" xr:uid="{00000000-0004-0000-0100-00002C000000}"/>
    <hyperlink ref="AI25" r:id="rId46" xr:uid="{00000000-0004-0000-0100-00002D000000}"/>
    <hyperlink ref="AL25" r:id="rId47" xr:uid="{00000000-0004-0000-0100-00002E000000}"/>
    <hyperlink ref="Z26" r:id="rId48" xr:uid="{00000000-0004-0000-0100-00002F000000}"/>
    <hyperlink ref="AI26" r:id="rId49" xr:uid="{00000000-0004-0000-0100-000030000000}"/>
    <hyperlink ref="Q27" r:id="rId50" xr:uid="{00000000-0004-0000-0100-000031000000}"/>
    <hyperlink ref="AC27" r:id="rId51" xr:uid="{00000000-0004-0000-0100-000032000000}"/>
    <hyperlink ref="AI27" r:id="rId52" xr:uid="{00000000-0004-0000-0100-000033000000}"/>
    <hyperlink ref="AL27" r:id="rId53" xr:uid="{00000000-0004-0000-0100-000034000000}"/>
    <hyperlink ref="Q28" r:id="rId54" xr:uid="{00000000-0004-0000-0100-000035000000}"/>
    <hyperlink ref="Z28" r:id="rId55" xr:uid="{00000000-0004-0000-0100-000036000000}"/>
    <hyperlink ref="AC28" r:id="rId56" xr:uid="{00000000-0004-0000-0100-000037000000}"/>
    <hyperlink ref="AI28" r:id="rId57" xr:uid="{00000000-0004-0000-0100-000038000000}"/>
    <hyperlink ref="AL28" r:id="rId58" xr:uid="{00000000-0004-0000-0100-000039000000}"/>
    <hyperlink ref="Q29" r:id="rId59" xr:uid="{00000000-0004-0000-0100-00003A000000}"/>
    <hyperlink ref="Z29" r:id="rId60" xr:uid="{00000000-0004-0000-0100-00003B000000}"/>
    <hyperlink ref="AC29" r:id="rId61" xr:uid="{00000000-0004-0000-0100-00003C000000}"/>
    <hyperlink ref="AI29" r:id="rId62" xr:uid="{00000000-0004-0000-0100-00003D000000}"/>
    <hyperlink ref="AL29" r:id="rId63" xr:uid="{00000000-0004-0000-0100-00003E000000}"/>
    <hyperlink ref="Q30" r:id="rId64" xr:uid="{00000000-0004-0000-0100-00003F000000}"/>
    <hyperlink ref="Z30" r:id="rId65" xr:uid="{00000000-0004-0000-0100-000040000000}"/>
    <hyperlink ref="AC30" r:id="rId66" xr:uid="{00000000-0004-0000-0100-000041000000}"/>
    <hyperlink ref="AI30" r:id="rId67" xr:uid="{00000000-0004-0000-0100-000042000000}"/>
    <hyperlink ref="AL30" r:id="rId68" xr:uid="{00000000-0004-0000-0100-000043000000}"/>
    <hyperlink ref="Z31" r:id="rId69" xr:uid="{00000000-0004-0000-0100-000044000000}"/>
    <hyperlink ref="AC31" r:id="rId70" xr:uid="{00000000-0004-0000-0100-000045000000}"/>
    <hyperlink ref="AD31" r:id="rId71" xr:uid="{00000000-0004-0000-0100-000046000000}"/>
    <hyperlink ref="Z32" r:id="rId72" xr:uid="{00000000-0004-0000-0100-000047000000}"/>
    <hyperlink ref="AC32" r:id="rId73" xr:uid="{00000000-0004-0000-0100-000048000000}"/>
    <hyperlink ref="AI32" r:id="rId74" xr:uid="{00000000-0004-0000-0100-000049000000}"/>
    <hyperlink ref="AM32" r:id="rId75" xr:uid="{00000000-0004-0000-0100-00004A000000}"/>
    <hyperlink ref="Q34" r:id="rId76" xr:uid="{00000000-0004-0000-0100-00004B000000}"/>
    <hyperlink ref="Q35" r:id="rId77" xr:uid="{00000000-0004-0000-0100-00004C000000}"/>
    <hyperlink ref="AI35" r:id="rId78" xr:uid="{00000000-0004-0000-0100-00004D000000}"/>
    <hyperlink ref="Z36" r:id="rId79" location="gid=53244283" xr:uid="{00000000-0004-0000-0100-00004E000000}"/>
    <hyperlink ref="AI36" r:id="rId80" xr:uid="{00000000-0004-0000-0100-00004F000000}"/>
    <hyperlink ref="AI37" r:id="rId81" xr:uid="{00000000-0004-0000-0100-000050000000}"/>
    <hyperlink ref="AI39" r:id="rId82" xr:uid="{00000000-0004-0000-0100-000051000000}"/>
    <hyperlink ref="AI40" r:id="rId83" xr:uid="{00000000-0004-0000-0100-000052000000}"/>
    <hyperlink ref="Z41" r:id="rId84" location="gid=53244283" xr:uid="{00000000-0004-0000-0100-000053000000}"/>
    <hyperlink ref="AI41" r:id="rId85" xr:uid="{00000000-0004-0000-0100-000054000000}"/>
    <hyperlink ref="Q43" r:id="rId86" xr:uid="{00000000-0004-0000-0100-000055000000}"/>
    <hyperlink ref="AI43" r:id="rId87" xr:uid="{00000000-0004-0000-0100-000056000000}"/>
    <hyperlink ref="AI44" r:id="rId88" xr:uid="{00000000-0004-0000-0100-000057000000}"/>
    <hyperlink ref="AI45" r:id="rId89" xr:uid="{00000000-0004-0000-0100-000058000000}"/>
    <hyperlink ref="Z46" r:id="rId90" xr:uid="{00000000-0004-0000-0100-000059000000}"/>
    <hyperlink ref="AC46" r:id="rId91" xr:uid="{00000000-0004-0000-0100-00005A000000}"/>
    <hyperlink ref="AH46" r:id="rId92" xr:uid="{00000000-0004-0000-0100-00005B000000}"/>
    <hyperlink ref="AI46" r:id="rId93" xr:uid="{00000000-0004-0000-0100-00005C000000}"/>
    <hyperlink ref="AL46" r:id="rId94" xr:uid="{00000000-0004-0000-0100-00005D000000}"/>
    <hyperlink ref="Q47" r:id="rId95" xr:uid="{00000000-0004-0000-0100-00005E000000}"/>
    <hyperlink ref="AI47" r:id="rId96" xr:uid="{00000000-0004-0000-0100-00005F000000}"/>
    <hyperlink ref="Q48" r:id="rId97" xr:uid="{00000000-0004-0000-0100-000060000000}"/>
    <hyperlink ref="Z48" r:id="rId98" xr:uid="{00000000-0004-0000-0100-000061000000}"/>
    <hyperlink ref="AC48" r:id="rId99" xr:uid="{00000000-0004-0000-0100-000062000000}"/>
    <hyperlink ref="AI48" r:id="rId100" xr:uid="{00000000-0004-0000-0100-000063000000}"/>
    <hyperlink ref="AL48" r:id="rId101" xr:uid="{00000000-0004-0000-0100-000064000000}"/>
    <hyperlink ref="Q49" r:id="rId102" xr:uid="{00000000-0004-0000-0100-000065000000}"/>
    <hyperlink ref="Q50" r:id="rId103" xr:uid="{00000000-0004-0000-0100-000066000000}"/>
    <hyperlink ref="Z50" r:id="rId104" xr:uid="{00000000-0004-0000-0100-000067000000}"/>
    <hyperlink ref="AC50" r:id="rId105" xr:uid="{00000000-0004-0000-0100-000068000000}"/>
    <hyperlink ref="AI50" r:id="rId106" xr:uid="{00000000-0004-0000-0100-000069000000}"/>
    <hyperlink ref="AL50" r:id="rId107" xr:uid="{00000000-0004-0000-0100-00006A000000}"/>
    <hyperlink ref="Z51" r:id="rId108" xr:uid="{00000000-0004-0000-0100-00006B000000}"/>
    <hyperlink ref="AI52" r:id="rId109" xr:uid="{00000000-0004-0000-0100-00006C000000}"/>
    <hyperlink ref="AI53" r:id="rId110" xr:uid="{00000000-0004-0000-0100-00006D000000}"/>
    <hyperlink ref="Q54" r:id="rId111" xr:uid="{00000000-0004-0000-0100-00006E000000}"/>
    <hyperlink ref="AI56" r:id="rId112" xr:uid="{00000000-0004-0000-0100-00006F000000}"/>
    <hyperlink ref="AI57" r:id="rId113" xr:uid="{00000000-0004-0000-0100-000070000000}"/>
    <hyperlink ref="AI59" r:id="rId114" xr:uid="{00000000-0004-0000-0100-000071000000}"/>
    <hyperlink ref="AI60" r:id="rId115" xr:uid="{00000000-0004-0000-0100-000072000000}"/>
    <hyperlink ref="AI61" r:id="rId116" xr:uid="{00000000-0004-0000-0100-000073000000}"/>
    <hyperlink ref="Z66" r:id="rId117" xr:uid="{00000000-0004-0000-0100-000074000000}"/>
    <hyperlink ref="AI73" r:id="rId118" xr:uid="{00000000-0004-0000-0100-000075000000}"/>
    <hyperlink ref="Z75" r:id="rId119" xr:uid="{00000000-0004-0000-0100-000076000000}"/>
    <hyperlink ref="AC75" r:id="rId120" xr:uid="{00000000-0004-0000-0100-000077000000}"/>
    <hyperlink ref="Q76" r:id="rId121" xr:uid="{00000000-0004-0000-0100-000078000000}"/>
    <hyperlink ref="Y76" r:id="rId122" xr:uid="{00000000-0004-0000-0100-000079000000}"/>
    <hyperlink ref="Z76" r:id="rId123" xr:uid="{00000000-0004-0000-0100-00007A000000}"/>
    <hyperlink ref="AC76" r:id="rId124" xr:uid="{00000000-0004-0000-0100-00007B000000}"/>
    <hyperlink ref="Q79" r:id="rId125" xr:uid="{00000000-0004-0000-0100-00007C000000}"/>
    <hyperlink ref="Z79" r:id="rId126" xr:uid="{00000000-0004-0000-0100-00007D000000}"/>
    <hyperlink ref="AC79" r:id="rId127" xr:uid="{00000000-0004-0000-0100-00007E000000}"/>
    <hyperlink ref="AI79" r:id="rId128" xr:uid="{00000000-0004-0000-0100-00007F000000}"/>
    <hyperlink ref="AH81" r:id="rId129" xr:uid="{00000000-0004-0000-0100-000080000000}"/>
    <hyperlink ref="AI81" r:id="rId130" xr:uid="{00000000-0004-0000-0100-000081000000}"/>
    <hyperlink ref="Q83" r:id="rId131" xr:uid="{00000000-0004-0000-0100-000082000000}"/>
    <hyperlink ref="AC83" r:id="rId132" xr:uid="{00000000-0004-0000-0100-000083000000}"/>
    <hyperlink ref="AI83" r:id="rId133" xr:uid="{00000000-0004-0000-0100-000084000000}"/>
    <hyperlink ref="AL83" r:id="rId134" xr:uid="{00000000-0004-0000-0100-000085000000}"/>
    <hyperlink ref="Q84" r:id="rId135" xr:uid="{00000000-0004-0000-0100-000086000000}"/>
    <hyperlink ref="AC84" r:id="rId136" xr:uid="{00000000-0004-0000-0100-000087000000}"/>
    <hyperlink ref="AI84" r:id="rId137" xr:uid="{00000000-0004-0000-0100-000088000000}"/>
    <hyperlink ref="AL84" r:id="rId138" xr:uid="{00000000-0004-0000-0100-000089000000}"/>
    <hyperlink ref="AH85" r:id="rId139" xr:uid="{00000000-0004-0000-0100-00008A000000}"/>
    <hyperlink ref="AI85" r:id="rId140" xr:uid="{00000000-0004-0000-0100-00008B000000}"/>
    <hyperlink ref="Z87" r:id="rId141" xr:uid="{00000000-0004-0000-0100-00008C000000}"/>
    <hyperlink ref="AI87" r:id="rId142" xr:uid="{00000000-0004-0000-0100-00008D000000}"/>
    <hyperlink ref="Z88" r:id="rId143" xr:uid="{00000000-0004-0000-0100-00008E000000}"/>
    <hyperlink ref="AI88" r:id="rId144" xr:uid="{00000000-0004-0000-0100-00008F000000}"/>
    <hyperlink ref="Z89" r:id="rId145" xr:uid="{00000000-0004-0000-0100-000090000000}"/>
    <hyperlink ref="AC89" r:id="rId146" xr:uid="{00000000-0004-0000-0100-000091000000}"/>
    <hyperlink ref="AD89" r:id="rId147" xr:uid="{00000000-0004-0000-0100-000092000000}"/>
    <hyperlink ref="AI89" r:id="rId148" xr:uid="{00000000-0004-0000-0100-000093000000}"/>
    <hyperlink ref="Z91" r:id="rId149" xr:uid="{00000000-0004-0000-0100-000094000000}"/>
    <hyperlink ref="AC91" r:id="rId150" xr:uid="{00000000-0004-0000-0100-000095000000}"/>
    <hyperlink ref="Q93" r:id="rId151" xr:uid="{00000000-0004-0000-0100-000096000000}"/>
    <hyperlink ref="Z96" r:id="rId152" xr:uid="{00000000-0004-0000-0100-000097000000}"/>
    <hyperlink ref="AC96" r:id="rId153" xr:uid="{00000000-0004-0000-0100-000098000000}"/>
    <hyperlink ref="Z100" r:id="rId154" xr:uid="{00000000-0004-0000-0100-000099000000}"/>
    <hyperlink ref="Q101" r:id="rId155" xr:uid="{00000000-0004-0000-0100-00009A000000}"/>
    <hyperlink ref="Z101" r:id="rId156" xr:uid="{00000000-0004-0000-0100-00009B000000}"/>
    <hyperlink ref="AC101" r:id="rId157" xr:uid="{00000000-0004-0000-0100-00009C000000}"/>
    <hyperlink ref="AI101" r:id="rId158" xr:uid="{00000000-0004-0000-0100-00009D000000}"/>
    <hyperlink ref="Q102" r:id="rId159" xr:uid="{00000000-0004-0000-0100-00009E000000}"/>
    <hyperlink ref="AI104" r:id="rId160" xr:uid="{00000000-0004-0000-0100-00009F000000}"/>
    <hyperlink ref="Z105" r:id="rId161" xr:uid="{00000000-0004-0000-0100-0000A0000000}"/>
    <hyperlink ref="AC105" r:id="rId162" xr:uid="{00000000-0004-0000-0100-0000A1000000}"/>
    <hyperlink ref="AI105" r:id="rId163" xr:uid="{00000000-0004-0000-0100-0000A2000000}"/>
    <hyperlink ref="AC106" r:id="rId164" xr:uid="{00000000-0004-0000-0100-0000A3000000}"/>
    <hyperlink ref="AI106" r:id="rId165" xr:uid="{00000000-0004-0000-0100-0000A4000000}"/>
  </hyperlinks>
  <pageMargins left="0.25" right="0.25" top="0.75" bottom="0.42" header="0" footer="0"/>
  <pageSetup paperSize="5" fitToHeight="0" orientation="landscape"/>
  <legacyDrawing r:id="rId16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H1000"/>
  <sheetViews>
    <sheetView topLeftCell="Z1" workbookViewId="0">
      <selection activeCell="AI5" sqref="AI5"/>
    </sheetView>
  </sheetViews>
  <sheetFormatPr baseColWidth="10" defaultColWidth="14.44140625" defaultRowHeight="15" customHeight="1"/>
  <cols>
    <col min="2" max="2" width="26" customWidth="1"/>
    <col min="3" max="3" width="39.33203125" customWidth="1"/>
    <col min="4" max="4" width="24.109375" customWidth="1"/>
    <col min="5" max="5" width="34.6640625" customWidth="1"/>
    <col min="7" max="7" width="36.109375" customWidth="1"/>
    <col min="8" max="8" width="37.88671875" customWidth="1"/>
    <col min="10" max="10" width="39" customWidth="1"/>
    <col min="20" max="20" width="34.6640625" customWidth="1"/>
    <col min="21" max="21" width="28.109375" customWidth="1"/>
    <col min="24" max="24" width="18.33203125" customWidth="1"/>
    <col min="25" max="25" width="55" customWidth="1"/>
    <col min="26" max="26" width="40.109375" customWidth="1"/>
    <col min="28" max="28" width="41" customWidth="1"/>
    <col min="29" max="29" width="40.6640625" customWidth="1"/>
    <col min="31" max="31" width="52.109375" customWidth="1"/>
    <col min="32" max="32" width="44.109375" customWidth="1"/>
    <col min="33" max="33" width="27" customWidth="1"/>
    <col min="34" max="34" width="17.5546875" customWidth="1"/>
  </cols>
  <sheetData>
    <row r="1" spans="1:34" ht="14.4">
      <c r="A1" s="664" t="s">
        <v>1360</v>
      </c>
      <c r="B1" s="608"/>
      <c r="C1" s="608"/>
      <c r="D1" s="608"/>
      <c r="E1" s="608"/>
      <c r="F1" s="608"/>
      <c r="G1" s="608"/>
      <c r="H1" s="608"/>
      <c r="I1" s="608"/>
      <c r="J1" s="608"/>
      <c r="K1" s="608"/>
      <c r="L1" s="608"/>
      <c r="M1" s="608"/>
      <c r="N1" s="608"/>
      <c r="O1" s="608"/>
      <c r="P1" s="608"/>
      <c r="Q1" s="608"/>
      <c r="R1" s="608"/>
      <c r="S1" s="608"/>
      <c r="T1" s="608"/>
      <c r="U1" s="608"/>
      <c r="V1" s="608"/>
      <c r="W1" s="608"/>
      <c r="X1" s="608"/>
      <c r="Y1" s="665" t="s">
        <v>1361</v>
      </c>
      <c r="Z1" s="608"/>
      <c r="AA1" s="609"/>
      <c r="AB1" s="666" t="s">
        <v>1362</v>
      </c>
      <c r="AC1" s="608"/>
      <c r="AD1" s="609"/>
      <c r="AE1" s="667" t="s">
        <v>1363</v>
      </c>
      <c r="AF1" s="600"/>
      <c r="AG1" s="600"/>
      <c r="AH1" s="600"/>
    </row>
    <row r="2" spans="1:34" ht="14.4">
      <c r="A2" s="668" t="s">
        <v>1364</v>
      </c>
      <c r="B2" s="669" t="s">
        <v>1365</v>
      </c>
      <c r="C2" s="608"/>
      <c r="D2" s="608"/>
      <c r="E2" s="608"/>
      <c r="F2" s="608"/>
      <c r="G2" s="608"/>
      <c r="H2" s="608"/>
      <c r="I2" s="608"/>
      <c r="J2" s="609"/>
      <c r="K2" s="670" t="s">
        <v>1366</v>
      </c>
      <c r="L2" s="608"/>
      <c r="M2" s="608"/>
      <c r="N2" s="608"/>
      <c r="O2" s="608"/>
      <c r="P2" s="608"/>
      <c r="Q2" s="608"/>
      <c r="R2" s="608"/>
      <c r="S2" s="609"/>
      <c r="T2" s="671" t="s">
        <v>1367</v>
      </c>
      <c r="U2" s="608"/>
      <c r="V2" s="608"/>
      <c r="W2" s="608"/>
      <c r="X2" s="609"/>
      <c r="Y2" s="672" t="s">
        <v>1368</v>
      </c>
      <c r="Z2" s="608"/>
      <c r="AA2" s="609"/>
      <c r="AB2" s="662" t="s">
        <v>1368</v>
      </c>
      <c r="AC2" s="608"/>
      <c r="AD2" s="609"/>
      <c r="AE2" s="663" t="s">
        <v>1368</v>
      </c>
      <c r="AF2" s="608"/>
      <c r="AG2" s="608"/>
      <c r="AH2" s="609"/>
    </row>
    <row r="3" spans="1:34" ht="72">
      <c r="A3" s="633"/>
      <c r="B3" s="354" t="s">
        <v>1369</v>
      </c>
      <c r="C3" s="354" t="s">
        <v>1370</v>
      </c>
      <c r="D3" s="354" t="s">
        <v>1371</v>
      </c>
      <c r="E3" s="354" t="s">
        <v>1372</v>
      </c>
      <c r="F3" s="354" t="s">
        <v>1373</v>
      </c>
      <c r="G3" s="354" t="s">
        <v>1374</v>
      </c>
      <c r="H3" s="354" t="s">
        <v>1375</v>
      </c>
      <c r="I3" s="354" t="s">
        <v>1376</v>
      </c>
      <c r="J3" s="354" t="s">
        <v>1377</v>
      </c>
      <c r="K3" s="355" t="s">
        <v>1378</v>
      </c>
      <c r="L3" s="355" t="s">
        <v>1379</v>
      </c>
      <c r="M3" s="355" t="s">
        <v>1380</v>
      </c>
      <c r="N3" s="355" t="s">
        <v>1381</v>
      </c>
      <c r="O3" s="355" t="s">
        <v>1382</v>
      </c>
      <c r="P3" s="355" t="s">
        <v>1383</v>
      </c>
      <c r="Q3" s="355" t="s">
        <v>1384</v>
      </c>
      <c r="R3" s="355" t="s">
        <v>1385</v>
      </c>
      <c r="S3" s="355" t="s">
        <v>1386</v>
      </c>
      <c r="T3" s="356" t="s">
        <v>1387</v>
      </c>
      <c r="U3" s="356" t="s">
        <v>1388</v>
      </c>
      <c r="V3" s="356" t="s">
        <v>1389</v>
      </c>
      <c r="W3" s="356" t="s">
        <v>1390</v>
      </c>
      <c r="X3" s="356" t="s">
        <v>1391</v>
      </c>
      <c r="Y3" s="357" t="s">
        <v>1392</v>
      </c>
      <c r="Z3" s="357" t="s">
        <v>37</v>
      </c>
      <c r="AA3" s="357" t="s">
        <v>1393</v>
      </c>
      <c r="AB3" s="358" t="s">
        <v>1392</v>
      </c>
      <c r="AC3" s="358" t="s">
        <v>37</v>
      </c>
      <c r="AD3" s="358" t="s">
        <v>1393</v>
      </c>
      <c r="AE3" s="359" t="s">
        <v>1392</v>
      </c>
      <c r="AF3" s="359" t="s">
        <v>37</v>
      </c>
      <c r="AG3" s="359" t="s">
        <v>1393</v>
      </c>
      <c r="AH3" s="359" t="s">
        <v>1394</v>
      </c>
    </row>
    <row r="4" spans="1:34" ht="259.2">
      <c r="A4" s="360">
        <v>1</v>
      </c>
      <c r="B4" s="361" t="s">
        <v>1395</v>
      </c>
      <c r="C4" s="362" t="s">
        <v>1396</v>
      </c>
      <c r="D4" s="363" t="s">
        <v>1397</v>
      </c>
      <c r="E4" s="364" t="s">
        <v>1398</v>
      </c>
      <c r="F4" s="365" t="s">
        <v>90</v>
      </c>
      <c r="G4" s="364" t="s">
        <v>1399</v>
      </c>
      <c r="H4" s="364" t="s">
        <v>1400</v>
      </c>
      <c r="I4" s="364" t="s">
        <v>1401</v>
      </c>
      <c r="J4" s="364" t="s">
        <v>1402</v>
      </c>
      <c r="K4" s="365" t="s">
        <v>1403</v>
      </c>
      <c r="L4" s="365" t="s">
        <v>1404</v>
      </c>
      <c r="M4" s="365" t="s">
        <v>1405</v>
      </c>
      <c r="N4" s="365" t="s">
        <v>1406</v>
      </c>
      <c r="O4" s="365" t="s">
        <v>1407</v>
      </c>
      <c r="P4" s="365" t="s">
        <v>1403</v>
      </c>
      <c r="Q4" s="365" t="s">
        <v>1404</v>
      </c>
      <c r="R4" s="365" t="s">
        <v>1405</v>
      </c>
      <c r="S4" s="365" t="s">
        <v>1408</v>
      </c>
      <c r="T4" s="365" t="s">
        <v>1409</v>
      </c>
      <c r="U4" s="365" t="s">
        <v>1410</v>
      </c>
      <c r="V4" s="365" t="s">
        <v>1411</v>
      </c>
      <c r="W4" s="365" t="s">
        <v>1412</v>
      </c>
      <c r="X4" s="366">
        <v>45443</v>
      </c>
      <c r="Y4" s="367" t="s">
        <v>1413</v>
      </c>
      <c r="Z4" s="367" t="s">
        <v>1414</v>
      </c>
      <c r="AA4" s="365" t="s">
        <v>1415</v>
      </c>
      <c r="AB4" s="367" t="s">
        <v>1416</v>
      </c>
      <c r="AC4" s="367" t="s">
        <v>1417</v>
      </c>
      <c r="AD4" s="367" t="s">
        <v>1418</v>
      </c>
      <c r="AE4" s="365" t="s">
        <v>1419</v>
      </c>
      <c r="AF4" s="368" t="s">
        <v>1420</v>
      </c>
      <c r="AG4" s="369" t="s">
        <v>1421</v>
      </c>
      <c r="AH4" s="365" t="s">
        <v>1422</v>
      </c>
    </row>
    <row r="5" spans="1:34" ht="288">
      <c r="A5" s="360">
        <v>2</v>
      </c>
      <c r="B5" s="361" t="s">
        <v>1423</v>
      </c>
      <c r="C5" s="362" t="s">
        <v>1424</v>
      </c>
      <c r="D5" s="363" t="s">
        <v>1425</v>
      </c>
      <c r="E5" s="364" t="s">
        <v>1426</v>
      </c>
      <c r="F5" s="367" t="s">
        <v>51</v>
      </c>
      <c r="G5" s="364" t="s">
        <v>1427</v>
      </c>
      <c r="H5" s="364" t="s">
        <v>1428</v>
      </c>
      <c r="I5" s="364" t="s">
        <v>1401</v>
      </c>
      <c r="J5" s="364" t="s">
        <v>1429</v>
      </c>
      <c r="K5" s="367" t="s">
        <v>1430</v>
      </c>
      <c r="L5" s="367" t="s">
        <v>1404</v>
      </c>
      <c r="M5" s="367" t="s">
        <v>1405</v>
      </c>
      <c r="N5" s="367" t="s">
        <v>1431</v>
      </c>
      <c r="O5" s="367" t="s">
        <v>1432</v>
      </c>
      <c r="P5" s="367" t="s">
        <v>1403</v>
      </c>
      <c r="Q5" s="367" t="s">
        <v>1404</v>
      </c>
      <c r="R5" s="367" t="s">
        <v>1405</v>
      </c>
      <c r="S5" s="367" t="s">
        <v>1408</v>
      </c>
      <c r="T5" s="367" t="s">
        <v>1433</v>
      </c>
      <c r="U5" s="367" t="s">
        <v>1434</v>
      </c>
      <c r="V5" s="367" t="s">
        <v>1435</v>
      </c>
      <c r="W5" s="367" t="s">
        <v>1436</v>
      </c>
      <c r="X5" s="367" t="s">
        <v>1437</v>
      </c>
      <c r="Y5" s="367" t="s">
        <v>1438</v>
      </c>
      <c r="Z5" s="367" t="s">
        <v>1439</v>
      </c>
      <c r="AA5" s="365" t="s">
        <v>1415</v>
      </c>
      <c r="AB5" s="367" t="s">
        <v>1440</v>
      </c>
      <c r="AC5" s="365" t="s">
        <v>1441</v>
      </c>
      <c r="AD5" s="367" t="s">
        <v>1442</v>
      </c>
      <c r="AE5" s="365" t="s">
        <v>1443</v>
      </c>
      <c r="AF5" s="365" t="s">
        <v>1444</v>
      </c>
      <c r="AG5" s="369" t="s">
        <v>1445</v>
      </c>
      <c r="AH5" s="365" t="s">
        <v>1422</v>
      </c>
    </row>
    <row r="6" spans="1:34" ht="409.6">
      <c r="A6" s="360">
        <v>3</v>
      </c>
      <c r="B6" s="361" t="s">
        <v>1446</v>
      </c>
      <c r="C6" s="362" t="s">
        <v>1447</v>
      </c>
      <c r="D6" s="363" t="s">
        <v>1448</v>
      </c>
      <c r="E6" s="364" t="s">
        <v>1449</v>
      </c>
      <c r="F6" s="365" t="s">
        <v>90</v>
      </c>
      <c r="G6" s="364" t="s">
        <v>1450</v>
      </c>
      <c r="H6" s="364" t="s">
        <v>1451</v>
      </c>
      <c r="I6" s="364" t="s">
        <v>1452</v>
      </c>
      <c r="J6" s="364" t="s">
        <v>1453</v>
      </c>
      <c r="K6" s="365" t="s">
        <v>1403</v>
      </c>
      <c r="L6" s="365" t="s">
        <v>1404</v>
      </c>
      <c r="M6" s="365" t="s">
        <v>1405</v>
      </c>
      <c r="N6" s="367" t="s">
        <v>1454</v>
      </c>
      <c r="O6" s="367" t="s">
        <v>1407</v>
      </c>
      <c r="P6" s="367" t="s">
        <v>1403</v>
      </c>
      <c r="Q6" s="367" t="s">
        <v>1404</v>
      </c>
      <c r="R6" s="367" t="s">
        <v>1405</v>
      </c>
      <c r="S6" s="367" t="s">
        <v>1408</v>
      </c>
      <c r="T6" s="365" t="s">
        <v>1455</v>
      </c>
      <c r="U6" s="365" t="s">
        <v>1456</v>
      </c>
      <c r="V6" s="367" t="s">
        <v>1457</v>
      </c>
      <c r="W6" s="365" t="s">
        <v>1458</v>
      </c>
      <c r="X6" s="365">
        <v>45626</v>
      </c>
      <c r="Y6" s="367" t="s">
        <v>1459</v>
      </c>
      <c r="Z6" s="367" t="s">
        <v>1460</v>
      </c>
      <c r="AA6" s="365" t="s">
        <v>1461</v>
      </c>
      <c r="AB6" s="367" t="s">
        <v>1462</v>
      </c>
      <c r="AC6" s="367" t="s">
        <v>1463</v>
      </c>
      <c r="AD6" s="367" t="s">
        <v>1464</v>
      </c>
      <c r="AE6" s="365" t="s">
        <v>1465</v>
      </c>
      <c r="AF6" s="368" t="s">
        <v>1466</v>
      </c>
      <c r="AG6" s="370" t="s">
        <v>1467</v>
      </c>
      <c r="AH6" s="365" t="s">
        <v>1465</v>
      </c>
    </row>
    <row r="7" spans="1:34" ht="409.6">
      <c r="A7" s="360">
        <v>4</v>
      </c>
      <c r="B7" s="361" t="s">
        <v>1468</v>
      </c>
      <c r="C7" s="362" t="s">
        <v>1469</v>
      </c>
      <c r="D7" s="363" t="s">
        <v>1470</v>
      </c>
      <c r="E7" s="364" t="s">
        <v>1471</v>
      </c>
      <c r="F7" s="365" t="s">
        <v>90</v>
      </c>
      <c r="G7" s="364" t="s">
        <v>1472</v>
      </c>
      <c r="H7" s="364" t="s">
        <v>1473</v>
      </c>
      <c r="I7" s="364" t="s">
        <v>1452</v>
      </c>
      <c r="J7" s="371" t="s">
        <v>1474</v>
      </c>
      <c r="K7" s="365" t="s">
        <v>1403</v>
      </c>
      <c r="L7" s="365" t="s">
        <v>1404</v>
      </c>
      <c r="M7" s="365" t="s">
        <v>1405</v>
      </c>
      <c r="N7" s="367" t="s">
        <v>1475</v>
      </c>
      <c r="O7" s="367" t="s">
        <v>1407</v>
      </c>
      <c r="P7" s="367" t="s">
        <v>1403</v>
      </c>
      <c r="Q7" s="367" t="s">
        <v>1404</v>
      </c>
      <c r="R7" s="367" t="s">
        <v>1405</v>
      </c>
      <c r="S7" s="367" t="s">
        <v>1408</v>
      </c>
      <c r="T7" s="365" t="s">
        <v>1476</v>
      </c>
      <c r="U7" s="365" t="s">
        <v>1477</v>
      </c>
      <c r="V7" s="367" t="s">
        <v>1478</v>
      </c>
      <c r="W7" s="365" t="s">
        <v>1479</v>
      </c>
      <c r="X7" s="372">
        <v>45626</v>
      </c>
      <c r="Y7" s="367" t="s">
        <v>1480</v>
      </c>
      <c r="Z7" s="367" t="s">
        <v>1481</v>
      </c>
      <c r="AA7" s="365" t="s">
        <v>1461</v>
      </c>
      <c r="AB7" s="367" t="s">
        <v>1482</v>
      </c>
      <c r="AC7" s="365" t="s">
        <v>981</v>
      </c>
      <c r="AD7" s="367" t="s">
        <v>1464</v>
      </c>
      <c r="AE7" s="365" t="s">
        <v>1483</v>
      </c>
      <c r="AF7" s="365" t="s">
        <v>1444</v>
      </c>
      <c r="AG7" s="369" t="s">
        <v>1445</v>
      </c>
      <c r="AH7" s="365" t="s">
        <v>1422</v>
      </c>
    </row>
    <row r="8" spans="1:34" ht="316.8">
      <c r="A8" s="360">
        <v>5</v>
      </c>
      <c r="B8" s="361" t="s">
        <v>1484</v>
      </c>
      <c r="C8" s="362" t="s">
        <v>1485</v>
      </c>
      <c r="D8" s="363" t="s">
        <v>1486</v>
      </c>
      <c r="E8" s="364" t="s">
        <v>1487</v>
      </c>
      <c r="F8" s="365" t="s">
        <v>90</v>
      </c>
      <c r="G8" s="364" t="s">
        <v>1488</v>
      </c>
      <c r="H8" s="364" t="s">
        <v>1489</v>
      </c>
      <c r="I8" s="364" t="s">
        <v>1452</v>
      </c>
      <c r="J8" s="364" t="s">
        <v>1490</v>
      </c>
      <c r="K8" s="365" t="s">
        <v>1491</v>
      </c>
      <c r="L8" s="365" t="s">
        <v>1404</v>
      </c>
      <c r="M8" s="365" t="s">
        <v>1492</v>
      </c>
      <c r="N8" s="367" t="s">
        <v>1493</v>
      </c>
      <c r="O8" s="367" t="s">
        <v>1432</v>
      </c>
      <c r="P8" s="367" t="s">
        <v>1494</v>
      </c>
      <c r="Q8" s="367" t="s">
        <v>1404</v>
      </c>
      <c r="R8" s="367" t="s">
        <v>1492</v>
      </c>
      <c r="S8" s="365" t="s">
        <v>1408</v>
      </c>
      <c r="T8" s="365" t="s">
        <v>1495</v>
      </c>
      <c r="U8" s="365" t="s">
        <v>1496</v>
      </c>
      <c r="V8" s="365" t="s">
        <v>1497</v>
      </c>
      <c r="W8" s="365" t="s">
        <v>1498</v>
      </c>
      <c r="X8" s="365" t="s">
        <v>1499</v>
      </c>
      <c r="Y8" s="367" t="s">
        <v>1500</v>
      </c>
      <c r="Z8" s="367" t="s">
        <v>1501</v>
      </c>
      <c r="AA8" s="365" t="s">
        <v>1502</v>
      </c>
      <c r="AB8" s="367" t="s">
        <v>1503</v>
      </c>
      <c r="AC8" s="367"/>
      <c r="AD8" s="367" t="s">
        <v>1504</v>
      </c>
      <c r="AE8" s="365" t="s">
        <v>1465</v>
      </c>
      <c r="AF8" s="368" t="s">
        <v>1505</v>
      </c>
      <c r="AG8" s="370" t="s">
        <v>1467</v>
      </c>
      <c r="AH8" s="365" t="s">
        <v>1465</v>
      </c>
    </row>
    <row r="9" spans="1:34" ht="409.6">
      <c r="A9" s="360">
        <v>6</v>
      </c>
      <c r="B9" s="361" t="s">
        <v>1506</v>
      </c>
      <c r="C9" s="362" t="s">
        <v>1507</v>
      </c>
      <c r="D9" s="363" t="s">
        <v>1508</v>
      </c>
      <c r="E9" s="364" t="s">
        <v>1509</v>
      </c>
      <c r="F9" s="365" t="s">
        <v>90</v>
      </c>
      <c r="G9" s="364" t="s">
        <v>1510</v>
      </c>
      <c r="H9" s="364" t="s">
        <v>1511</v>
      </c>
      <c r="I9" s="364" t="s">
        <v>1512</v>
      </c>
      <c r="J9" s="364" t="s">
        <v>1513</v>
      </c>
      <c r="K9" s="365" t="s">
        <v>1403</v>
      </c>
      <c r="L9" s="365" t="s">
        <v>1404</v>
      </c>
      <c r="M9" s="365" t="s">
        <v>1405</v>
      </c>
      <c r="N9" s="367" t="s">
        <v>1514</v>
      </c>
      <c r="O9" s="367" t="s">
        <v>1407</v>
      </c>
      <c r="P9" s="367" t="s">
        <v>1403</v>
      </c>
      <c r="Q9" s="367" t="s">
        <v>1404</v>
      </c>
      <c r="R9" s="367" t="s">
        <v>1405</v>
      </c>
      <c r="S9" s="365" t="s">
        <v>1408</v>
      </c>
      <c r="T9" s="365" t="s">
        <v>1515</v>
      </c>
      <c r="U9" s="365" t="s">
        <v>1516</v>
      </c>
      <c r="V9" s="365" t="s">
        <v>1517</v>
      </c>
      <c r="W9" s="365" t="s">
        <v>1518</v>
      </c>
      <c r="X9" s="365" t="s">
        <v>1519</v>
      </c>
      <c r="Y9" s="367" t="s">
        <v>1520</v>
      </c>
      <c r="Z9" s="367" t="s">
        <v>981</v>
      </c>
      <c r="AA9" s="365" t="s">
        <v>1521</v>
      </c>
      <c r="AB9" s="367" t="s">
        <v>1522</v>
      </c>
      <c r="AC9" s="367" t="s">
        <v>981</v>
      </c>
      <c r="AD9" s="367" t="s">
        <v>1521</v>
      </c>
      <c r="AE9" s="365" t="s">
        <v>1523</v>
      </c>
      <c r="AF9" s="365" t="s">
        <v>1444</v>
      </c>
      <c r="AG9" s="369" t="s">
        <v>1445</v>
      </c>
      <c r="AH9" s="365" t="s">
        <v>1422</v>
      </c>
    </row>
    <row r="10" spans="1:34" ht="345.6">
      <c r="A10" s="360">
        <v>7</v>
      </c>
      <c r="B10" s="673" t="s">
        <v>1524</v>
      </c>
      <c r="C10" s="674" t="s">
        <v>1525</v>
      </c>
      <c r="D10" s="373" t="s">
        <v>1526</v>
      </c>
      <c r="E10" s="364" t="s">
        <v>1527</v>
      </c>
      <c r="F10" s="365" t="s">
        <v>90</v>
      </c>
      <c r="G10" s="364" t="s">
        <v>1528</v>
      </c>
      <c r="H10" s="364" t="s">
        <v>1529</v>
      </c>
      <c r="I10" s="374" t="s">
        <v>1452</v>
      </c>
      <c r="J10" s="375" t="s">
        <v>1530</v>
      </c>
      <c r="K10" s="376" t="s">
        <v>1403</v>
      </c>
      <c r="L10" s="376" t="s">
        <v>1531</v>
      </c>
      <c r="M10" s="365" t="s">
        <v>1492</v>
      </c>
      <c r="N10" s="367" t="s">
        <v>1532</v>
      </c>
      <c r="O10" s="367" t="s">
        <v>1407</v>
      </c>
      <c r="P10" s="377" t="s">
        <v>1403</v>
      </c>
      <c r="Q10" s="377" t="s">
        <v>1531</v>
      </c>
      <c r="R10" s="367" t="s">
        <v>1492</v>
      </c>
      <c r="S10" s="364" t="s">
        <v>1408</v>
      </c>
      <c r="T10" s="365" t="s">
        <v>1533</v>
      </c>
      <c r="U10" s="376" t="s">
        <v>1534</v>
      </c>
      <c r="V10" s="367" t="s">
        <v>1535</v>
      </c>
      <c r="W10" s="376" t="s">
        <v>1536</v>
      </c>
      <c r="X10" s="378">
        <v>45626</v>
      </c>
      <c r="Y10" s="367" t="s">
        <v>1537</v>
      </c>
      <c r="Z10" s="367" t="s">
        <v>1538</v>
      </c>
      <c r="AA10" s="365" t="s">
        <v>1539</v>
      </c>
      <c r="AB10" s="367" t="s">
        <v>1540</v>
      </c>
      <c r="AC10" s="367" t="s">
        <v>981</v>
      </c>
      <c r="AD10" s="367" t="s">
        <v>1541</v>
      </c>
      <c r="AE10" s="367" t="s">
        <v>1542</v>
      </c>
      <c r="AF10" s="365" t="s">
        <v>1444</v>
      </c>
      <c r="AG10" s="369" t="s">
        <v>1445</v>
      </c>
      <c r="AH10" s="365" t="s">
        <v>1422</v>
      </c>
    </row>
    <row r="11" spans="1:34" ht="259.2">
      <c r="A11" s="360">
        <v>8</v>
      </c>
      <c r="B11" s="633"/>
      <c r="C11" s="633"/>
      <c r="D11" s="373" t="s">
        <v>1543</v>
      </c>
      <c r="E11" s="364" t="s">
        <v>1544</v>
      </c>
      <c r="F11" s="365" t="s">
        <v>90</v>
      </c>
      <c r="G11" s="364" t="s">
        <v>1545</v>
      </c>
      <c r="H11" s="364" t="s">
        <v>1546</v>
      </c>
      <c r="I11" s="374" t="s">
        <v>1401</v>
      </c>
      <c r="J11" s="375" t="s">
        <v>1547</v>
      </c>
      <c r="K11" s="376" t="s">
        <v>1403</v>
      </c>
      <c r="L11" s="376" t="s">
        <v>1531</v>
      </c>
      <c r="M11" s="365" t="s">
        <v>1492</v>
      </c>
      <c r="N11" s="367" t="s">
        <v>1548</v>
      </c>
      <c r="O11" s="367" t="s">
        <v>1407</v>
      </c>
      <c r="P11" s="377" t="s">
        <v>1403</v>
      </c>
      <c r="Q11" s="377" t="s">
        <v>1531</v>
      </c>
      <c r="R11" s="367" t="s">
        <v>1492</v>
      </c>
      <c r="S11" s="364" t="s">
        <v>1408</v>
      </c>
      <c r="T11" s="376" t="s">
        <v>1549</v>
      </c>
      <c r="U11" s="376" t="s">
        <v>1550</v>
      </c>
      <c r="V11" s="367" t="s">
        <v>1535</v>
      </c>
      <c r="W11" s="376" t="s">
        <v>1551</v>
      </c>
      <c r="X11" s="378">
        <v>45626</v>
      </c>
      <c r="Y11" s="367" t="s">
        <v>1552</v>
      </c>
      <c r="Z11" s="367" t="s">
        <v>1553</v>
      </c>
      <c r="AA11" s="365" t="s">
        <v>1554</v>
      </c>
      <c r="AB11" s="367" t="s">
        <v>1555</v>
      </c>
      <c r="AC11" s="367" t="s">
        <v>1556</v>
      </c>
      <c r="AD11" s="367" t="s">
        <v>1554</v>
      </c>
      <c r="AE11" s="365" t="s">
        <v>1557</v>
      </c>
      <c r="AF11" s="365" t="s">
        <v>1444</v>
      </c>
      <c r="AG11" s="369" t="s">
        <v>1445</v>
      </c>
      <c r="AH11" s="365" t="s">
        <v>1422</v>
      </c>
    </row>
    <row r="12" spans="1:34" ht="409.6">
      <c r="A12" s="360">
        <v>9</v>
      </c>
      <c r="B12" s="673" t="s">
        <v>1558</v>
      </c>
      <c r="C12" s="674" t="s">
        <v>1559</v>
      </c>
      <c r="D12" s="373" t="s">
        <v>1560</v>
      </c>
      <c r="E12" s="364" t="s">
        <v>1561</v>
      </c>
      <c r="F12" s="365" t="s">
        <v>90</v>
      </c>
      <c r="G12" s="364" t="s">
        <v>1562</v>
      </c>
      <c r="H12" s="364" t="s">
        <v>1563</v>
      </c>
      <c r="I12" s="374" t="s">
        <v>1564</v>
      </c>
      <c r="J12" s="375" t="s">
        <v>1565</v>
      </c>
      <c r="K12" s="376" t="s">
        <v>1403</v>
      </c>
      <c r="L12" s="376" t="s">
        <v>1531</v>
      </c>
      <c r="M12" s="365" t="s">
        <v>1492</v>
      </c>
      <c r="N12" s="367" t="s">
        <v>1514</v>
      </c>
      <c r="O12" s="367" t="s">
        <v>1407</v>
      </c>
      <c r="P12" s="377" t="s">
        <v>1403</v>
      </c>
      <c r="Q12" s="377" t="s">
        <v>1531</v>
      </c>
      <c r="R12" s="367" t="s">
        <v>1492</v>
      </c>
      <c r="S12" s="364" t="s">
        <v>1408</v>
      </c>
      <c r="T12" s="365" t="s">
        <v>1566</v>
      </c>
      <c r="U12" s="376" t="s">
        <v>1567</v>
      </c>
      <c r="V12" s="367" t="s">
        <v>1568</v>
      </c>
      <c r="W12" s="367" t="s">
        <v>1569</v>
      </c>
      <c r="X12" s="376" t="s">
        <v>1570</v>
      </c>
      <c r="Y12" s="367" t="s">
        <v>1571</v>
      </c>
      <c r="Z12" s="367" t="s">
        <v>1572</v>
      </c>
      <c r="AA12" s="365" t="s">
        <v>1573</v>
      </c>
      <c r="AB12" s="365" t="s">
        <v>1574</v>
      </c>
      <c r="AC12" s="367" t="s">
        <v>981</v>
      </c>
      <c r="AD12" s="367" t="s">
        <v>1575</v>
      </c>
      <c r="AE12" s="365" t="s">
        <v>1576</v>
      </c>
      <c r="AF12" s="365" t="s">
        <v>1444</v>
      </c>
      <c r="AG12" s="369" t="s">
        <v>1445</v>
      </c>
      <c r="AH12" s="365" t="s">
        <v>1422</v>
      </c>
    </row>
    <row r="13" spans="1:34" ht="409.6">
      <c r="A13" s="360">
        <v>10</v>
      </c>
      <c r="B13" s="632"/>
      <c r="C13" s="632"/>
      <c r="D13" s="373" t="s">
        <v>1577</v>
      </c>
      <c r="E13" s="364" t="s">
        <v>1578</v>
      </c>
      <c r="F13" s="365" t="s">
        <v>90</v>
      </c>
      <c r="G13" s="364" t="s">
        <v>1579</v>
      </c>
      <c r="H13" s="364" t="s">
        <v>1580</v>
      </c>
      <c r="I13" s="374" t="s">
        <v>1581</v>
      </c>
      <c r="J13" s="375" t="s">
        <v>1582</v>
      </c>
      <c r="K13" s="376" t="s">
        <v>1583</v>
      </c>
      <c r="L13" s="376" t="s">
        <v>1432</v>
      </c>
      <c r="M13" s="365" t="s">
        <v>1405</v>
      </c>
      <c r="N13" s="367" t="s">
        <v>1584</v>
      </c>
      <c r="O13" s="367" t="s">
        <v>1407</v>
      </c>
      <c r="P13" s="377" t="s">
        <v>1403</v>
      </c>
      <c r="Q13" s="377" t="s">
        <v>1432</v>
      </c>
      <c r="R13" s="367" t="s">
        <v>1432</v>
      </c>
      <c r="S13" s="364" t="s">
        <v>1408</v>
      </c>
      <c r="T13" s="365" t="s">
        <v>1585</v>
      </c>
      <c r="U13" s="376" t="s">
        <v>1586</v>
      </c>
      <c r="V13" s="367" t="s">
        <v>1568</v>
      </c>
      <c r="W13" s="367" t="s">
        <v>1587</v>
      </c>
      <c r="X13" s="376" t="s">
        <v>1437</v>
      </c>
      <c r="Y13" s="367" t="s">
        <v>1500</v>
      </c>
      <c r="Z13" s="367" t="s">
        <v>1588</v>
      </c>
      <c r="AA13" s="365" t="s">
        <v>1461</v>
      </c>
      <c r="AB13" s="367" t="s">
        <v>1589</v>
      </c>
      <c r="AC13" s="367" t="s">
        <v>981</v>
      </c>
      <c r="AD13" s="367" t="s">
        <v>1575</v>
      </c>
      <c r="AE13" s="365" t="s">
        <v>1576</v>
      </c>
      <c r="AF13" s="365" t="s">
        <v>1444</v>
      </c>
      <c r="AG13" s="369" t="s">
        <v>1445</v>
      </c>
      <c r="AH13" s="365" t="s">
        <v>1422</v>
      </c>
    </row>
    <row r="14" spans="1:34" ht="345.6">
      <c r="A14" s="360">
        <v>11</v>
      </c>
      <c r="B14" s="633"/>
      <c r="C14" s="633"/>
      <c r="D14" s="373" t="s">
        <v>1590</v>
      </c>
      <c r="E14" s="364" t="s">
        <v>1591</v>
      </c>
      <c r="F14" s="365" t="s">
        <v>90</v>
      </c>
      <c r="G14" s="364" t="s">
        <v>1592</v>
      </c>
      <c r="H14" s="364" t="s">
        <v>1593</v>
      </c>
      <c r="I14" s="374" t="s">
        <v>1594</v>
      </c>
      <c r="J14" s="375" t="s">
        <v>1595</v>
      </c>
      <c r="K14" s="376" t="s">
        <v>1583</v>
      </c>
      <c r="L14" s="376" t="s">
        <v>1404</v>
      </c>
      <c r="M14" s="365" t="s">
        <v>1492</v>
      </c>
      <c r="N14" s="367" t="s">
        <v>1596</v>
      </c>
      <c r="O14" s="367" t="s">
        <v>1407</v>
      </c>
      <c r="P14" s="377" t="s">
        <v>1403</v>
      </c>
      <c r="Q14" s="377" t="s">
        <v>1404</v>
      </c>
      <c r="R14" s="367" t="s">
        <v>1405</v>
      </c>
      <c r="S14" s="364" t="s">
        <v>1408</v>
      </c>
      <c r="T14" s="365" t="s">
        <v>1585</v>
      </c>
      <c r="U14" s="376" t="s">
        <v>1586</v>
      </c>
      <c r="V14" s="367" t="s">
        <v>1568</v>
      </c>
      <c r="W14" s="367" t="s">
        <v>1587</v>
      </c>
      <c r="X14" s="376" t="s">
        <v>1437</v>
      </c>
      <c r="Y14" s="367" t="s">
        <v>1500</v>
      </c>
      <c r="Z14" s="367" t="s">
        <v>1597</v>
      </c>
      <c r="AA14" s="365" t="s">
        <v>1461</v>
      </c>
      <c r="AB14" s="367" t="s">
        <v>1589</v>
      </c>
      <c r="AC14" s="367" t="s">
        <v>981</v>
      </c>
      <c r="AD14" s="367" t="s">
        <v>1575</v>
      </c>
      <c r="AE14" s="365" t="s">
        <v>1576</v>
      </c>
      <c r="AF14" s="365" t="s">
        <v>1444</v>
      </c>
      <c r="AG14" s="369" t="s">
        <v>1445</v>
      </c>
      <c r="AH14" s="365" t="s">
        <v>1422</v>
      </c>
    </row>
    <row r="15" spans="1:34" ht="409.6">
      <c r="A15" s="360">
        <v>12</v>
      </c>
      <c r="B15" s="361" t="s">
        <v>1598</v>
      </c>
      <c r="C15" s="379" t="s">
        <v>1599</v>
      </c>
      <c r="D15" s="373" t="s">
        <v>1600</v>
      </c>
      <c r="E15" s="364" t="s">
        <v>1601</v>
      </c>
      <c r="F15" s="365" t="s">
        <v>90</v>
      </c>
      <c r="G15" s="364" t="s">
        <v>1602</v>
      </c>
      <c r="H15" s="364" t="s">
        <v>1603</v>
      </c>
      <c r="I15" s="374" t="s">
        <v>1604</v>
      </c>
      <c r="J15" s="375" t="s">
        <v>1605</v>
      </c>
      <c r="K15" s="376" t="s">
        <v>1430</v>
      </c>
      <c r="L15" s="376" t="s">
        <v>1404</v>
      </c>
      <c r="M15" s="365" t="s">
        <v>1405</v>
      </c>
      <c r="N15" s="367" t="s">
        <v>1606</v>
      </c>
      <c r="O15" s="367" t="s">
        <v>1432</v>
      </c>
      <c r="P15" s="377" t="s">
        <v>1403</v>
      </c>
      <c r="Q15" s="377" t="s">
        <v>1404</v>
      </c>
      <c r="R15" s="367" t="s">
        <v>1405</v>
      </c>
      <c r="S15" s="364" t="s">
        <v>1408</v>
      </c>
      <c r="T15" s="365" t="s">
        <v>1607</v>
      </c>
      <c r="U15" s="365" t="s">
        <v>1608</v>
      </c>
      <c r="V15" s="365" t="s">
        <v>1609</v>
      </c>
      <c r="W15" s="365" t="s">
        <v>1610</v>
      </c>
      <c r="X15" s="380">
        <v>45626</v>
      </c>
      <c r="Y15" s="367" t="s">
        <v>1611</v>
      </c>
      <c r="Z15" s="367" t="s">
        <v>1612</v>
      </c>
      <c r="AA15" s="365" t="s">
        <v>1613</v>
      </c>
      <c r="AB15" s="367" t="s">
        <v>1614</v>
      </c>
      <c r="AC15" s="367" t="s">
        <v>981</v>
      </c>
      <c r="AD15" s="367" t="s">
        <v>1613</v>
      </c>
      <c r="AE15" s="367" t="s">
        <v>1615</v>
      </c>
      <c r="AF15" s="365" t="s">
        <v>1444</v>
      </c>
      <c r="AG15" s="369" t="s">
        <v>1445</v>
      </c>
      <c r="AH15" s="365" t="s">
        <v>1422</v>
      </c>
    </row>
    <row r="16" spans="1:34" ht="244.8">
      <c r="A16" s="360">
        <v>13</v>
      </c>
      <c r="B16" s="361" t="s">
        <v>1616</v>
      </c>
      <c r="C16" s="379" t="s">
        <v>1617</v>
      </c>
      <c r="D16" s="373" t="s">
        <v>1618</v>
      </c>
      <c r="E16" s="364" t="s">
        <v>1619</v>
      </c>
      <c r="F16" s="365" t="s">
        <v>90</v>
      </c>
      <c r="G16" s="364" t="s">
        <v>1399</v>
      </c>
      <c r="H16" s="364" t="s">
        <v>1428</v>
      </c>
      <c r="I16" s="374" t="s">
        <v>1401</v>
      </c>
      <c r="J16" s="375" t="s">
        <v>1620</v>
      </c>
      <c r="K16" s="376" t="s">
        <v>1403</v>
      </c>
      <c r="L16" s="376" t="s">
        <v>1531</v>
      </c>
      <c r="M16" s="365" t="s">
        <v>1492</v>
      </c>
      <c r="N16" s="367" t="s">
        <v>1406</v>
      </c>
      <c r="O16" s="367" t="s">
        <v>1407</v>
      </c>
      <c r="P16" s="377" t="s">
        <v>1403</v>
      </c>
      <c r="Q16" s="377" t="s">
        <v>1531</v>
      </c>
      <c r="R16" s="367" t="s">
        <v>1492</v>
      </c>
      <c r="S16" s="364" t="s">
        <v>1408</v>
      </c>
      <c r="T16" s="365" t="s">
        <v>1621</v>
      </c>
      <c r="U16" s="365" t="s">
        <v>1622</v>
      </c>
      <c r="V16" s="365" t="s">
        <v>1435</v>
      </c>
      <c r="W16" s="365" t="s">
        <v>1623</v>
      </c>
      <c r="X16" s="365" t="s">
        <v>1624</v>
      </c>
      <c r="Y16" s="367" t="s">
        <v>1625</v>
      </c>
      <c r="Z16" s="367" t="s">
        <v>1626</v>
      </c>
      <c r="AA16" s="365" t="s">
        <v>1461</v>
      </c>
      <c r="AB16" s="367" t="s">
        <v>1627</v>
      </c>
      <c r="AC16" s="365" t="s">
        <v>1628</v>
      </c>
      <c r="AD16" s="367" t="s">
        <v>1467</v>
      </c>
      <c r="AE16" s="365" t="s">
        <v>1465</v>
      </c>
      <c r="AF16" s="368" t="s">
        <v>1629</v>
      </c>
      <c r="AG16" s="370" t="s">
        <v>1467</v>
      </c>
      <c r="AH16" s="365" t="s">
        <v>1465</v>
      </c>
    </row>
    <row r="17" spans="1:34" ht="409.6">
      <c r="A17" s="360">
        <v>14</v>
      </c>
      <c r="B17" s="673" t="s">
        <v>1630</v>
      </c>
      <c r="C17" s="674" t="s">
        <v>1631</v>
      </c>
      <c r="D17" s="373" t="s">
        <v>1632</v>
      </c>
      <c r="E17" s="364" t="s">
        <v>1633</v>
      </c>
      <c r="F17" s="365" t="s">
        <v>51</v>
      </c>
      <c r="G17" s="364" t="s">
        <v>1634</v>
      </c>
      <c r="H17" s="364" t="s">
        <v>1635</v>
      </c>
      <c r="I17" s="374" t="s">
        <v>1636</v>
      </c>
      <c r="J17" s="375" t="s">
        <v>1637</v>
      </c>
      <c r="K17" s="376" t="s">
        <v>1430</v>
      </c>
      <c r="L17" s="376" t="s">
        <v>1531</v>
      </c>
      <c r="M17" s="365" t="s">
        <v>1492</v>
      </c>
      <c r="N17" s="367" t="s">
        <v>1638</v>
      </c>
      <c r="O17" s="367" t="s">
        <v>1407</v>
      </c>
      <c r="P17" s="377" t="s">
        <v>1407</v>
      </c>
      <c r="Q17" s="377" t="s">
        <v>1531</v>
      </c>
      <c r="R17" s="367" t="s">
        <v>1492</v>
      </c>
      <c r="S17" s="364" t="s">
        <v>1408</v>
      </c>
      <c r="T17" s="365" t="s">
        <v>1639</v>
      </c>
      <c r="U17" s="365" t="s">
        <v>1640</v>
      </c>
      <c r="V17" s="365" t="s">
        <v>1641</v>
      </c>
      <c r="W17" s="365" t="s">
        <v>1642</v>
      </c>
      <c r="X17" s="380">
        <v>45626</v>
      </c>
      <c r="Y17" s="367" t="s">
        <v>1500</v>
      </c>
      <c r="Z17" s="367" t="s">
        <v>1597</v>
      </c>
      <c r="AA17" s="367" t="s">
        <v>1573</v>
      </c>
      <c r="AB17" s="367" t="s">
        <v>1500</v>
      </c>
      <c r="AC17" s="367"/>
      <c r="AD17" s="367" t="s">
        <v>1464</v>
      </c>
      <c r="AE17" s="381" t="s">
        <v>1643</v>
      </c>
      <c r="AF17" s="382" t="s">
        <v>1444</v>
      </c>
      <c r="AG17" s="369" t="s">
        <v>1445</v>
      </c>
      <c r="AH17" s="365" t="s">
        <v>1422</v>
      </c>
    </row>
    <row r="18" spans="1:34" ht="409.6">
      <c r="A18" s="360">
        <v>15</v>
      </c>
      <c r="B18" s="632"/>
      <c r="C18" s="632"/>
      <c r="D18" s="373" t="s">
        <v>1644</v>
      </c>
      <c r="E18" s="364" t="s">
        <v>1645</v>
      </c>
      <c r="F18" s="365" t="s">
        <v>51</v>
      </c>
      <c r="G18" s="364" t="s">
        <v>1634</v>
      </c>
      <c r="H18" s="364" t="s">
        <v>1635</v>
      </c>
      <c r="I18" s="374" t="s">
        <v>1581</v>
      </c>
      <c r="J18" s="375" t="s">
        <v>1646</v>
      </c>
      <c r="K18" s="376" t="s">
        <v>1430</v>
      </c>
      <c r="L18" s="376" t="s">
        <v>1531</v>
      </c>
      <c r="M18" s="365" t="s">
        <v>1492</v>
      </c>
      <c r="N18" s="367" t="s">
        <v>1514</v>
      </c>
      <c r="O18" s="367" t="s">
        <v>1407</v>
      </c>
      <c r="P18" s="377" t="s">
        <v>1403</v>
      </c>
      <c r="Q18" s="377" t="s">
        <v>1531</v>
      </c>
      <c r="R18" s="367" t="s">
        <v>1492</v>
      </c>
      <c r="S18" s="364" t="s">
        <v>1408</v>
      </c>
      <c r="T18" s="365" t="s">
        <v>1647</v>
      </c>
      <c r="U18" s="365" t="s">
        <v>1648</v>
      </c>
      <c r="V18" s="365" t="s">
        <v>1641</v>
      </c>
      <c r="W18" s="365" t="s">
        <v>1649</v>
      </c>
      <c r="X18" s="383">
        <v>45473</v>
      </c>
      <c r="Y18" s="367" t="s">
        <v>1650</v>
      </c>
      <c r="Z18" s="367" t="s">
        <v>1651</v>
      </c>
      <c r="AA18" s="365" t="s">
        <v>1575</v>
      </c>
      <c r="AB18" s="367" t="s">
        <v>1233</v>
      </c>
      <c r="AC18" s="367" t="s">
        <v>981</v>
      </c>
      <c r="AD18" s="367" t="s">
        <v>1575</v>
      </c>
      <c r="AE18" s="384" t="s">
        <v>1652</v>
      </c>
      <c r="AF18" s="365" t="s">
        <v>1444</v>
      </c>
      <c r="AG18" s="369" t="s">
        <v>1445</v>
      </c>
      <c r="AH18" s="365" t="s">
        <v>1422</v>
      </c>
    </row>
    <row r="19" spans="1:34" ht="374.4">
      <c r="A19" s="360">
        <v>16</v>
      </c>
      <c r="B19" s="633"/>
      <c r="C19" s="633"/>
      <c r="D19" s="373" t="s">
        <v>1653</v>
      </c>
      <c r="E19" s="364" t="s">
        <v>1654</v>
      </c>
      <c r="F19" s="365" t="s">
        <v>51</v>
      </c>
      <c r="G19" s="364" t="s">
        <v>1655</v>
      </c>
      <c r="H19" s="364" t="s">
        <v>1656</v>
      </c>
      <c r="I19" s="374" t="s">
        <v>1657</v>
      </c>
      <c r="J19" s="375" t="s">
        <v>1658</v>
      </c>
      <c r="K19" s="376" t="s">
        <v>1403</v>
      </c>
      <c r="L19" s="376" t="s">
        <v>1404</v>
      </c>
      <c r="M19" s="365" t="s">
        <v>1405</v>
      </c>
      <c r="N19" s="367" t="s">
        <v>1584</v>
      </c>
      <c r="O19" s="367" t="s">
        <v>1407</v>
      </c>
      <c r="P19" s="377" t="s">
        <v>1403</v>
      </c>
      <c r="Q19" s="377" t="s">
        <v>1404</v>
      </c>
      <c r="R19" s="367" t="s">
        <v>1405</v>
      </c>
      <c r="S19" s="364" t="s">
        <v>1408</v>
      </c>
      <c r="T19" s="365" t="s">
        <v>1659</v>
      </c>
      <c r="U19" s="365" t="s">
        <v>1660</v>
      </c>
      <c r="V19" s="365" t="s">
        <v>1661</v>
      </c>
      <c r="W19" s="365" t="s">
        <v>1662</v>
      </c>
      <c r="X19" s="365" t="s">
        <v>1663</v>
      </c>
      <c r="Y19" s="367" t="s">
        <v>1500</v>
      </c>
      <c r="Z19" s="367" t="s">
        <v>1597</v>
      </c>
      <c r="AA19" s="365" t="s">
        <v>1573</v>
      </c>
      <c r="AB19" s="367" t="s">
        <v>1500</v>
      </c>
      <c r="AC19" s="365" t="s">
        <v>1664</v>
      </c>
      <c r="AD19" s="367" t="s">
        <v>1464</v>
      </c>
      <c r="AE19" s="365" t="s">
        <v>1465</v>
      </c>
      <c r="AF19" s="368" t="s">
        <v>1629</v>
      </c>
      <c r="AG19" s="370" t="s">
        <v>1467</v>
      </c>
      <c r="AH19" s="365" t="s">
        <v>1465</v>
      </c>
    </row>
    <row r="20" spans="1:34" ht="409.6">
      <c r="A20" s="360">
        <v>17</v>
      </c>
      <c r="B20" s="673" t="s">
        <v>1665</v>
      </c>
      <c r="C20" s="674" t="s">
        <v>1666</v>
      </c>
      <c r="D20" s="373" t="s">
        <v>1667</v>
      </c>
      <c r="E20" s="364" t="s">
        <v>1668</v>
      </c>
      <c r="F20" s="365" t="s">
        <v>51</v>
      </c>
      <c r="G20" s="364" t="s">
        <v>1669</v>
      </c>
      <c r="H20" s="364" t="s">
        <v>1670</v>
      </c>
      <c r="I20" s="374" t="s">
        <v>1604</v>
      </c>
      <c r="J20" s="375" t="s">
        <v>1671</v>
      </c>
      <c r="K20" s="376" t="s">
        <v>1583</v>
      </c>
      <c r="L20" s="376" t="s">
        <v>1404</v>
      </c>
      <c r="M20" s="365" t="s">
        <v>1492</v>
      </c>
      <c r="N20" s="367" t="s">
        <v>1584</v>
      </c>
      <c r="O20" s="367" t="s">
        <v>1407</v>
      </c>
      <c r="P20" s="377" t="s">
        <v>1403</v>
      </c>
      <c r="Q20" s="377" t="s">
        <v>1404</v>
      </c>
      <c r="R20" s="367" t="s">
        <v>1405</v>
      </c>
      <c r="S20" s="364" t="s">
        <v>1408</v>
      </c>
      <c r="T20" s="376" t="s">
        <v>1672</v>
      </c>
      <c r="U20" s="385" t="s">
        <v>1673</v>
      </c>
      <c r="V20" s="376" t="s">
        <v>1674</v>
      </c>
      <c r="W20" s="376" t="s">
        <v>1675</v>
      </c>
      <c r="X20" s="376" t="s">
        <v>1676</v>
      </c>
      <c r="Y20" s="367" t="s">
        <v>1500</v>
      </c>
      <c r="Z20" s="367" t="s">
        <v>1677</v>
      </c>
      <c r="AA20" s="367" t="s">
        <v>1573</v>
      </c>
      <c r="AB20" s="367" t="s">
        <v>1678</v>
      </c>
      <c r="AC20" s="367"/>
      <c r="AD20" s="367" t="s">
        <v>1502</v>
      </c>
      <c r="AE20" s="365" t="s">
        <v>1679</v>
      </c>
      <c r="AF20" s="365" t="s">
        <v>1444</v>
      </c>
      <c r="AG20" s="369" t="s">
        <v>1445</v>
      </c>
      <c r="AH20" s="365" t="s">
        <v>1422</v>
      </c>
    </row>
    <row r="21" spans="1:34" ht="409.6">
      <c r="A21" s="360">
        <v>18</v>
      </c>
      <c r="B21" s="633"/>
      <c r="C21" s="633"/>
      <c r="D21" s="373" t="s">
        <v>1680</v>
      </c>
      <c r="E21" s="364" t="s">
        <v>1681</v>
      </c>
      <c r="F21" s="365" t="s">
        <v>51</v>
      </c>
      <c r="G21" s="364" t="s">
        <v>1682</v>
      </c>
      <c r="H21" s="364" t="s">
        <v>1683</v>
      </c>
      <c r="I21" s="374" t="s">
        <v>1512</v>
      </c>
      <c r="J21" s="375" t="s">
        <v>1684</v>
      </c>
      <c r="K21" s="376" t="s">
        <v>1403</v>
      </c>
      <c r="L21" s="376" t="s">
        <v>1404</v>
      </c>
      <c r="M21" s="365" t="s">
        <v>1405</v>
      </c>
      <c r="N21" s="367" t="s">
        <v>1685</v>
      </c>
      <c r="O21" s="367" t="s">
        <v>1407</v>
      </c>
      <c r="P21" s="377" t="s">
        <v>1403</v>
      </c>
      <c r="Q21" s="377" t="s">
        <v>1404</v>
      </c>
      <c r="R21" s="367" t="s">
        <v>1405</v>
      </c>
      <c r="S21" s="364" t="s">
        <v>1408</v>
      </c>
      <c r="T21" s="376" t="s">
        <v>1686</v>
      </c>
      <c r="U21" s="385" t="s">
        <v>1687</v>
      </c>
      <c r="V21" s="376" t="s">
        <v>1568</v>
      </c>
      <c r="W21" s="376" t="s">
        <v>1675</v>
      </c>
      <c r="X21" s="376" t="s">
        <v>1676</v>
      </c>
      <c r="Y21" s="367" t="s">
        <v>1500</v>
      </c>
      <c r="Z21" s="367" t="s">
        <v>1677</v>
      </c>
      <c r="AA21" s="365" t="s">
        <v>1573</v>
      </c>
      <c r="AB21" s="367" t="s">
        <v>1678</v>
      </c>
      <c r="AC21" s="365"/>
      <c r="AD21" s="367" t="s">
        <v>1688</v>
      </c>
      <c r="AE21" s="365" t="s">
        <v>1689</v>
      </c>
      <c r="AF21" s="365" t="s">
        <v>1444</v>
      </c>
      <c r="AG21" s="369" t="s">
        <v>1445</v>
      </c>
      <c r="AH21" s="365" t="s">
        <v>1422</v>
      </c>
    </row>
    <row r="22" spans="1:34" ht="201.6">
      <c r="A22" s="360">
        <v>19</v>
      </c>
      <c r="B22" s="361" t="s">
        <v>1690</v>
      </c>
      <c r="C22" s="379" t="s">
        <v>1691</v>
      </c>
      <c r="D22" s="373" t="s">
        <v>1692</v>
      </c>
      <c r="E22" s="364" t="s">
        <v>1693</v>
      </c>
      <c r="F22" s="365" t="s">
        <v>90</v>
      </c>
      <c r="G22" s="364" t="s">
        <v>1694</v>
      </c>
      <c r="H22" s="364" t="s">
        <v>1695</v>
      </c>
      <c r="I22" s="374" t="s">
        <v>1401</v>
      </c>
      <c r="J22" s="375" t="s">
        <v>1696</v>
      </c>
      <c r="K22" s="376" t="s">
        <v>1430</v>
      </c>
      <c r="L22" s="376" t="s">
        <v>1404</v>
      </c>
      <c r="M22" s="365" t="s">
        <v>1405</v>
      </c>
      <c r="N22" s="367" t="s">
        <v>1406</v>
      </c>
      <c r="O22" s="367" t="s">
        <v>1407</v>
      </c>
      <c r="P22" s="377" t="s">
        <v>1403</v>
      </c>
      <c r="Q22" s="377" t="s">
        <v>1404</v>
      </c>
      <c r="R22" s="367" t="s">
        <v>1405</v>
      </c>
      <c r="S22" s="364" t="s">
        <v>1408</v>
      </c>
      <c r="T22" s="365" t="s">
        <v>1697</v>
      </c>
      <c r="U22" s="365" t="s">
        <v>1698</v>
      </c>
      <c r="V22" s="365" t="s">
        <v>1699</v>
      </c>
      <c r="W22" s="365" t="s">
        <v>1700</v>
      </c>
      <c r="X22" s="380">
        <v>45657</v>
      </c>
      <c r="Y22" s="367" t="s">
        <v>1701</v>
      </c>
      <c r="Z22" s="367" t="s">
        <v>1702</v>
      </c>
      <c r="AA22" s="365" t="s">
        <v>1415</v>
      </c>
      <c r="AB22" s="367" t="s">
        <v>1703</v>
      </c>
      <c r="AC22" s="367" t="s">
        <v>1704</v>
      </c>
      <c r="AD22" s="367" t="s">
        <v>1442</v>
      </c>
      <c r="AE22" s="367" t="s">
        <v>1705</v>
      </c>
      <c r="AF22" s="365" t="s">
        <v>1444</v>
      </c>
      <c r="AG22" s="369" t="s">
        <v>1445</v>
      </c>
      <c r="AH22" s="365" t="s">
        <v>1422</v>
      </c>
    </row>
    <row r="23" spans="1:34" ht="409.6">
      <c r="A23" s="360">
        <v>20</v>
      </c>
      <c r="B23" s="361" t="s">
        <v>1706</v>
      </c>
      <c r="C23" s="379" t="s">
        <v>1707</v>
      </c>
      <c r="D23" s="373" t="s">
        <v>1708</v>
      </c>
      <c r="E23" s="364" t="s">
        <v>1709</v>
      </c>
      <c r="F23" s="365" t="s">
        <v>90</v>
      </c>
      <c r="G23" s="364" t="s">
        <v>1710</v>
      </c>
      <c r="H23" s="364" t="s">
        <v>1711</v>
      </c>
      <c r="I23" s="374" t="s">
        <v>1604</v>
      </c>
      <c r="J23" s="375" t="s">
        <v>1712</v>
      </c>
      <c r="K23" s="376" t="s">
        <v>1430</v>
      </c>
      <c r="L23" s="376" t="s">
        <v>1404</v>
      </c>
      <c r="M23" s="365" t="s">
        <v>1405</v>
      </c>
      <c r="N23" s="367" t="s">
        <v>1685</v>
      </c>
      <c r="O23" s="367" t="s">
        <v>1407</v>
      </c>
      <c r="P23" s="377" t="s">
        <v>1403</v>
      </c>
      <c r="Q23" s="377" t="s">
        <v>1404</v>
      </c>
      <c r="R23" s="367" t="s">
        <v>1405</v>
      </c>
      <c r="S23" s="364" t="s">
        <v>1408</v>
      </c>
      <c r="T23" s="365" t="s">
        <v>1713</v>
      </c>
      <c r="U23" s="365" t="s">
        <v>1714</v>
      </c>
      <c r="V23" s="365" t="s">
        <v>1715</v>
      </c>
      <c r="W23" s="365" t="s">
        <v>1716</v>
      </c>
      <c r="X23" s="380">
        <v>45626</v>
      </c>
      <c r="Y23" s="367" t="s">
        <v>1500</v>
      </c>
      <c r="Z23" s="367" t="s">
        <v>1717</v>
      </c>
      <c r="AA23" s="365" t="s">
        <v>1718</v>
      </c>
      <c r="AB23" s="367" t="s">
        <v>1500</v>
      </c>
      <c r="AC23" s="367" t="s">
        <v>1664</v>
      </c>
      <c r="AD23" s="367" t="s">
        <v>1718</v>
      </c>
      <c r="AE23" s="365" t="s">
        <v>1465</v>
      </c>
      <c r="AF23" s="368" t="s">
        <v>1719</v>
      </c>
      <c r="AG23" s="370" t="s">
        <v>1467</v>
      </c>
      <c r="AH23" s="365" t="s">
        <v>1465</v>
      </c>
    </row>
    <row r="24" spans="1:34" ht="273.60000000000002">
      <c r="A24" s="386">
        <v>21</v>
      </c>
      <c r="B24" s="673" t="s">
        <v>1720</v>
      </c>
      <c r="C24" s="674" t="s">
        <v>1721</v>
      </c>
      <c r="D24" s="373" t="s">
        <v>1722</v>
      </c>
      <c r="E24" s="364" t="s">
        <v>1723</v>
      </c>
      <c r="F24" s="365" t="s">
        <v>90</v>
      </c>
      <c r="G24" s="364" t="s">
        <v>1724</v>
      </c>
      <c r="H24" s="364" t="s">
        <v>1725</v>
      </c>
      <c r="I24" s="374" t="s">
        <v>1401</v>
      </c>
      <c r="J24" s="375" t="s">
        <v>1726</v>
      </c>
      <c r="K24" s="376" t="s">
        <v>1403</v>
      </c>
      <c r="L24" s="376" t="s">
        <v>1404</v>
      </c>
      <c r="M24" s="365" t="s">
        <v>1405</v>
      </c>
      <c r="N24" s="367" t="s">
        <v>1406</v>
      </c>
      <c r="O24" s="367" t="s">
        <v>1407</v>
      </c>
      <c r="P24" s="377" t="s">
        <v>1403</v>
      </c>
      <c r="Q24" s="377" t="s">
        <v>1404</v>
      </c>
      <c r="R24" s="367" t="s">
        <v>1405</v>
      </c>
      <c r="S24" s="364" t="s">
        <v>1408</v>
      </c>
      <c r="T24" s="365" t="s">
        <v>1727</v>
      </c>
      <c r="U24" s="365" t="s">
        <v>1728</v>
      </c>
      <c r="V24" s="365" t="s">
        <v>1729</v>
      </c>
      <c r="W24" s="365" t="s">
        <v>1730</v>
      </c>
      <c r="X24" s="380">
        <v>45626</v>
      </c>
      <c r="Y24" s="367" t="s">
        <v>1731</v>
      </c>
      <c r="Z24" s="367" t="s">
        <v>1702</v>
      </c>
      <c r="AA24" s="365" t="s">
        <v>1415</v>
      </c>
      <c r="AB24" s="367" t="s">
        <v>1732</v>
      </c>
      <c r="AC24" s="367" t="s">
        <v>1702</v>
      </c>
      <c r="AD24" s="367" t="s">
        <v>1442</v>
      </c>
      <c r="AE24" s="367" t="s">
        <v>1733</v>
      </c>
      <c r="AF24" s="368" t="s">
        <v>1734</v>
      </c>
      <c r="AG24" s="369" t="s">
        <v>1445</v>
      </c>
      <c r="AH24" s="365" t="s">
        <v>1422</v>
      </c>
    </row>
    <row r="25" spans="1:34" ht="288">
      <c r="A25" s="386">
        <v>22</v>
      </c>
      <c r="B25" s="632"/>
      <c r="C25" s="632"/>
      <c r="D25" s="373" t="s">
        <v>1735</v>
      </c>
      <c r="E25" s="364" t="s">
        <v>1736</v>
      </c>
      <c r="F25" s="365" t="s">
        <v>90</v>
      </c>
      <c r="G25" s="364" t="s">
        <v>1737</v>
      </c>
      <c r="H25" s="364" t="s">
        <v>1738</v>
      </c>
      <c r="I25" s="374" t="s">
        <v>1401</v>
      </c>
      <c r="J25" s="375" t="s">
        <v>1739</v>
      </c>
      <c r="K25" s="376" t="s">
        <v>1403</v>
      </c>
      <c r="L25" s="376" t="s">
        <v>1404</v>
      </c>
      <c r="M25" s="365" t="s">
        <v>1405</v>
      </c>
      <c r="N25" s="367" t="s">
        <v>1548</v>
      </c>
      <c r="O25" s="367" t="s">
        <v>1407</v>
      </c>
      <c r="P25" s="377" t="s">
        <v>1403</v>
      </c>
      <c r="Q25" s="377" t="s">
        <v>1404</v>
      </c>
      <c r="R25" s="367" t="s">
        <v>1405</v>
      </c>
      <c r="S25" s="364" t="s">
        <v>1408</v>
      </c>
      <c r="T25" s="365" t="s">
        <v>1740</v>
      </c>
      <c r="U25" s="365" t="s">
        <v>1741</v>
      </c>
      <c r="V25" s="365" t="s">
        <v>1729</v>
      </c>
      <c r="W25" s="365" t="s">
        <v>1742</v>
      </c>
      <c r="X25" s="380">
        <v>45626</v>
      </c>
      <c r="Y25" s="367" t="s">
        <v>1731</v>
      </c>
      <c r="Z25" s="367" t="s">
        <v>1702</v>
      </c>
      <c r="AA25" s="365" t="s">
        <v>1415</v>
      </c>
      <c r="AB25" s="367" t="s">
        <v>1732</v>
      </c>
      <c r="AC25" s="367" t="s">
        <v>1702</v>
      </c>
      <c r="AD25" s="367" t="s">
        <v>1442</v>
      </c>
      <c r="AE25" s="367" t="s">
        <v>1733</v>
      </c>
      <c r="AF25" s="365" t="s">
        <v>1444</v>
      </c>
      <c r="AG25" s="369" t="s">
        <v>1445</v>
      </c>
      <c r="AH25" s="365" t="s">
        <v>1422</v>
      </c>
    </row>
    <row r="26" spans="1:34" ht="172.8">
      <c r="A26" s="360">
        <v>23</v>
      </c>
      <c r="B26" s="633"/>
      <c r="C26" s="633"/>
      <c r="D26" s="373" t="s">
        <v>1743</v>
      </c>
      <c r="E26" s="364" t="s">
        <v>1744</v>
      </c>
      <c r="F26" s="365" t="s">
        <v>90</v>
      </c>
      <c r="G26" s="364" t="s">
        <v>1745</v>
      </c>
      <c r="H26" s="364" t="s">
        <v>1746</v>
      </c>
      <c r="I26" s="374" t="s">
        <v>1401</v>
      </c>
      <c r="J26" s="375" t="s">
        <v>1747</v>
      </c>
      <c r="K26" s="376" t="s">
        <v>1403</v>
      </c>
      <c r="L26" s="376" t="s">
        <v>1531</v>
      </c>
      <c r="M26" s="365" t="s">
        <v>1492</v>
      </c>
      <c r="N26" s="367" t="s">
        <v>1748</v>
      </c>
      <c r="O26" s="367" t="s">
        <v>1749</v>
      </c>
      <c r="P26" s="377" t="s">
        <v>1403</v>
      </c>
      <c r="Q26" s="377" t="s">
        <v>1531</v>
      </c>
      <c r="R26" s="367" t="s">
        <v>1492</v>
      </c>
      <c r="S26" s="364" t="s">
        <v>1408</v>
      </c>
      <c r="T26" s="365" t="s">
        <v>1750</v>
      </c>
      <c r="U26" s="365" t="s">
        <v>1751</v>
      </c>
      <c r="V26" s="365" t="s">
        <v>1729</v>
      </c>
      <c r="W26" s="365" t="s">
        <v>1752</v>
      </c>
      <c r="X26" s="380">
        <v>45626</v>
      </c>
      <c r="Y26" s="367" t="s">
        <v>1731</v>
      </c>
      <c r="Z26" s="367" t="s">
        <v>1702</v>
      </c>
      <c r="AA26" s="365" t="s">
        <v>1415</v>
      </c>
      <c r="AB26" s="367" t="s">
        <v>1732</v>
      </c>
      <c r="AC26" s="367" t="s">
        <v>1702</v>
      </c>
      <c r="AD26" s="367" t="s">
        <v>1442</v>
      </c>
      <c r="AE26" s="367" t="s">
        <v>1733</v>
      </c>
      <c r="AF26" s="365" t="s">
        <v>1444</v>
      </c>
      <c r="AG26" s="369" t="s">
        <v>1445</v>
      </c>
      <c r="AH26" s="365" t="s">
        <v>1422</v>
      </c>
    </row>
    <row r="27" spans="1:34" ht="259.2">
      <c r="A27" s="360">
        <v>24</v>
      </c>
      <c r="B27" s="673" t="s">
        <v>1753</v>
      </c>
      <c r="C27" s="674" t="s">
        <v>1754</v>
      </c>
      <c r="D27" s="373" t="s">
        <v>1755</v>
      </c>
      <c r="E27" s="364" t="s">
        <v>1756</v>
      </c>
      <c r="F27" s="365" t="s">
        <v>51</v>
      </c>
      <c r="G27" s="364" t="s">
        <v>1757</v>
      </c>
      <c r="H27" s="364" t="s">
        <v>1758</v>
      </c>
      <c r="I27" s="374" t="s">
        <v>1401</v>
      </c>
      <c r="J27" s="375" t="s">
        <v>1759</v>
      </c>
      <c r="K27" s="376" t="s">
        <v>1403</v>
      </c>
      <c r="L27" s="376" t="s">
        <v>1404</v>
      </c>
      <c r="M27" s="365" t="s">
        <v>1405</v>
      </c>
      <c r="N27" s="367" t="s">
        <v>1406</v>
      </c>
      <c r="O27" s="367" t="s">
        <v>1407</v>
      </c>
      <c r="P27" s="377" t="s">
        <v>1403</v>
      </c>
      <c r="Q27" s="377" t="s">
        <v>1404</v>
      </c>
      <c r="R27" s="367" t="s">
        <v>1405</v>
      </c>
      <c r="S27" s="364" t="s">
        <v>1408</v>
      </c>
      <c r="T27" s="365" t="s">
        <v>1760</v>
      </c>
      <c r="U27" s="365" t="s">
        <v>1761</v>
      </c>
      <c r="V27" s="365" t="s">
        <v>1661</v>
      </c>
      <c r="W27" s="365" t="s">
        <v>1762</v>
      </c>
      <c r="X27" s="365" t="s">
        <v>1763</v>
      </c>
      <c r="Y27" s="367" t="s">
        <v>1764</v>
      </c>
      <c r="Z27" s="367" t="s">
        <v>1765</v>
      </c>
      <c r="AA27" s="365" t="s">
        <v>1415</v>
      </c>
      <c r="AB27" s="367" t="s">
        <v>1732</v>
      </c>
      <c r="AC27" s="367" t="s">
        <v>1702</v>
      </c>
      <c r="AD27" s="367" t="s">
        <v>1442</v>
      </c>
      <c r="AE27" s="367" t="s">
        <v>1766</v>
      </c>
      <c r="AF27" s="365" t="s">
        <v>1444</v>
      </c>
      <c r="AG27" s="369" t="s">
        <v>1445</v>
      </c>
      <c r="AH27" s="365" t="s">
        <v>1422</v>
      </c>
    </row>
    <row r="28" spans="1:34" ht="345.6">
      <c r="A28" s="360">
        <v>25</v>
      </c>
      <c r="B28" s="633"/>
      <c r="C28" s="633"/>
      <c r="D28" s="373" t="s">
        <v>1767</v>
      </c>
      <c r="E28" s="364" t="s">
        <v>1768</v>
      </c>
      <c r="F28" s="365" t="s">
        <v>90</v>
      </c>
      <c r="G28" s="364" t="s">
        <v>1769</v>
      </c>
      <c r="H28" s="364" t="s">
        <v>1770</v>
      </c>
      <c r="I28" s="374" t="s">
        <v>1452</v>
      </c>
      <c r="J28" s="375" t="s">
        <v>1771</v>
      </c>
      <c r="K28" s="376" t="s">
        <v>1403</v>
      </c>
      <c r="L28" s="376" t="s">
        <v>1404</v>
      </c>
      <c r="M28" s="365" t="s">
        <v>1405</v>
      </c>
      <c r="N28" s="367" t="s">
        <v>1475</v>
      </c>
      <c r="O28" s="367" t="s">
        <v>1407</v>
      </c>
      <c r="P28" s="377" t="s">
        <v>1403</v>
      </c>
      <c r="Q28" s="377" t="s">
        <v>1404</v>
      </c>
      <c r="R28" s="367" t="s">
        <v>1405</v>
      </c>
      <c r="S28" s="364" t="s">
        <v>1408</v>
      </c>
      <c r="T28" s="387" t="s">
        <v>1772</v>
      </c>
      <c r="U28" s="388" t="s">
        <v>1773</v>
      </c>
      <c r="V28" s="388" t="s">
        <v>1661</v>
      </c>
      <c r="W28" s="388" t="s">
        <v>1762</v>
      </c>
      <c r="X28" s="389">
        <v>45626</v>
      </c>
      <c r="Y28" s="390" t="s">
        <v>1774</v>
      </c>
      <c r="Z28" s="367" t="s">
        <v>1765</v>
      </c>
      <c r="AA28" s="365" t="s">
        <v>1415</v>
      </c>
      <c r="AB28" s="367" t="s">
        <v>1732</v>
      </c>
      <c r="AC28" s="367" t="s">
        <v>1702</v>
      </c>
      <c r="AD28" s="367" t="s">
        <v>1442</v>
      </c>
      <c r="AE28" s="367" t="s">
        <v>1733</v>
      </c>
      <c r="AF28" s="365" t="s">
        <v>1444</v>
      </c>
      <c r="AG28" s="369" t="s">
        <v>1445</v>
      </c>
      <c r="AH28" s="365" t="s">
        <v>1422</v>
      </c>
    </row>
    <row r="29" spans="1:34" ht="409.6">
      <c r="A29" s="360">
        <v>26</v>
      </c>
      <c r="B29" s="361" t="s">
        <v>1775</v>
      </c>
      <c r="C29" s="379" t="s">
        <v>1776</v>
      </c>
      <c r="D29" s="373" t="s">
        <v>1777</v>
      </c>
      <c r="E29" s="364" t="s">
        <v>1778</v>
      </c>
      <c r="F29" s="365" t="s">
        <v>90</v>
      </c>
      <c r="G29" s="364" t="s">
        <v>1779</v>
      </c>
      <c r="H29" s="364" t="s">
        <v>1780</v>
      </c>
      <c r="I29" s="374" t="s">
        <v>1604</v>
      </c>
      <c r="J29" s="375" t="s">
        <v>1781</v>
      </c>
      <c r="K29" s="376" t="s">
        <v>1430</v>
      </c>
      <c r="L29" s="376" t="s">
        <v>1531</v>
      </c>
      <c r="M29" s="365" t="s">
        <v>1492</v>
      </c>
      <c r="N29" s="367" t="s">
        <v>1685</v>
      </c>
      <c r="O29" s="367" t="s">
        <v>1407</v>
      </c>
      <c r="P29" s="377" t="s">
        <v>1403</v>
      </c>
      <c r="Q29" s="377" t="s">
        <v>1531</v>
      </c>
      <c r="R29" s="367" t="s">
        <v>1492</v>
      </c>
      <c r="S29" s="364" t="s">
        <v>1408</v>
      </c>
      <c r="T29" s="384" t="s">
        <v>1782</v>
      </c>
      <c r="U29" s="384" t="s">
        <v>1783</v>
      </c>
      <c r="V29" s="384" t="s">
        <v>1784</v>
      </c>
      <c r="W29" s="384" t="s">
        <v>1785</v>
      </c>
      <c r="X29" s="391">
        <v>45657</v>
      </c>
      <c r="Y29" s="367" t="s">
        <v>1786</v>
      </c>
      <c r="Z29" s="367" t="s">
        <v>1702</v>
      </c>
      <c r="AA29" s="365" t="s">
        <v>1787</v>
      </c>
      <c r="AB29" s="367" t="s">
        <v>1788</v>
      </c>
      <c r="AC29" s="367" t="s">
        <v>1789</v>
      </c>
      <c r="AD29" s="367" t="s">
        <v>1787</v>
      </c>
      <c r="AE29" s="367" t="s">
        <v>1733</v>
      </c>
      <c r="AF29" s="365" t="s">
        <v>1444</v>
      </c>
      <c r="AG29" s="369" t="s">
        <v>1445</v>
      </c>
      <c r="AH29" s="365" t="s">
        <v>1422</v>
      </c>
    </row>
    <row r="30" spans="1:34" ht="360">
      <c r="A30" s="360">
        <v>27</v>
      </c>
      <c r="B30" s="361" t="s">
        <v>1790</v>
      </c>
      <c r="C30" s="379" t="s">
        <v>1791</v>
      </c>
      <c r="D30" s="373" t="s">
        <v>1792</v>
      </c>
      <c r="E30" s="364" t="s">
        <v>1793</v>
      </c>
      <c r="F30" s="365" t="s">
        <v>90</v>
      </c>
      <c r="G30" s="364" t="s">
        <v>1794</v>
      </c>
      <c r="H30" s="364" t="s">
        <v>1795</v>
      </c>
      <c r="I30" s="374" t="s">
        <v>1594</v>
      </c>
      <c r="J30" s="375" t="s">
        <v>1796</v>
      </c>
      <c r="K30" s="376" t="s">
        <v>1430</v>
      </c>
      <c r="L30" s="376" t="s">
        <v>1404</v>
      </c>
      <c r="M30" s="365" t="s">
        <v>1405</v>
      </c>
      <c r="N30" s="367" t="s">
        <v>1685</v>
      </c>
      <c r="O30" s="367" t="s">
        <v>1407</v>
      </c>
      <c r="P30" s="377" t="s">
        <v>1403</v>
      </c>
      <c r="Q30" s="377" t="s">
        <v>1404</v>
      </c>
      <c r="R30" s="367" t="s">
        <v>1405</v>
      </c>
      <c r="S30" s="364" t="s">
        <v>1408</v>
      </c>
      <c r="T30" s="365" t="s">
        <v>1797</v>
      </c>
      <c r="U30" s="365" t="s">
        <v>1798</v>
      </c>
      <c r="V30" s="365" t="s">
        <v>1799</v>
      </c>
      <c r="W30" s="365" t="s">
        <v>1800</v>
      </c>
      <c r="X30" s="365" t="s">
        <v>1801</v>
      </c>
      <c r="Y30" s="367" t="s">
        <v>1500</v>
      </c>
      <c r="Z30" s="367" t="s">
        <v>1802</v>
      </c>
      <c r="AA30" s="365" t="s">
        <v>1718</v>
      </c>
      <c r="AB30" s="392" t="s">
        <v>1803</v>
      </c>
      <c r="AC30" s="367" t="s">
        <v>1702</v>
      </c>
      <c r="AD30" s="367" t="s">
        <v>1804</v>
      </c>
      <c r="AE30" s="367" t="s">
        <v>1805</v>
      </c>
      <c r="AF30" s="365" t="s">
        <v>1444</v>
      </c>
      <c r="AG30" s="369" t="s">
        <v>1445</v>
      </c>
      <c r="AH30" s="365" t="s">
        <v>1422</v>
      </c>
    </row>
    <row r="31" spans="1:34" ht="259.2">
      <c r="A31" s="360">
        <v>28</v>
      </c>
      <c r="B31" s="673" t="s">
        <v>1806</v>
      </c>
      <c r="C31" s="674" t="s">
        <v>1807</v>
      </c>
      <c r="D31" s="373" t="s">
        <v>1808</v>
      </c>
      <c r="E31" s="364" t="s">
        <v>1809</v>
      </c>
      <c r="F31" s="365" t="s">
        <v>90</v>
      </c>
      <c r="G31" s="364" t="s">
        <v>1810</v>
      </c>
      <c r="H31" s="364" t="s">
        <v>1811</v>
      </c>
      <c r="I31" s="374" t="s">
        <v>1812</v>
      </c>
      <c r="J31" s="375" t="s">
        <v>1813</v>
      </c>
      <c r="K31" s="376" t="s">
        <v>1430</v>
      </c>
      <c r="L31" s="376" t="s">
        <v>1404</v>
      </c>
      <c r="M31" s="365" t="s">
        <v>1405</v>
      </c>
      <c r="N31" s="367" t="s">
        <v>1406</v>
      </c>
      <c r="O31" s="367" t="s">
        <v>1407</v>
      </c>
      <c r="P31" s="377" t="s">
        <v>1403</v>
      </c>
      <c r="Q31" s="377" t="s">
        <v>1404</v>
      </c>
      <c r="R31" s="367" t="s">
        <v>1405</v>
      </c>
      <c r="S31" s="364" t="s">
        <v>1408</v>
      </c>
      <c r="T31" s="365" t="s">
        <v>1814</v>
      </c>
      <c r="U31" s="365" t="s">
        <v>1815</v>
      </c>
      <c r="V31" s="365" t="s">
        <v>1661</v>
      </c>
      <c r="W31" s="365" t="s">
        <v>1816</v>
      </c>
      <c r="X31" s="380">
        <v>45641</v>
      </c>
      <c r="Y31" s="367" t="s">
        <v>1817</v>
      </c>
      <c r="Z31" s="367" t="s">
        <v>1818</v>
      </c>
      <c r="AA31" s="365" t="s">
        <v>1415</v>
      </c>
      <c r="AB31" s="393" t="s">
        <v>1819</v>
      </c>
      <c r="AC31" s="367" t="s">
        <v>1820</v>
      </c>
      <c r="AD31" s="392" t="s">
        <v>1821</v>
      </c>
      <c r="AE31" s="367" t="s">
        <v>1822</v>
      </c>
      <c r="AF31" s="368" t="s">
        <v>1823</v>
      </c>
      <c r="AG31" s="394" t="s">
        <v>1824</v>
      </c>
      <c r="AH31" s="365" t="s">
        <v>1422</v>
      </c>
    </row>
    <row r="32" spans="1:34" ht="172.8">
      <c r="A32" s="360">
        <v>29</v>
      </c>
      <c r="B32" s="633"/>
      <c r="C32" s="633"/>
      <c r="D32" s="373" t="s">
        <v>1825</v>
      </c>
      <c r="E32" s="364" t="s">
        <v>1826</v>
      </c>
      <c r="F32" s="365" t="s">
        <v>90</v>
      </c>
      <c r="G32" s="364" t="s">
        <v>1827</v>
      </c>
      <c r="H32" s="364" t="s">
        <v>1828</v>
      </c>
      <c r="I32" s="374" t="s">
        <v>1401</v>
      </c>
      <c r="J32" s="375" t="s">
        <v>1829</v>
      </c>
      <c r="K32" s="376" t="s">
        <v>1430</v>
      </c>
      <c r="L32" s="376" t="s">
        <v>1404</v>
      </c>
      <c r="M32" s="365" t="s">
        <v>1405</v>
      </c>
      <c r="N32" s="367" t="s">
        <v>1548</v>
      </c>
      <c r="O32" s="367" t="s">
        <v>1407</v>
      </c>
      <c r="P32" s="377" t="s">
        <v>1403</v>
      </c>
      <c r="Q32" s="377" t="s">
        <v>1404</v>
      </c>
      <c r="R32" s="367" t="s">
        <v>1405</v>
      </c>
      <c r="S32" s="364" t="s">
        <v>1408</v>
      </c>
      <c r="T32" s="365" t="s">
        <v>1830</v>
      </c>
      <c r="U32" s="365" t="s">
        <v>1831</v>
      </c>
      <c r="V32" s="365" t="s">
        <v>1661</v>
      </c>
      <c r="W32" s="365" t="s">
        <v>1832</v>
      </c>
      <c r="X32" s="380">
        <v>45641</v>
      </c>
      <c r="Y32" s="367" t="s">
        <v>1786</v>
      </c>
      <c r="Z32" s="367" t="s">
        <v>1702</v>
      </c>
      <c r="AA32" s="365" t="s">
        <v>1415</v>
      </c>
      <c r="AB32" s="367" t="s">
        <v>1833</v>
      </c>
      <c r="AC32" s="367" t="s">
        <v>1556</v>
      </c>
      <c r="AD32" s="393" t="s">
        <v>1575</v>
      </c>
      <c r="AE32" s="367" t="s">
        <v>1733</v>
      </c>
      <c r="AF32" s="368" t="s">
        <v>1834</v>
      </c>
      <c r="AG32" s="395" t="s">
        <v>1445</v>
      </c>
      <c r="AH32" s="365" t="s">
        <v>1422</v>
      </c>
    </row>
    <row r="33" spans="1:34" ht="288">
      <c r="A33" s="360">
        <v>30</v>
      </c>
      <c r="B33" s="361" t="s">
        <v>1835</v>
      </c>
      <c r="C33" s="379" t="s">
        <v>1836</v>
      </c>
      <c r="D33" s="373" t="s">
        <v>1837</v>
      </c>
      <c r="E33" s="364" t="s">
        <v>1838</v>
      </c>
      <c r="F33" s="365" t="s">
        <v>90</v>
      </c>
      <c r="G33" s="364" t="s">
        <v>1839</v>
      </c>
      <c r="H33" s="364" t="s">
        <v>1840</v>
      </c>
      <c r="I33" s="374" t="s">
        <v>1452</v>
      </c>
      <c r="J33" s="375" t="s">
        <v>1841</v>
      </c>
      <c r="K33" s="376" t="s">
        <v>1491</v>
      </c>
      <c r="L33" s="376" t="s">
        <v>1404</v>
      </c>
      <c r="M33" s="365" t="s">
        <v>1492</v>
      </c>
      <c r="N33" s="367" t="s">
        <v>1493</v>
      </c>
      <c r="O33" s="367" t="s">
        <v>1432</v>
      </c>
      <c r="P33" s="377" t="s">
        <v>1494</v>
      </c>
      <c r="Q33" s="377" t="s">
        <v>1404</v>
      </c>
      <c r="R33" s="367" t="s">
        <v>1492</v>
      </c>
      <c r="S33" s="364" t="s">
        <v>1408</v>
      </c>
      <c r="T33" s="365" t="s">
        <v>1842</v>
      </c>
      <c r="U33" s="365" t="s">
        <v>1843</v>
      </c>
      <c r="V33" s="365" t="s">
        <v>1497</v>
      </c>
      <c r="W33" s="365" t="s">
        <v>1844</v>
      </c>
      <c r="X33" s="380">
        <v>45626</v>
      </c>
      <c r="Y33" s="367" t="s">
        <v>1500</v>
      </c>
      <c r="Z33" s="367" t="s">
        <v>1845</v>
      </c>
      <c r="AA33" s="365" t="s">
        <v>1573</v>
      </c>
      <c r="AB33" s="367" t="s">
        <v>1846</v>
      </c>
      <c r="AC33" s="367" t="s">
        <v>1664</v>
      </c>
      <c r="AD33" s="367" t="s">
        <v>1847</v>
      </c>
      <c r="AE33" s="365" t="s">
        <v>1465</v>
      </c>
      <c r="AF33" s="368" t="s">
        <v>1629</v>
      </c>
      <c r="AG33" s="370" t="s">
        <v>1467</v>
      </c>
      <c r="AH33" s="365" t="s">
        <v>1465</v>
      </c>
    </row>
    <row r="34" spans="1:34" ht="216">
      <c r="A34" s="360">
        <v>31</v>
      </c>
      <c r="B34" s="396" t="s">
        <v>1848</v>
      </c>
      <c r="C34" s="365" t="s">
        <v>1849</v>
      </c>
      <c r="D34" s="373" t="s">
        <v>1837</v>
      </c>
      <c r="E34" s="364" t="s">
        <v>1850</v>
      </c>
      <c r="F34" s="365" t="s">
        <v>90</v>
      </c>
      <c r="G34" s="364" t="s">
        <v>1851</v>
      </c>
      <c r="H34" s="364" t="s">
        <v>1852</v>
      </c>
      <c r="I34" s="374" t="s">
        <v>1401</v>
      </c>
      <c r="J34" s="364" t="s">
        <v>1853</v>
      </c>
      <c r="K34" s="365" t="s">
        <v>1403</v>
      </c>
      <c r="L34" s="365" t="s">
        <v>1854</v>
      </c>
      <c r="M34" s="365" t="s">
        <v>1855</v>
      </c>
      <c r="N34" s="365" t="s">
        <v>1406</v>
      </c>
      <c r="O34" s="365" t="s">
        <v>1407</v>
      </c>
      <c r="P34" s="365" t="s">
        <v>1403</v>
      </c>
      <c r="Q34" s="365" t="s">
        <v>1854</v>
      </c>
      <c r="R34" s="365" t="s">
        <v>1855</v>
      </c>
      <c r="S34" s="365" t="s">
        <v>1408</v>
      </c>
      <c r="T34" s="365" t="s">
        <v>1856</v>
      </c>
      <c r="U34" s="365" t="s">
        <v>1857</v>
      </c>
      <c r="V34" s="365" t="s">
        <v>1858</v>
      </c>
      <c r="W34" s="365" t="s">
        <v>1859</v>
      </c>
      <c r="X34" s="365" t="s">
        <v>1860</v>
      </c>
      <c r="Y34" s="365"/>
      <c r="Z34" s="365"/>
      <c r="AA34" s="365"/>
      <c r="AB34" s="365"/>
      <c r="AC34" s="365"/>
      <c r="AD34" s="367"/>
      <c r="AE34" s="365" t="s">
        <v>1465</v>
      </c>
      <c r="AF34" s="368" t="s">
        <v>1861</v>
      </c>
      <c r="AG34" s="370" t="s">
        <v>1467</v>
      </c>
      <c r="AH34" s="365" t="s">
        <v>1465</v>
      </c>
    </row>
    <row r="35" spans="1:34" ht="14.4">
      <c r="A35" s="397"/>
      <c r="B35" s="397"/>
      <c r="C35" s="397"/>
      <c r="D35" s="397"/>
      <c r="E35" s="397"/>
      <c r="F35" s="397"/>
      <c r="G35" s="397"/>
      <c r="H35" s="397"/>
      <c r="I35" s="397"/>
      <c r="J35" s="397"/>
      <c r="K35" s="397"/>
      <c r="L35" s="397"/>
      <c r="M35" s="397"/>
      <c r="N35" s="397"/>
      <c r="O35" s="397"/>
      <c r="P35" s="397"/>
      <c r="Q35" s="397"/>
      <c r="R35" s="397"/>
      <c r="S35" s="397"/>
      <c r="T35" s="397"/>
      <c r="U35" s="397"/>
      <c r="V35" s="397"/>
      <c r="W35" s="397"/>
      <c r="X35" s="397"/>
      <c r="Y35" s="397"/>
      <c r="Z35" s="397"/>
      <c r="AA35" s="397"/>
      <c r="AB35" s="397"/>
      <c r="AC35" s="397"/>
      <c r="AD35" s="397"/>
      <c r="AE35" s="397"/>
      <c r="AF35" s="397"/>
      <c r="AG35" s="397"/>
      <c r="AH35" s="397"/>
    </row>
    <row r="36" spans="1:34" ht="14.4">
      <c r="A36" s="397"/>
      <c r="B36" s="397"/>
      <c r="C36" s="397"/>
      <c r="D36" s="397"/>
      <c r="E36" s="397"/>
      <c r="F36" s="397"/>
      <c r="G36" s="397"/>
      <c r="H36" s="397"/>
      <c r="I36" s="397"/>
      <c r="J36" s="397"/>
      <c r="K36" s="397"/>
      <c r="L36" s="397"/>
      <c r="M36" s="397"/>
      <c r="N36" s="397"/>
      <c r="O36" s="397"/>
      <c r="P36" s="397"/>
      <c r="Q36" s="397"/>
      <c r="R36" s="397"/>
      <c r="S36" s="397"/>
      <c r="T36" s="397"/>
      <c r="U36" s="397"/>
      <c r="V36" s="397"/>
      <c r="W36" s="397"/>
      <c r="X36" s="397"/>
      <c r="Y36" s="397"/>
      <c r="Z36" s="397"/>
      <c r="AA36" s="397"/>
      <c r="AB36" s="397"/>
      <c r="AC36" s="397"/>
      <c r="AD36" s="397"/>
      <c r="AE36" s="397"/>
      <c r="AF36" s="397"/>
      <c r="AG36" s="397"/>
      <c r="AH36" s="397"/>
    </row>
    <row r="37" spans="1:34" ht="14.4">
      <c r="A37" s="397"/>
      <c r="B37" s="397"/>
      <c r="C37" s="397"/>
      <c r="D37" s="397"/>
      <c r="E37" s="397"/>
      <c r="F37" s="397"/>
      <c r="G37" s="397"/>
      <c r="H37" s="397"/>
      <c r="I37" s="397"/>
      <c r="J37" s="397"/>
      <c r="K37" s="397"/>
      <c r="L37" s="397"/>
      <c r="M37" s="397"/>
      <c r="N37" s="397"/>
      <c r="O37" s="397"/>
      <c r="P37" s="397"/>
      <c r="Q37" s="397"/>
      <c r="R37" s="397"/>
      <c r="S37" s="397"/>
      <c r="T37" s="397"/>
      <c r="U37" s="397"/>
      <c r="V37" s="397"/>
      <c r="W37" s="397"/>
      <c r="X37" s="397"/>
      <c r="Y37" s="397"/>
      <c r="Z37" s="397"/>
      <c r="AA37" s="397"/>
      <c r="AB37" s="397"/>
      <c r="AC37" s="397"/>
      <c r="AD37" s="397"/>
      <c r="AE37" s="397"/>
      <c r="AF37" s="397"/>
      <c r="AG37" s="397"/>
      <c r="AH37" s="397"/>
    </row>
    <row r="38" spans="1:34" ht="14.4">
      <c r="A38" s="397"/>
      <c r="B38" s="397"/>
      <c r="C38" s="397"/>
      <c r="D38" s="397"/>
      <c r="E38" s="397"/>
      <c r="F38" s="397"/>
      <c r="G38" s="397"/>
      <c r="H38" s="397"/>
      <c r="I38" s="397"/>
      <c r="J38" s="397"/>
      <c r="K38" s="397"/>
      <c r="L38" s="397"/>
      <c r="M38" s="397"/>
      <c r="N38" s="397"/>
      <c r="O38" s="397"/>
      <c r="P38" s="397"/>
      <c r="Q38" s="397"/>
      <c r="R38" s="397"/>
      <c r="S38" s="397"/>
      <c r="T38" s="397"/>
      <c r="U38" s="397"/>
      <c r="V38" s="397"/>
      <c r="W38" s="397"/>
      <c r="X38" s="397"/>
      <c r="Y38" s="397"/>
      <c r="Z38" s="397"/>
      <c r="AA38" s="397"/>
      <c r="AB38" s="397"/>
      <c r="AC38" s="397"/>
      <c r="AD38" s="397"/>
      <c r="AE38" s="397"/>
      <c r="AF38" s="397"/>
      <c r="AG38" s="397"/>
      <c r="AH38" s="397"/>
    </row>
    <row r="39" spans="1:34" ht="14.4">
      <c r="A39" s="397"/>
      <c r="B39" s="397"/>
      <c r="C39" s="397"/>
      <c r="D39" s="397"/>
      <c r="E39" s="397"/>
      <c r="F39" s="397"/>
      <c r="G39" s="397"/>
      <c r="H39" s="397"/>
      <c r="I39" s="397"/>
      <c r="J39" s="397"/>
      <c r="K39" s="397"/>
      <c r="L39" s="397"/>
      <c r="M39" s="397"/>
      <c r="N39" s="397"/>
      <c r="O39" s="397"/>
      <c r="P39" s="397"/>
      <c r="Q39" s="397"/>
      <c r="R39" s="397"/>
      <c r="S39" s="397"/>
      <c r="T39" s="397"/>
      <c r="U39" s="397"/>
      <c r="V39" s="397"/>
      <c r="W39" s="397"/>
      <c r="X39" s="397"/>
      <c r="Y39" s="397"/>
      <c r="Z39" s="397"/>
      <c r="AA39" s="397"/>
      <c r="AB39" s="397"/>
      <c r="AC39" s="397"/>
      <c r="AD39" s="397"/>
      <c r="AE39" s="397"/>
      <c r="AF39" s="397"/>
      <c r="AG39" s="397"/>
      <c r="AH39" s="397"/>
    </row>
    <row r="40" spans="1:34" ht="14.4">
      <c r="A40" s="397"/>
      <c r="B40" s="397"/>
      <c r="C40" s="397"/>
      <c r="D40" s="397"/>
      <c r="E40" s="397"/>
      <c r="F40" s="397"/>
      <c r="G40" s="397"/>
      <c r="H40" s="397"/>
      <c r="I40" s="397"/>
      <c r="J40" s="397"/>
      <c r="K40" s="397"/>
      <c r="L40" s="397"/>
      <c r="M40" s="397"/>
      <c r="N40" s="397"/>
      <c r="O40" s="397"/>
      <c r="P40" s="397"/>
      <c r="Q40" s="397"/>
      <c r="R40" s="397"/>
      <c r="S40" s="397"/>
      <c r="T40" s="397"/>
      <c r="U40" s="397"/>
      <c r="V40" s="397"/>
      <c r="W40" s="397"/>
      <c r="X40" s="397"/>
      <c r="Y40" s="397"/>
      <c r="Z40" s="397"/>
      <c r="AA40" s="397"/>
      <c r="AB40" s="397"/>
      <c r="AC40" s="397"/>
      <c r="AD40" s="397"/>
      <c r="AE40" s="397"/>
      <c r="AF40" s="397"/>
      <c r="AG40" s="397"/>
      <c r="AH40" s="397"/>
    </row>
    <row r="41" spans="1:34" ht="14.4">
      <c r="A41" s="397"/>
      <c r="B41" s="397"/>
      <c r="C41" s="397"/>
      <c r="D41" s="397"/>
      <c r="E41" s="397"/>
      <c r="F41" s="397"/>
      <c r="G41" s="397"/>
      <c r="H41" s="397"/>
      <c r="I41" s="397"/>
      <c r="J41" s="397"/>
      <c r="K41" s="397"/>
      <c r="L41" s="397"/>
      <c r="M41" s="397"/>
      <c r="N41" s="397"/>
      <c r="O41" s="397"/>
      <c r="P41" s="397"/>
      <c r="Q41" s="397"/>
      <c r="R41" s="397"/>
      <c r="S41" s="397"/>
      <c r="T41" s="397"/>
      <c r="U41" s="397"/>
      <c r="V41" s="397"/>
      <c r="W41" s="397"/>
      <c r="X41" s="397"/>
      <c r="Y41" s="397"/>
      <c r="Z41" s="397"/>
      <c r="AA41" s="397"/>
      <c r="AB41" s="397"/>
      <c r="AC41" s="397"/>
      <c r="AD41" s="397"/>
      <c r="AE41" s="397"/>
      <c r="AF41" s="397"/>
      <c r="AG41" s="397"/>
      <c r="AH41" s="397"/>
    </row>
    <row r="42" spans="1:34" ht="14.4">
      <c r="A42" s="397"/>
      <c r="B42" s="397"/>
      <c r="C42" s="397"/>
      <c r="D42" s="397"/>
      <c r="E42" s="397"/>
      <c r="F42" s="397"/>
      <c r="G42" s="397"/>
      <c r="H42" s="397"/>
      <c r="I42" s="397"/>
      <c r="J42" s="397"/>
      <c r="K42" s="397"/>
      <c r="L42" s="397"/>
      <c r="M42" s="397"/>
      <c r="N42" s="397"/>
      <c r="O42" s="397"/>
      <c r="P42" s="397"/>
      <c r="Q42" s="397"/>
      <c r="R42" s="397"/>
      <c r="S42" s="397"/>
      <c r="T42" s="397"/>
      <c r="U42" s="397"/>
      <c r="V42" s="397"/>
      <c r="W42" s="397"/>
      <c r="X42" s="397"/>
      <c r="Y42" s="397"/>
      <c r="Z42" s="397"/>
      <c r="AA42" s="397"/>
      <c r="AB42" s="397"/>
      <c r="AC42" s="397"/>
      <c r="AD42" s="397"/>
      <c r="AE42" s="397"/>
      <c r="AF42" s="397"/>
      <c r="AG42" s="397"/>
      <c r="AH42" s="397"/>
    </row>
    <row r="43" spans="1:34" ht="14.4">
      <c r="A43" s="397"/>
      <c r="B43" s="397"/>
      <c r="C43" s="397"/>
      <c r="D43" s="397"/>
      <c r="E43" s="397"/>
      <c r="F43" s="397"/>
      <c r="G43" s="397"/>
      <c r="H43" s="397"/>
      <c r="I43" s="397"/>
      <c r="J43" s="397"/>
      <c r="K43" s="397"/>
      <c r="L43" s="397"/>
      <c r="M43" s="397"/>
      <c r="N43" s="397"/>
      <c r="O43" s="397"/>
      <c r="P43" s="397"/>
      <c r="Q43" s="397"/>
      <c r="R43" s="397"/>
      <c r="S43" s="397"/>
      <c r="T43" s="397"/>
      <c r="U43" s="397"/>
      <c r="V43" s="397"/>
      <c r="W43" s="397"/>
      <c r="X43" s="397"/>
      <c r="Y43" s="397"/>
      <c r="Z43" s="397"/>
      <c r="AA43" s="397"/>
      <c r="AB43" s="397"/>
      <c r="AC43" s="397"/>
      <c r="AD43" s="397"/>
      <c r="AE43" s="397"/>
      <c r="AF43" s="397"/>
      <c r="AG43" s="397"/>
      <c r="AH43" s="397"/>
    </row>
    <row r="44" spans="1:34" ht="14.4">
      <c r="A44" s="397"/>
      <c r="B44" s="397"/>
      <c r="C44" s="397"/>
      <c r="D44" s="397"/>
      <c r="E44" s="397"/>
      <c r="F44" s="397"/>
      <c r="G44" s="397"/>
      <c r="H44" s="397"/>
      <c r="I44" s="397"/>
      <c r="J44" s="397"/>
      <c r="K44" s="397"/>
      <c r="L44" s="397"/>
      <c r="M44" s="397"/>
      <c r="N44" s="397"/>
      <c r="O44" s="397"/>
      <c r="P44" s="397"/>
      <c r="Q44" s="397"/>
      <c r="R44" s="397"/>
      <c r="S44" s="397"/>
      <c r="T44" s="397"/>
      <c r="U44" s="397"/>
      <c r="V44" s="397"/>
      <c r="W44" s="397"/>
      <c r="X44" s="397"/>
      <c r="Y44" s="397"/>
      <c r="Z44" s="397"/>
      <c r="AA44" s="397"/>
      <c r="AB44" s="397"/>
      <c r="AC44" s="397"/>
      <c r="AD44" s="397"/>
      <c r="AE44" s="397"/>
      <c r="AF44" s="397"/>
      <c r="AG44" s="397"/>
      <c r="AH44" s="397"/>
    </row>
    <row r="45" spans="1:34" ht="14.4">
      <c r="A45" s="397"/>
      <c r="B45" s="397"/>
      <c r="C45" s="397"/>
      <c r="D45" s="397"/>
      <c r="E45" s="397"/>
      <c r="F45" s="397"/>
      <c r="G45" s="397"/>
      <c r="H45" s="397"/>
      <c r="I45" s="397"/>
      <c r="J45" s="397"/>
      <c r="K45" s="397"/>
      <c r="L45" s="397"/>
      <c r="M45" s="397"/>
      <c r="N45" s="397"/>
      <c r="O45" s="397"/>
      <c r="P45" s="397"/>
      <c r="Q45" s="397"/>
      <c r="R45" s="397"/>
      <c r="S45" s="397"/>
      <c r="T45" s="397"/>
      <c r="U45" s="397"/>
      <c r="V45" s="397"/>
      <c r="W45" s="397"/>
      <c r="X45" s="397"/>
      <c r="Y45" s="397"/>
      <c r="Z45" s="397"/>
      <c r="AA45" s="397"/>
      <c r="AB45" s="397"/>
      <c r="AC45" s="397"/>
      <c r="AD45" s="397"/>
      <c r="AE45" s="397"/>
      <c r="AF45" s="397"/>
      <c r="AG45" s="397"/>
      <c r="AH45" s="397"/>
    </row>
    <row r="46" spans="1:34" ht="14.4">
      <c r="A46" s="397"/>
      <c r="B46" s="397"/>
      <c r="C46" s="397"/>
      <c r="D46" s="397"/>
      <c r="E46" s="397"/>
      <c r="F46" s="397"/>
      <c r="G46" s="397"/>
      <c r="H46" s="397"/>
      <c r="I46" s="397"/>
      <c r="J46" s="397"/>
      <c r="K46" s="397"/>
      <c r="L46" s="397"/>
      <c r="M46" s="397"/>
      <c r="N46" s="397"/>
      <c r="O46" s="397"/>
      <c r="P46" s="397"/>
      <c r="Q46" s="397"/>
      <c r="R46" s="397"/>
      <c r="S46" s="397"/>
      <c r="T46" s="397"/>
      <c r="U46" s="397"/>
      <c r="V46" s="397"/>
      <c r="W46" s="397"/>
      <c r="X46" s="397"/>
      <c r="Y46" s="397"/>
      <c r="Z46" s="397"/>
      <c r="AA46" s="397"/>
      <c r="AB46" s="397"/>
      <c r="AC46" s="397"/>
      <c r="AD46" s="397"/>
      <c r="AE46" s="397"/>
      <c r="AF46" s="397"/>
      <c r="AG46" s="397"/>
      <c r="AH46" s="397"/>
    </row>
    <row r="47" spans="1:34" ht="14.4">
      <c r="A47" s="397"/>
      <c r="B47" s="397"/>
      <c r="C47" s="397"/>
      <c r="D47" s="397"/>
      <c r="E47" s="397"/>
      <c r="F47" s="397"/>
      <c r="G47" s="397"/>
      <c r="H47" s="397"/>
      <c r="I47" s="397"/>
      <c r="J47" s="397"/>
      <c r="K47" s="397"/>
      <c r="L47" s="397"/>
      <c r="M47" s="397"/>
      <c r="N47" s="397"/>
      <c r="O47" s="397"/>
      <c r="P47" s="397"/>
      <c r="Q47" s="397"/>
      <c r="R47" s="397"/>
      <c r="S47" s="397"/>
      <c r="T47" s="397"/>
      <c r="U47" s="397"/>
      <c r="V47" s="397"/>
      <c r="W47" s="397"/>
      <c r="X47" s="397"/>
      <c r="Y47" s="397"/>
      <c r="Z47" s="397"/>
      <c r="AA47" s="397"/>
      <c r="AB47" s="397"/>
      <c r="AC47" s="397"/>
      <c r="AD47" s="397"/>
      <c r="AE47" s="397"/>
      <c r="AF47" s="397"/>
      <c r="AG47" s="397"/>
      <c r="AH47" s="397"/>
    </row>
    <row r="48" spans="1:34" ht="14.4">
      <c r="A48" s="397"/>
      <c r="B48" s="397"/>
      <c r="C48" s="397"/>
      <c r="D48" s="397"/>
      <c r="E48" s="397"/>
      <c r="F48" s="397"/>
      <c r="G48" s="397"/>
      <c r="H48" s="397"/>
      <c r="I48" s="397"/>
      <c r="J48" s="397"/>
      <c r="K48" s="397"/>
      <c r="L48" s="397"/>
      <c r="M48" s="397"/>
      <c r="N48" s="397"/>
      <c r="O48" s="397"/>
      <c r="P48" s="397"/>
      <c r="Q48" s="397"/>
      <c r="R48" s="397"/>
      <c r="S48" s="397"/>
      <c r="T48" s="397"/>
      <c r="U48" s="397"/>
      <c r="V48" s="397"/>
      <c r="W48" s="397"/>
      <c r="X48" s="397"/>
      <c r="Y48" s="397"/>
      <c r="Z48" s="397"/>
      <c r="AA48" s="397"/>
      <c r="AB48" s="397"/>
      <c r="AC48" s="397"/>
      <c r="AD48" s="397"/>
      <c r="AE48" s="397"/>
      <c r="AF48" s="397"/>
      <c r="AG48" s="397"/>
      <c r="AH48" s="397"/>
    </row>
    <row r="49" spans="1:34" ht="14.4">
      <c r="A49" s="397"/>
      <c r="B49" s="397"/>
      <c r="C49" s="397"/>
      <c r="D49" s="397"/>
      <c r="E49" s="397"/>
      <c r="F49" s="397"/>
      <c r="G49" s="397"/>
      <c r="H49" s="397"/>
      <c r="I49" s="397"/>
      <c r="J49" s="397"/>
      <c r="K49" s="397"/>
      <c r="L49" s="397"/>
      <c r="M49" s="397"/>
      <c r="N49" s="397"/>
      <c r="O49" s="397"/>
      <c r="P49" s="397"/>
      <c r="Q49" s="397"/>
      <c r="R49" s="397"/>
      <c r="S49" s="397"/>
      <c r="T49" s="397"/>
      <c r="U49" s="397"/>
      <c r="V49" s="397"/>
      <c r="W49" s="397"/>
      <c r="X49" s="397"/>
      <c r="Y49" s="397"/>
      <c r="Z49" s="397"/>
      <c r="AA49" s="397"/>
      <c r="AB49" s="397"/>
      <c r="AC49" s="397"/>
      <c r="AD49" s="397"/>
      <c r="AE49" s="397"/>
      <c r="AF49" s="397"/>
      <c r="AG49" s="397"/>
      <c r="AH49" s="397"/>
    </row>
    <row r="50" spans="1:34" ht="14.4">
      <c r="A50" s="397"/>
      <c r="B50" s="397"/>
      <c r="C50" s="397"/>
      <c r="D50" s="397"/>
      <c r="E50" s="397"/>
      <c r="F50" s="397"/>
      <c r="G50" s="397"/>
      <c r="H50" s="397"/>
      <c r="I50" s="397"/>
      <c r="J50" s="397"/>
      <c r="K50" s="397"/>
      <c r="L50" s="397"/>
      <c r="M50" s="397"/>
      <c r="N50" s="397"/>
      <c r="O50" s="397"/>
      <c r="P50" s="397"/>
      <c r="Q50" s="397"/>
      <c r="R50" s="397"/>
      <c r="S50" s="397"/>
      <c r="T50" s="397"/>
      <c r="U50" s="397"/>
      <c r="V50" s="397"/>
      <c r="W50" s="397"/>
      <c r="X50" s="397"/>
      <c r="Y50" s="397"/>
      <c r="Z50" s="397"/>
      <c r="AA50" s="397"/>
      <c r="AB50" s="397"/>
      <c r="AC50" s="397"/>
      <c r="AD50" s="397"/>
      <c r="AE50" s="397"/>
      <c r="AF50" s="397"/>
      <c r="AG50" s="397"/>
      <c r="AH50" s="397"/>
    </row>
    <row r="51" spans="1:34" ht="14.4">
      <c r="A51" s="397"/>
      <c r="B51" s="397"/>
      <c r="C51" s="397"/>
      <c r="D51" s="397"/>
      <c r="E51" s="397"/>
      <c r="F51" s="397"/>
      <c r="G51" s="397"/>
      <c r="H51" s="397"/>
      <c r="I51" s="397"/>
      <c r="J51" s="397"/>
      <c r="K51" s="397"/>
      <c r="L51" s="397"/>
      <c r="M51" s="397"/>
      <c r="N51" s="397"/>
      <c r="O51" s="397"/>
      <c r="P51" s="397"/>
      <c r="Q51" s="397"/>
      <c r="R51" s="397"/>
      <c r="S51" s="397"/>
      <c r="T51" s="397"/>
      <c r="U51" s="397"/>
      <c r="V51" s="397"/>
      <c r="W51" s="397"/>
      <c r="X51" s="397"/>
      <c r="Y51" s="397"/>
      <c r="Z51" s="397"/>
      <c r="AA51" s="397"/>
      <c r="AB51" s="397"/>
      <c r="AC51" s="397"/>
      <c r="AD51" s="397"/>
      <c r="AE51" s="397"/>
      <c r="AF51" s="397"/>
      <c r="AG51" s="397"/>
      <c r="AH51" s="397"/>
    </row>
    <row r="52" spans="1:34" ht="14.4">
      <c r="A52" s="397"/>
      <c r="B52" s="397"/>
      <c r="C52" s="397"/>
      <c r="D52" s="397"/>
      <c r="E52" s="397"/>
      <c r="F52" s="397"/>
      <c r="G52" s="397"/>
      <c r="H52" s="397"/>
      <c r="I52" s="397"/>
      <c r="J52" s="397"/>
      <c r="K52" s="397"/>
      <c r="L52" s="397"/>
      <c r="M52" s="397"/>
      <c r="N52" s="397"/>
      <c r="O52" s="397"/>
      <c r="P52" s="397"/>
      <c r="Q52" s="397"/>
      <c r="R52" s="397"/>
      <c r="S52" s="397"/>
      <c r="T52" s="397"/>
      <c r="U52" s="397"/>
      <c r="V52" s="397"/>
      <c r="W52" s="397"/>
      <c r="X52" s="397"/>
      <c r="Y52" s="397"/>
      <c r="Z52" s="397"/>
      <c r="AA52" s="397"/>
      <c r="AB52" s="397"/>
      <c r="AC52" s="397"/>
      <c r="AD52" s="397"/>
      <c r="AE52" s="397"/>
      <c r="AF52" s="397"/>
      <c r="AG52" s="397"/>
      <c r="AH52" s="397"/>
    </row>
    <row r="53" spans="1:34" ht="14.4">
      <c r="A53" s="397"/>
      <c r="B53" s="397"/>
      <c r="C53" s="397"/>
      <c r="D53" s="397"/>
      <c r="E53" s="397"/>
      <c r="F53" s="397"/>
      <c r="G53" s="397"/>
      <c r="H53" s="397"/>
      <c r="I53" s="397"/>
      <c r="J53" s="397"/>
      <c r="K53" s="397"/>
      <c r="L53" s="397"/>
      <c r="M53" s="397"/>
      <c r="N53" s="397"/>
      <c r="O53" s="397"/>
      <c r="P53" s="397"/>
      <c r="Q53" s="397"/>
      <c r="R53" s="397"/>
      <c r="S53" s="397"/>
      <c r="T53" s="397"/>
      <c r="U53" s="397"/>
      <c r="V53" s="397"/>
      <c r="W53" s="397"/>
      <c r="X53" s="397"/>
      <c r="Y53" s="397"/>
      <c r="Z53" s="397"/>
      <c r="AA53" s="397"/>
      <c r="AB53" s="397"/>
      <c r="AC53" s="397"/>
      <c r="AD53" s="397"/>
      <c r="AE53" s="397"/>
      <c r="AF53" s="397"/>
      <c r="AG53" s="397"/>
      <c r="AH53" s="397"/>
    </row>
    <row r="54" spans="1:34" ht="14.4">
      <c r="A54" s="397"/>
      <c r="B54" s="397"/>
      <c r="C54" s="397"/>
      <c r="D54" s="397"/>
      <c r="E54" s="397"/>
      <c r="F54" s="397"/>
      <c r="G54" s="397"/>
      <c r="H54" s="397"/>
      <c r="I54" s="397"/>
      <c r="J54" s="397"/>
      <c r="K54" s="397"/>
      <c r="L54" s="397"/>
      <c r="M54" s="397"/>
      <c r="N54" s="397"/>
      <c r="O54" s="397"/>
      <c r="P54" s="397"/>
      <c r="Q54" s="397"/>
      <c r="R54" s="397"/>
      <c r="S54" s="397"/>
      <c r="T54" s="397"/>
      <c r="U54" s="397"/>
      <c r="V54" s="397"/>
      <c r="W54" s="397"/>
      <c r="X54" s="397"/>
      <c r="Y54" s="397"/>
      <c r="Z54" s="397"/>
      <c r="AA54" s="397"/>
      <c r="AB54" s="397"/>
      <c r="AC54" s="397"/>
      <c r="AD54" s="397"/>
      <c r="AE54" s="397"/>
      <c r="AF54" s="397"/>
      <c r="AG54" s="397"/>
      <c r="AH54" s="397"/>
    </row>
    <row r="55" spans="1:34" ht="14.4">
      <c r="A55" s="397"/>
      <c r="B55" s="397"/>
      <c r="C55" s="397"/>
      <c r="D55" s="397"/>
      <c r="E55" s="397"/>
      <c r="F55" s="397"/>
      <c r="G55" s="397"/>
      <c r="H55" s="397"/>
      <c r="I55" s="397"/>
      <c r="J55" s="397"/>
      <c r="K55" s="397"/>
      <c r="L55" s="397"/>
      <c r="M55" s="397"/>
      <c r="N55" s="397"/>
      <c r="O55" s="397"/>
      <c r="P55" s="397"/>
      <c r="Q55" s="397"/>
      <c r="R55" s="397"/>
      <c r="S55" s="397"/>
      <c r="T55" s="397"/>
      <c r="U55" s="397"/>
      <c r="V55" s="397"/>
      <c r="W55" s="397"/>
      <c r="X55" s="397"/>
      <c r="Y55" s="397"/>
      <c r="Z55" s="397"/>
      <c r="AA55" s="397"/>
      <c r="AB55" s="397"/>
      <c r="AC55" s="397"/>
      <c r="AD55" s="397"/>
      <c r="AE55" s="397"/>
      <c r="AF55" s="397"/>
      <c r="AG55" s="397"/>
      <c r="AH55" s="397"/>
    </row>
    <row r="56" spans="1:34" ht="14.4">
      <c r="A56" s="397"/>
      <c r="B56" s="397"/>
      <c r="C56" s="397"/>
      <c r="D56" s="397"/>
      <c r="E56" s="397"/>
      <c r="F56" s="397"/>
      <c r="G56" s="397"/>
      <c r="H56" s="397"/>
      <c r="I56" s="397"/>
      <c r="J56" s="397"/>
      <c r="K56" s="397"/>
      <c r="L56" s="397"/>
      <c r="M56" s="397"/>
      <c r="N56" s="397"/>
      <c r="O56" s="397"/>
      <c r="P56" s="397"/>
      <c r="Q56" s="397"/>
      <c r="R56" s="397"/>
      <c r="S56" s="397"/>
      <c r="T56" s="397"/>
      <c r="U56" s="397"/>
      <c r="V56" s="397"/>
      <c r="W56" s="397"/>
      <c r="X56" s="397"/>
      <c r="Y56" s="397"/>
      <c r="Z56" s="397"/>
      <c r="AA56" s="397"/>
      <c r="AB56" s="397"/>
      <c r="AC56" s="397"/>
      <c r="AD56" s="397"/>
      <c r="AE56" s="397"/>
      <c r="AF56" s="397"/>
      <c r="AG56" s="397"/>
      <c r="AH56" s="397"/>
    </row>
    <row r="57" spans="1:34" ht="14.4">
      <c r="A57" s="397"/>
      <c r="B57" s="397"/>
      <c r="C57" s="397"/>
      <c r="D57" s="397"/>
      <c r="E57" s="397"/>
      <c r="F57" s="397"/>
      <c r="G57" s="397"/>
      <c r="H57" s="397"/>
      <c r="I57" s="397"/>
      <c r="J57" s="397"/>
      <c r="K57" s="397"/>
      <c r="L57" s="397"/>
      <c r="M57" s="397"/>
      <c r="N57" s="397"/>
      <c r="O57" s="397"/>
      <c r="P57" s="397"/>
      <c r="Q57" s="397"/>
      <c r="R57" s="397"/>
      <c r="S57" s="397"/>
      <c r="T57" s="397"/>
      <c r="U57" s="397"/>
      <c r="V57" s="397"/>
      <c r="W57" s="397"/>
      <c r="X57" s="397"/>
      <c r="Y57" s="397"/>
      <c r="Z57" s="397"/>
      <c r="AA57" s="397"/>
      <c r="AB57" s="397"/>
      <c r="AC57" s="397"/>
      <c r="AD57" s="397"/>
      <c r="AE57" s="397"/>
      <c r="AF57" s="397"/>
      <c r="AG57" s="397"/>
      <c r="AH57" s="397"/>
    </row>
    <row r="58" spans="1:34" ht="14.4">
      <c r="A58" s="397"/>
      <c r="B58" s="397"/>
      <c r="C58" s="397"/>
      <c r="D58" s="397"/>
      <c r="E58" s="397"/>
      <c r="F58" s="397"/>
      <c r="G58" s="397"/>
      <c r="H58" s="397"/>
      <c r="I58" s="397"/>
      <c r="J58" s="397"/>
      <c r="K58" s="397"/>
      <c r="L58" s="397"/>
      <c r="M58" s="397"/>
      <c r="N58" s="397"/>
      <c r="O58" s="397"/>
      <c r="P58" s="397"/>
      <c r="Q58" s="397"/>
      <c r="R58" s="397"/>
      <c r="S58" s="397"/>
      <c r="T58" s="397"/>
      <c r="U58" s="397"/>
      <c r="V58" s="397"/>
      <c r="W58" s="397"/>
      <c r="X58" s="397"/>
      <c r="Y58" s="397"/>
      <c r="Z58" s="397"/>
      <c r="AA58" s="397"/>
      <c r="AB58" s="397"/>
      <c r="AC58" s="397"/>
      <c r="AD58" s="397"/>
      <c r="AE58" s="397"/>
      <c r="AF58" s="397"/>
      <c r="AG58" s="397"/>
      <c r="AH58" s="397"/>
    </row>
    <row r="59" spans="1:34" ht="14.4">
      <c r="A59" s="397"/>
      <c r="B59" s="397"/>
      <c r="C59" s="397"/>
      <c r="D59" s="397"/>
      <c r="E59" s="397"/>
      <c r="F59" s="397"/>
      <c r="G59" s="397"/>
      <c r="H59" s="397"/>
      <c r="I59" s="397"/>
      <c r="J59" s="397"/>
      <c r="K59" s="397"/>
      <c r="L59" s="397"/>
      <c r="M59" s="397"/>
      <c r="N59" s="397"/>
      <c r="O59" s="397"/>
      <c r="P59" s="397"/>
      <c r="Q59" s="397"/>
      <c r="R59" s="397"/>
      <c r="S59" s="397"/>
      <c r="T59" s="397"/>
      <c r="U59" s="397"/>
      <c r="V59" s="397"/>
      <c r="W59" s="397"/>
      <c r="X59" s="397"/>
      <c r="Y59" s="397"/>
      <c r="Z59" s="397"/>
      <c r="AA59" s="397"/>
      <c r="AB59" s="397"/>
      <c r="AC59" s="397"/>
      <c r="AD59" s="397"/>
      <c r="AE59" s="397"/>
      <c r="AF59" s="397"/>
      <c r="AG59" s="397"/>
      <c r="AH59" s="397"/>
    </row>
    <row r="60" spans="1:34" ht="14.4">
      <c r="A60" s="397"/>
      <c r="B60" s="397"/>
      <c r="C60" s="397"/>
      <c r="D60" s="397"/>
      <c r="E60" s="397"/>
      <c r="F60" s="397"/>
      <c r="G60" s="397"/>
      <c r="H60" s="397"/>
      <c r="I60" s="397"/>
      <c r="J60" s="397"/>
      <c r="K60" s="397"/>
      <c r="L60" s="397"/>
      <c r="M60" s="397"/>
      <c r="N60" s="397"/>
      <c r="O60" s="397"/>
      <c r="P60" s="397"/>
      <c r="Q60" s="397"/>
      <c r="R60" s="397"/>
      <c r="S60" s="397"/>
      <c r="T60" s="397"/>
      <c r="U60" s="397"/>
      <c r="V60" s="397"/>
      <c r="W60" s="397"/>
      <c r="X60" s="397"/>
      <c r="Y60" s="397"/>
      <c r="Z60" s="397"/>
      <c r="AA60" s="397"/>
      <c r="AB60" s="397"/>
      <c r="AC60" s="397"/>
      <c r="AD60" s="397"/>
      <c r="AE60" s="397"/>
      <c r="AF60" s="397"/>
      <c r="AG60" s="397"/>
      <c r="AH60" s="397"/>
    </row>
    <row r="61" spans="1:34" ht="14.4">
      <c r="A61" s="397"/>
      <c r="B61" s="397"/>
      <c r="C61" s="397"/>
      <c r="D61" s="397"/>
      <c r="E61" s="397"/>
      <c r="F61" s="397"/>
      <c r="G61" s="397"/>
      <c r="H61" s="397"/>
      <c r="I61" s="397"/>
      <c r="J61" s="397"/>
      <c r="K61" s="397"/>
      <c r="L61" s="397"/>
      <c r="M61" s="397"/>
      <c r="N61" s="397"/>
      <c r="O61" s="397"/>
      <c r="P61" s="397"/>
      <c r="Q61" s="397"/>
      <c r="R61" s="397"/>
      <c r="S61" s="397"/>
      <c r="T61" s="397"/>
      <c r="U61" s="397"/>
      <c r="V61" s="397"/>
      <c r="W61" s="397"/>
      <c r="X61" s="397"/>
      <c r="Y61" s="397"/>
      <c r="Z61" s="397"/>
      <c r="AA61" s="397"/>
      <c r="AB61" s="397"/>
      <c r="AC61" s="397"/>
      <c r="AD61" s="397"/>
      <c r="AE61" s="397"/>
      <c r="AF61" s="397"/>
      <c r="AG61" s="397"/>
      <c r="AH61" s="397"/>
    </row>
    <row r="62" spans="1:34" ht="14.4">
      <c r="A62" s="397"/>
      <c r="B62" s="397"/>
      <c r="C62" s="397"/>
      <c r="D62" s="397"/>
      <c r="E62" s="397"/>
      <c r="F62" s="397"/>
      <c r="G62" s="397"/>
      <c r="H62" s="397"/>
      <c r="I62" s="397"/>
      <c r="J62" s="397"/>
      <c r="K62" s="397"/>
      <c r="L62" s="397"/>
      <c r="M62" s="397"/>
      <c r="N62" s="397"/>
      <c r="O62" s="397"/>
      <c r="P62" s="397"/>
      <c r="Q62" s="397"/>
      <c r="R62" s="397"/>
      <c r="S62" s="397"/>
      <c r="T62" s="397"/>
      <c r="U62" s="397"/>
      <c r="V62" s="397"/>
      <c r="W62" s="397"/>
      <c r="X62" s="397"/>
      <c r="Y62" s="397"/>
      <c r="Z62" s="397"/>
      <c r="AA62" s="397"/>
      <c r="AB62" s="397"/>
      <c r="AC62" s="397"/>
      <c r="AD62" s="397"/>
      <c r="AE62" s="397"/>
      <c r="AF62" s="397"/>
      <c r="AG62" s="397"/>
      <c r="AH62" s="397"/>
    </row>
    <row r="63" spans="1:34" ht="14.4">
      <c r="A63" s="397"/>
      <c r="B63" s="397"/>
      <c r="C63" s="397"/>
      <c r="D63" s="397"/>
      <c r="E63" s="397"/>
      <c r="F63" s="397"/>
      <c r="G63" s="397"/>
      <c r="H63" s="397"/>
      <c r="I63" s="397"/>
      <c r="J63" s="397"/>
      <c r="K63" s="397"/>
      <c r="L63" s="397"/>
      <c r="M63" s="397"/>
      <c r="N63" s="397"/>
      <c r="O63" s="397"/>
      <c r="P63" s="397"/>
      <c r="Q63" s="397"/>
      <c r="R63" s="397"/>
      <c r="S63" s="397"/>
      <c r="T63" s="397"/>
      <c r="U63" s="397"/>
      <c r="V63" s="397"/>
      <c r="W63" s="397"/>
      <c r="X63" s="397"/>
      <c r="Y63" s="397"/>
      <c r="Z63" s="397"/>
      <c r="AA63" s="397"/>
      <c r="AB63" s="397"/>
      <c r="AC63" s="397"/>
      <c r="AD63" s="397"/>
      <c r="AE63" s="397"/>
      <c r="AF63" s="397"/>
      <c r="AG63" s="397"/>
      <c r="AH63" s="397"/>
    </row>
    <row r="64" spans="1:34" ht="14.4">
      <c r="A64" s="397"/>
      <c r="B64" s="397"/>
      <c r="C64" s="397"/>
      <c r="D64" s="397"/>
      <c r="E64" s="397"/>
      <c r="F64" s="397"/>
      <c r="G64" s="397"/>
      <c r="H64" s="397"/>
      <c r="I64" s="397"/>
      <c r="J64" s="397"/>
      <c r="K64" s="397"/>
      <c r="L64" s="397"/>
      <c r="M64" s="397"/>
      <c r="N64" s="397"/>
      <c r="O64" s="397"/>
      <c r="P64" s="397"/>
      <c r="Q64" s="397"/>
      <c r="R64" s="397"/>
      <c r="S64" s="397"/>
      <c r="T64" s="397"/>
      <c r="U64" s="397"/>
      <c r="V64" s="397"/>
      <c r="W64" s="397"/>
      <c r="X64" s="397"/>
      <c r="Y64" s="397"/>
      <c r="Z64" s="397"/>
      <c r="AA64" s="397"/>
      <c r="AB64" s="397"/>
      <c r="AC64" s="397"/>
      <c r="AD64" s="397"/>
      <c r="AE64" s="397"/>
      <c r="AF64" s="397"/>
      <c r="AG64" s="397"/>
      <c r="AH64" s="397"/>
    </row>
    <row r="65" spans="1:34" ht="14.4">
      <c r="A65" s="397"/>
      <c r="B65" s="397"/>
      <c r="C65" s="397"/>
      <c r="D65" s="397"/>
      <c r="E65" s="397"/>
      <c r="F65" s="397"/>
      <c r="G65" s="397"/>
      <c r="H65" s="397"/>
      <c r="I65" s="397"/>
      <c r="J65" s="397"/>
      <c r="K65" s="397"/>
      <c r="L65" s="397"/>
      <c r="M65" s="397"/>
      <c r="N65" s="397"/>
      <c r="O65" s="397"/>
      <c r="P65" s="397"/>
      <c r="Q65" s="397"/>
      <c r="R65" s="397"/>
      <c r="S65" s="397"/>
      <c r="T65" s="397"/>
      <c r="U65" s="397"/>
      <c r="V65" s="397"/>
      <c r="W65" s="397"/>
      <c r="X65" s="397"/>
      <c r="Y65" s="397"/>
      <c r="Z65" s="397"/>
      <c r="AA65" s="397"/>
      <c r="AB65" s="397"/>
      <c r="AC65" s="397"/>
      <c r="AD65" s="397"/>
      <c r="AE65" s="397"/>
      <c r="AF65" s="397"/>
      <c r="AG65" s="397"/>
      <c r="AH65" s="397"/>
    </row>
    <row r="66" spans="1:34" ht="14.4">
      <c r="A66" s="397"/>
      <c r="B66" s="397"/>
      <c r="C66" s="397"/>
      <c r="D66" s="397"/>
      <c r="E66" s="397"/>
      <c r="F66" s="397"/>
      <c r="G66" s="397"/>
      <c r="H66" s="397"/>
      <c r="I66" s="397"/>
      <c r="J66" s="397"/>
      <c r="K66" s="397"/>
      <c r="L66" s="397"/>
      <c r="M66" s="397"/>
      <c r="N66" s="397"/>
      <c r="O66" s="397"/>
      <c r="P66" s="397"/>
      <c r="Q66" s="397"/>
      <c r="R66" s="397"/>
      <c r="S66" s="397"/>
      <c r="T66" s="397"/>
      <c r="U66" s="397"/>
      <c r="V66" s="397"/>
      <c r="W66" s="397"/>
      <c r="X66" s="397"/>
      <c r="Y66" s="397"/>
      <c r="Z66" s="397"/>
      <c r="AA66" s="397"/>
      <c r="AB66" s="397"/>
      <c r="AC66" s="397"/>
      <c r="AD66" s="397"/>
      <c r="AE66" s="397"/>
      <c r="AF66" s="397"/>
      <c r="AG66" s="397"/>
      <c r="AH66" s="397"/>
    </row>
    <row r="67" spans="1:34" ht="14.4">
      <c r="A67" s="397"/>
      <c r="B67" s="397"/>
      <c r="C67" s="397"/>
      <c r="D67" s="397"/>
      <c r="E67" s="397"/>
      <c r="F67" s="397"/>
      <c r="G67" s="397"/>
      <c r="H67" s="397"/>
      <c r="I67" s="397"/>
      <c r="J67" s="397"/>
      <c r="K67" s="397"/>
      <c r="L67" s="397"/>
      <c r="M67" s="397"/>
      <c r="N67" s="397"/>
      <c r="O67" s="397"/>
      <c r="P67" s="397"/>
      <c r="Q67" s="397"/>
      <c r="R67" s="397"/>
      <c r="S67" s="397"/>
      <c r="T67" s="397"/>
      <c r="U67" s="397"/>
      <c r="V67" s="397"/>
      <c r="W67" s="397"/>
      <c r="X67" s="397"/>
      <c r="Y67" s="397"/>
      <c r="Z67" s="397"/>
      <c r="AA67" s="397"/>
      <c r="AB67" s="397"/>
      <c r="AC67" s="397"/>
      <c r="AD67" s="397"/>
      <c r="AE67" s="397"/>
      <c r="AF67" s="397"/>
      <c r="AG67" s="397"/>
      <c r="AH67" s="397"/>
    </row>
    <row r="68" spans="1:34" ht="14.4">
      <c r="A68" s="397"/>
      <c r="B68" s="397"/>
      <c r="C68" s="397"/>
      <c r="D68" s="397"/>
      <c r="E68" s="397"/>
      <c r="F68" s="397"/>
      <c r="G68" s="397"/>
      <c r="H68" s="397"/>
      <c r="I68" s="397"/>
      <c r="J68" s="397"/>
      <c r="K68" s="397"/>
      <c r="L68" s="397"/>
      <c r="M68" s="397"/>
      <c r="N68" s="397"/>
      <c r="O68" s="397"/>
      <c r="P68" s="397"/>
      <c r="Q68" s="397"/>
      <c r="R68" s="397"/>
      <c r="S68" s="397"/>
      <c r="T68" s="397"/>
      <c r="U68" s="397"/>
      <c r="V68" s="397"/>
      <c r="W68" s="397"/>
      <c r="X68" s="397"/>
      <c r="Y68" s="397"/>
      <c r="Z68" s="397"/>
      <c r="AA68" s="397"/>
      <c r="AB68" s="397"/>
      <c r="AC68" s="397"/>
      <c r="AD68" s="397"/>
      <c r="AE68" s="397"/>
      <c r="AF68" s="397"/>
      <c r="AG68" s="397"/>
      <c r="AH68" s="397"/>
    </row>
    <row r="69" spans="1:34" ht="14.4">
      <c r="A69" s="397"/>
      <c r="B69" s="397"/>
      <c r="C69" s="397"/>
      <c r="D69" s="397"/>
      <c r="E69" s="397"/>
      <c r="F69" s="397"/>
      <c r="G69" s="397"/>
      <c r="H69" s="397"/>
      <c r="I69" s="397"/>
      <c r="J69" s="397"/>
      <c r="K69" s="397"/>
      <c r="L69" s="397"/>
      <c r="M69" s="397"/>
      <c r="N69" s="397"/>
      <c r="O69" s="397"/>
      <c r="P69" s="397"/>
      <c r="Q69" s="397"/>
      <c r="R69" s="397"/>
      <c r="S69" s="397"/>
      <c r="T69" s="397"/>
      <c r="U69" s="397"/>
      <c r="V69" s="397"/>
      <c r="W69" s="397"/>
      <c r="X69" s="397"/>
      <c r="Y69" s="397"/>
      <c r="Z69" s="397"/>
      <c r="AA69" s="397"/>
      <c r="AB69" s="397"/>
      <c r="AC69" s="397"/>
      <c r="AD69" s="397"/>
      <c r="AE69" s="397"/>
      <c r="AF69" s="397"/>
      <c r="AG69" s="397"/>
      <c r="AH69" s="397"/>
    </row>
    <row r="70" spans="1:34" ht="14.4">
      <c r="A70" s="397"/>
      <c r="B70" s="397"/>
      <c r="C70" s="397"/>
      <c r="D70" s="397"/>
      <c r="E70" s="397"/>
      <c r="F70" s="397"/>
      <c r="G70" s="397"/>
      <c r="H70" s="397"/>
      <c r="I70" s="397"/>
      <c r="J70" s="397"/>
      <c r="K70" s="397"/>
      <c r="L70" s="397"/>
      <c r="M70" s="397"/>
      <c r="N70" s="397"/>
      <c r="O70" s="397"/>
      <c r="P70" s="397"/>
      <c r="Q70" s="397"/>
      <c r="R70" s="397"/>
      <c r="S70" s="397"/>
      <c r="T70" s="397"/>
      <c r="U70" s="397"/>
      <c r="V70" s="397"/>
      <c r="W70" s="397"/>
      <c r="X70" s="397"/>
      <c r="Y70" s="397"/>
      <c r="Z70" s="397"/>
      <c r="AA70" s="397"/>
      <c r="AB70" s="397"/>
      <c r="AC70" s="397"/>
      <c r="AD70" s="397"/>
      <c r="AE70" s="397"/>
      <c r="AF70" s="397"/>
      <c r="AG70" s="397"/>
      <c r="AH70" s="397"/>
    </row>
    <row r="71" spans="1:34" ht="14.4">
      <c r="A71" s="397"/>
      <c r="B71" s="397"/>
      <c r="C71" s="397"/>
      <c r="D71" s="397"/>
      <c r="E71" s="397"/>
      <c r="F71" s="397"/>
      <c r="G71" s="397"/>
      <c r="H71" s="397"/>
      <c r="I71" s="397"/>
      <c r="J71" s="397"/>
      <c r="K71" s="397"/>
      <c r="L71" s="397"/>
      <c r="M71" s="397"/>
      <c r="N71" s="397"/>
      <c r="O71" s="397"/>
      <c r="P71" s="397"/>
      <c r="Q71" s="397"/>
      <c r="R71" s="397"/>
      <c r="S71" s="397"/>
      <c r="T71" s="397"/>
      <c r="U71" s="397"/>
      <c r="V71" s="397"/>
      <c r="W71" s="397"/>
      <c r="X71" s="397"/>
      <c r="Y71" s="397"/>
      <c r="Z71" s="397"/>
      <c r="AA71" s="397"/>
      <c r="AB71" s="397"/>
      <c r="AC71" s="397"/>
      <c r="AD71" s="397"/>
      <c r="AE71" s="397"/>
      <c r="AF71" s="397"/>
      <c r="AG71" s="397"/>
      <c r="AH71" s="397"/>
    </row>
    <row r="72" spans="1:34" ht="14.4">
      <c r="A72" s="397"/>
      <c r="B72" s="397"/>
      <c r="C72" s="397"/>
      <c r="D72" s="397"/>
      <c r="E72" s="397"/>
      <c r="F72" s="397"/>
      <c r="G72" s="397"/>
      <c r="H72" s="397"/>
      <c r="I72" s="397"/>
      <c r="J72" s="397"/>
      <c r="K72" s="397"/>
      <c r="L72" s="397"/>
      <c r="M72" s="397"/>
      <c r="N72" s="397"/>
      <c r="O72" s="397"/>
      <c r="P72" s="397"/>
      <c r="Q72" s="397"/>
      <c r="R72" s="397"/>
      <c r="S72" s="397"/>
      <c r="T72" s="397"/>
      <c r="U72" s="397"/>
      <c r="V72" s="397"/>
      <c r="W72" s="397"/>
      <c r="X72" s="397"/>
      <c r="Y72" s="397"/>
      <c r="Z72" s="397"/>
      <c r="AA72" s="397"/>
      <c r="AB72" s="397"/>
      <c r="AC72" s="397"/>
      <c r="AD72" s="397"/>
      <c r="AE72" s="397"/>
      <c r="AF72" s="397"/>
      <c r="AG72" s="397"/>
      <c r="AH72" s="397"/>
    </row>
    <row r="73" spans="1:34" ht="14.4">
      <c r="A73" s="397"/>
      <c r="B73" s="397"/>
      <c r="C73" s="397"/>
      <c r="D73" s="397"/>
      <c r="E73" s="397"/>
      <c r="F73" s="397"/>
      <c r="G73" s="397"/>
      <c r="H73" s="397"/>
      <c r="I73" s="397"/>
      <c r="J73" s="397"/>
      <c r="K73" s="397"/>
      <c r="L73" s="397"/>
      <c r="M73" s="397"/>
      <c r="N73" s="397"/>
      <c r="O73" s="397"/>
      <c r="P73" s="397"/>
      <c r="Q73" s="397"/>
      <c r="R73" s="397"/>
      <c r="S73" s="397"/>
      <c r="T73" s="397"/>
      <c r="U73" s="397"/>
      <c r="V73" s="397"/>
      <c r="W73" s="397"/>
      <c r="X73" s="397"/>
      <c r="Y73" s="397"/>
      <c r="Z73" s="397"/>
      <c r="AA73" s="397"/>
      <c r="AB73" s="397"/>
      <c r="AC73" s="397"/>
      <c r="AD73" s="397"/>
      <c r="AE73" s="397"/>
      <c r="AF73" s="397"/>
      <c r="AG73" s="397"/>
      <c r="AH73" s="397"/>
    </row>
    <row r="74" spans="1:34" ht="14.4">
      <c r="A74" s="397"/>
      <c r="B74" s="397"/>
      <c r="C74" s="397"/>
      <c r="D74" s="397"/>
      <c r="E74" s="397"/>
      <c r="F74" s="397"/>
      <c r="G74" s="397"/>
      <c r="H74" s="397"/>
      <c r="I74" s="397"/>
      <c r="J74" s="397"/>
      <c r="K74" s="397"/>
      <c r="L74" s="397"/>
      <c r="M74" s="397"/>
      <c r="N74" s="397"/>
      <c r="O74" s="397"/>
      <c r="P74" s="397"/>
      <c r="Q74" s="397"/>
      <c r="R74" s="397"/>
      <c r="S74" s="397"/>
      <c r="T74" s="397"/>
      <c r="U74" s="397"/>
      <c r="V74" s="397"/>
      <c r="W74" s="397"/>
      <c r="X74" s="397"/>
      <c r="Y74" s="397"/>
      <c r="Z74" s="397"/>
      <c r="AA74" s="397"/>
      <c r="AB74" s="397"/>
      <c r="AC74" s="397"/>
      <c r="AD74" s="397"/>
      <c r="AE74" s="397"/>
      <c r="AF74" s="397"/>
      <c r="AG74" s="397"/>
      <c r="AH74" s="397"/>
    </row>
    <row r="75" spans="1:34" ht="14.4">
      <c r="A75" s="397"/>
      <c r="B75" s="397"/>
      <c r="C75" s="397"/>
      <c r="D75" s="397"/>
      <c r="E75" s="397"/>
      <c r="F75" s="397"/>
      <c r="G75" s="397"/>
      <c r="H75" s="397"/>
      <c r="I75" s="397"/>
      <c r="J75" s="397"/>
      <c r="K75" s="397"/>
      <c r="L75" s="397"/>
      <c r="M75" s="397"/>
      <c r="N75" s="397"/>
      <c r="O75" s="397"/>
      <c r="P75" s="397"/>
      <c r="Q75" s="397"/>
      <c r="R75" s="397"/>
      <c r="S75" s="397"/>
      <c r="T75" s="397"/>
      <c r="U75" s="397"/>
      <c r="V75" s="397"/>
      <c r="W75" s="397"/>
      <c r="X75" s="397"/>
      <c r="Y75" s="397"/>
      <c r="Z75" s="397"/>
      <c r="AA75" s="397"/>
      <c r="AB75" s="397"/>
      <c r="AC75" s="397"/>
      <c r="AD75" s="397"/>
      <c r="AE75" s="397"/>
      <c r="AF75" s="397"/>
      <c r="AG75" s="397"/>
      <c r="AH75" s="397"/>
    </row>
    <row r="76" spans="1:34" ht="14.4">
      <c r="A76" s="397"/>
      <c r="B76" s="397"/>
      <c r="C76" s="397"/>
      <c r="D76" s="397"/>
      <c r="E76" s="397"/>
      <c r="F76" s="397"/>
      <c r="G76" s="397"/>
      <c r="H76" s="397"/>
      <c r="I76" s="397"/>
      <c r="J76" s="397"/>
      <c r="K76" s="397"/>
      <c r="L76" s="397"/>
      <c r="M76" s="397"/>
      <c r="N76" s="397"/>
      <c r="O76" s="397"/>
      <c r="P76" s="397"/>
      <c r="Q76" s="397"/>
      <c r="R76" s="397"/>
      <c r="S76" s="397"/>
      <c r="T76" s="397"/>
      <c r="U76" s="397"/>
      <c r="V76" s="397"/>
      <c r="W76" s="397"/>
      <c r="X76" s="397"/>
      <c r="Y76" s="397"/>
      <c r="Z76" s="397"/>
      <c r="AA76" s="397"/>
      <c r="AB76" s="397"/>
      <c r="AC76" s="397"/>
      <c r="AD76" s="397"/>
      <c r="AE76" s="397"/>
      <c r="AF76" s="397"/>
      <c r="AG76" s="397"/>
      <c r="AH76" s="397"/>
    </row>
    <row r="77" spans="1:34" ht="14.4">
      <c r="A77" s="397"/>
      <c r="B77" s="397"/>
      <c r="C77" s="397"/>
      <c r="D77" s="397"/>
      <c r="E77" s="397"/>
      <c r="F77" s="397"/>
      <c r="G77" s="397"/>
      <c r="H77" s="397"/>
      <c r="I77" s="397"/>
      <c r="J77" s="397"/>
      <c r="K77" s="397"/>
      <c r="L77" s="397"/>
      <c r="M77" s="397"/>
      <c r="N77" s="397"/>
      <c r="O77" s="397"/>
      <c r="P77" s="397"/>
      <c r="Q77" s="397"/>
      <c r="R77" s="397"/>
      <c r="S77" s="397"/>
      <c r="T77" s="397"/>
      <c r="U77" s="397"/>
      <c r="V77" s="397"/>
      <c r="W77" s="397"/>
      <c r="X77" s="397"/>
      <c r="Y77" s="397"/>
      <c r="Z77" s="397"/>
      <c r="AA77" s="397"/>
      <c r="AB77" s="397"/>
      <c r="AC77" s="397"/>
      <c r="AD77" s="397"/>
      <c r="AE77" s="397"/>
      <c r="AF77" s="397"/>
      <c r="AG77" s="397"/>
      <c r="AH77" s="397"/>
    </row>
    <row r="78" spans="1:34" ht="14.4">
      <c r="A78" s="397"/>
      <c r="B78" s="397"/>
      <c r="C78" s="397"/>
      <c r="D78" s="397"/>
      <c r="E78" s="397"/>
      <c r="F78" s="397"/>
      <c r="G78" s="397"/>
      <c r="H78" s="397"/>
      <c r="I78" s="397"/>
      <c r="J78" s="397"/>
      <c r="K78" s="397"/>
      <c r="L78" s="397"/>
      <c r="M78" s="397"/>
      <c r="N78" s="397"/>
      <c r="O78" s="397"/>
      <c r="P78" s="397"/>
      <c r="Q78" s="397"/>
      <c r="R78" s="397"/>
      <c r="S78" s="397"/>
      <c r="T78" s="397"/>
      <c r="U78" s="397"/>
      <c r="V78" s="397"/>
      <c r="W78" s="397"/>
      <c r="X78" s="397"/>
      <c r="Y78" s="397"/>
      <c r="Z78" s="397"/>
      <c r="AA78" s="397"/>
      <c r="AB78" s="397"/>
      <c r="AC78" s="397"/>
      <c r="AD78" s="397"/>
      <c r="AE78" s="397"/>
      <c r="AF78" s="397"/>
      <c r="AG78" s="397"/>
      <c r="AH78" s="397"/>
    </row>
    <row r="79" spans="1:34" ht="14.4">
      <c r="A79" s="397"/>
      <c r="B79" s="397"/>
      <c r="C79" s="397"/>
      <c r="D79" s="397"/>
      <c r="E79" s="397"/>
      <c r="F79" s="397"/>
      <c r="G79" s="397"/>
      <c r="H79" s="397"/>
      <c r="I79" s="397"/>
      <c r="J79" s="397"/>
      <c r="K79" s="397"/>
      <c r="L79" s="397"/>
      <c r="M79" s="397"/>
      <c r="N79" s="397"/>
      <c r="O79" s="397"/>
      <c r="P79" s="397"/>
      <c r="Q79" s="397"/>
      <c r="R79" s="397"/>
      <c r="S79" s="397"/>
      <c r="T79" s="397"/>
      <c r="U79" s="397"/>
      <c r="V79" s="397"/>
      <c r="W79" s="397"/>
      <c r="X79" s="397"/>
      <c r="Y79" s="397"/>
      <c r="Z79" s="397"/>
      <c r="AA79" s="397"/>
      <c r="AB79" s="397"/>
      <c r="AC79" s="397"/>
      <c r="AD79" s="397"/>
      <c r="AE79" s="397"/>
      <c r="AF79" s="397"/>
      <c r="AG79" s="397"/>
      <c r="AH79" s="397"/>
    </row>
    <row r="80" spans="1:34" ht="14.4">
      <c r="A80" s="397"/>
      <c r="B80" s="397"/>
      <c r="C80" s="397"/>
      <c r="D80" s="397"/>
      <c r="E80" s="397"/>
      <c r="F80" s="397"/>
      <c r="G80" s="397"/>
      <c r="H80" s="397"/>
      <c r="I80" s="397"/>
      <c r="J80" s="397"/>
      <c r="K80" s="397"/>
      <c r="L80" s="397"/>
      <c r="M80" s="397"/>
      <c r="N80" s="397"/>
      <c r="O80" s="397"/>
      <c r="P80" s="397"/>
      <c r="Q80" s="397"/>
      <c r="R80" s="397"/>
      <c r="S80" s="397"/>
      <c r="T80" s="397"/>
      <c r="U80" s="397"/>
      <c r="V80" s="397"/>
      <c r="W80" s="397"/>
      <c r="X80" s="397"/>
      <c r="Y80" s="397"/>
      <c r="Z80" s="397"/>
      <c r="AA80" s="397"/>
      <c r="AB80" s="397"/>
      <c r="AC80" s="397"/>
      <c r="AD80" s="397"/>
      <c r="AE80" s="397"/>
      <c r="AF80" s="397"/>
      <c r="AG80" s="397"/>
      <c r="AH80" s="397"/>
    </row>
    <row r="81" spans="1:34" ht="14.4">
      <c r="A81" s="397"/>
      <c r="B81" s="397"/>
      <c r="C81" s="397"/>
      <c r="D81" s="397"/>
      <c r="E81" s="397"/>
      <c r="F81" s="397"/>
      <c r="G81" s="397"/>
      <c r="H81" s="397"/>
      <c r="I81" s="397"/>
      <c r="J81" s="397"/>
      <c r="K81" s="397"/>
      <c r="L81" s="397"/>
      <c r="M81" s="397"/>
      <c r="N81" s="397"/>
      <c r="O81" s="397"/>
      <c r="P81" s="397"/>
      <c r="Q81" s="397"/>
      <c r="R81" s="397"/>
      <c r="S81" s="397"/>
      <c r="T81" s="397"/>
      <c r="U81" s="397"/>
      <c r="V81" s="397"/>
      <c r="W81" s="397"/>
      <c r="X81" s="397"/>
      <c r="Y81" s="397"/>
      <c r="Z81" s="397"/>
      <c r="AA81" s="397"/>
      <c r="AB81" s="397"/>
      <c r="AC81" s="397"/>
      <c r="AD81" s="397"/>
      <c r="AE81" s="397"/>
      <c r="AF81" s="397"/>
      <c r="AG81" s="397"/>
      <c r="AH81" s="397"/>
    </row>
    <row r="82" spans="1:34" ht="14.4">
      <c r="A82" s="397"/>
      <c r="B82" s="397"/>
      <c r="C82" s="397"/>
      <c r="D82" s="397"/>
      <c r="E82" s="397"/>
      <c r="F82" s="397"/>
      <c r="G82" s="397"/>
      <c r="H82" s="397"/>
      <c r="I82" s="397"/>
      <c r="J82" s="397"/>
      <c r="K82" s="397"/>
      <c r="L82" s="397"/>
      <c r="M82" s="397"/>
      <c r="N82" s="397"/>
      <c r="O82" s="397"/>
      <c r="P82" s="397"/>
      <c r="Q82" s="397"/>
      <c r="R82" s="397"/>
      <c r="S82" s="397"/>
      <c r="T82" s="397"/>
      <c r="U82" s="397"/>
      <c r="V82" s="397"/>
      <c r="W82" s="397"/>
      <c r="X82" s="397"/>
      <c r="Y82" s="397"/>
      <c r="Z82" s="397"/>
      <c r="AA82" s="397"/>
      <c r="AB82" s="397"/>
      <c r="AC82" s="397"/>
      <c r="AD82" s="397"/>
      <c r="AE82" s="397"/>
      <c r="AF82" s="397"/>
      <c r="AG82" s="397"/>
      <c r="AH82" s="397"/>
    </row>
    <row r="83" spans="1:34" ht="14.4">
      <c r="A83" s="397"/>
      <c r="B83" s="397"/>
      <c r="C83" s="397"/>
      <c r="D83" s="397"/>
      <c r="E83" s="397"/>
      <c r="F83" s="397"/>
      <c r="G83" s="397"/>
      <c r="H83" s="397"/>
      <c r="I83" s="397"/>
      <c r="J83" s="397"/>
      <c r="K83" s="397"/>
      <c r="L83" s="397"/>
      <c r="M83" s="397"/>
      <c r="N83" s="397"/>
      <c r="O83" s="397"/>
      <c r="P83" s="397"/>
      <c r="Q83" s="397"/>
      <c r="R83" s="397"/>
      <c r="S83" s="397"/>
      <c r="T83" s="397"/>
      <c r="U83" s="397"/>
      <c r="V83" s="397"/>
      <c r="W83" s="397"/>
      <c r="X83" s="397"/>
      <c r="Y83" s="397"/>
      <c r="Z83" s="397"/>
      <c r="AA83" s="397"/>
      <c r="AB83" s="397"/>
      <c r="AC83" s="397"/>
      <c r="AD83" s="397"/>
      <c r="AE83" s="397"/>
      <c r="AF83" s="397"/>
      <c r="AG83" s="397"/>
      <c r="AH83" s="397"/>
    </row>
    <row r="84" spans="1:34" ht="14.4">
      <c r="A84" s="397"/>
      <c r="B84" s="397"/>
      <c r="C84" s="397"/>
      <c r="D84" s="397"/>
      <c r="E84" s="397"/>
      <c r="F84" s="397"/>
      <c r="G84" s="397"/>
      <c r="H84" s="397"/>
      <c r="I84" s="397"/>
      <c r="J84" s="397"/>
      <c r="K84" s="397"/>
      <c r="L84" s="397"/>
      <c r="M84" s="397"/>
      <c r="N84" s="397"/>
      <c r="O84" s="397"/>
      <c r="P84" s="397"/>
      <c r="Q84" s="397"/>
      <c r="R84" s="397"/>
      <c r="S84" s="397"/>
      <c r="T84" s="397"/>
      <c r="U84" s="397"/>
      <c r="V84" s="397"/>
      <c r="W84" s="397"/>
      <c r="X84" s="397"/>
      <c r="Y84" s="397"/>
      <c r="Z84" s="397"/>
      <c r="AA84" s="397"/>
      <c r="AB84" s="397"/>
      <c r="AC84" s="397"/>
      <c r="AD84" s="397"/>
      <c r="AE84" s="397"/>
      <c r="AF84" s="397"/>
      <c r="AG84" s="397"/>
      <c r="AH84" s="397"/>
    </row>
    <row r="85" spans="1:34" ht="14.4">
      <c r="A85" s="397"/>
      <c r="B85" s="397"/>
      <c r="C85" s="397"/>
      <c r="D85" s="397"/>
      <c r="E85" s="397"/>
      <c r="F85" s="397"/>
      <c r="G85" s="397"/>
      <c r="H85" s="397"/>
      <c r="I85" s="397"/>
      <c r="J85" s="397"/>
      <c r="K85" s="397"/>
      <c r="L85" s="397"/>
      <c r="M85" s="397"/>
      <c r="N85" s="397"/>
      <c r="O85" s="397"/>
      <c r="P85" s="397"/>
      <c r="Q85" s="397"/>
      <c r="R85" s="397"/>
      <c r="S85" s="397"/>
      <c r="T85" s="397"/>
      <c r="U85" s="397"/>
      <c r="V85" s="397"/>
      <c r="W85" s="397"/>
      <c r="X85" s="397"/>
      <c r="Y85" s="397"/>
      <c r="Z85" s="397"/>
      <c r="AA85" s="397"/>
      <c r="AB85" s="397"/>
      <c r="AC85" s="397"/>
      <c r="AD85" s="397"/>
      <c r="AE85" s="397"/>
      <c r="AF85" s="397"/>
      <c r="AG85" s="397"/>
      <c r="AH85" s="397"/>
    </row>
    <row r="86" spans="1:34" ht="14.4">
      <c r="A86" s="397"/>
      <c r="B86" s="397"/>
      <c r="C86" s="397"/>
      <c r="D86" s="397"/>
      <c r="E86" s="397"/>
      <c r="F86" s="397"/>
      <c r="G86" s="397"/>
      <c r="H86" s="397"/>
      <c r="I86" s="397"/>
      <c r="J86" s="397"/>
      <c r="K86" s="397"/>
      <c r="L86" s="397"/>
      <c r="M86" s="397"/>
      <c r="N86" s="397"/>
      <c r="O86" s="397"/>
      <c r="P86" s="397"/>
      <c r="Q86" s="397"/>
      <c r="R86" s="397"/>
      <c r="S86" s="397"/>
      <c r="T86" s="397"/>
      <c r="U86" s="397"/>
      <c r="V86" s="397"/>
      <c r="W86" s="397"/>
      <c r="X86" s="397"/>
      <c r="Y86" s="397"/>
      <c r="Z86" s="397"/>
      <c r="AA86" s="397"/>
      <c r="AB86" s="397"/>
      <c r="AC86" s="397"/>
      <c r="AD86" s="397"/>
      <c r="AE86" s="397"/>
      <c r="AF86" s="397"/>
      <c r="AG86" s="397"/>
      <c r="AH86" s="397"/>
    </row>
    <row r="87" spans="1:34" ht="14.4">
      <c r="A87" s="397"/>
      <c r="B87" s="397"/>
      <c r="C87" s="397"/>
      <c r="D87" s="397"/>
      <c r="E87" s="397"/>
      <c r="F87" s="397"/>
      <c r="G87" s="397"/>
      <c r="H87" s="397"/>
      <c r="I87" s="397"/>
      <c r="J87" s="397"/>
      <c r="K87" s="397"/>
      <c r="L87" s="397"/>
      <c r="M87" s="397"/>
      <c r="N87" s="397"/>
      <c r="O87" s="397"/>
      <c r="P87" s="397"/>
      <c r="Q87" s="397"/>
      <c r="R87" s="397"/>
      <c r="S87" s="397"/>
      <c r="T87" s="397"/>
      <c r="U87" s="397"/>
      <c r="V87" s="397"/>
      <c r="W87" s="397"/>
      <c r="X87" s="397"/>
      <c r="Y87" s="397"/>
      <c r="Z87" s="397"/>
      <c r="AA87" s="397"/>
      <c r="AB87" s="397"/>
      <c r="AC87" s="397"/>
      <c r="AD87" s="397"/>
      <c r="AE87" s="397"/>
      <c r="AF87" s="397"/>
      <c r="AG87" s="397"/>
      <c r="AH87" s="397"/>
    </row>
    <row r="88" spans="1:34" ht="14.4">
      <c r="A88" s="397"/>
      <c r="B88" s="397"/>
      <c r="C88" s="397"/>
      <c r="D88" s="397"/>
      <c r="E88" s="397"/>
      <c r="F88" s="397"/>
      <c r="G88" s="397"/>
      <c r="H88" s="397"/>
      <c r="I88" s="397"/>
      <c r="J88" s="397"/>
      <c r="K88" s="397"/>
      <c r="L88" s="397"/>
      <c r="M88" s="397"/>
      <c r="N88" s="397"/>
      <c r="O88" s="397"/>
      <c r="P88" s="397"/>
      <c r="Q88" s="397"/>
      <c r="R88" s="397"/>
      <c r="S88" s="397"/>
      <c r="T88" s="397"/>
      <c r="U88" s="397"/>
      <c r="V88" s="397"/>
      <c r="W88" s="397"/>
      <c r="X88" s="397"/>
      <c r="Y88" s="397"/>
      <c r="Z88" s="397"/>
      <c r="AA88" s="397"/>
      <c r="AB88" s="397"/>
      <c r="AC88" s="397"/>
      <c r="AD88" s="397"/>
      <c r="AE88" s="397"/>
      <c r="AF88" s="397"/>
      <c r="AG88" s="397"/>
      <c r="AH88" s="397"/>
    </row>
    <row r="89" spans="1:34" ht="14.4">
      <c r="A89" s="397"/>
      <c r="B89" s="397"/>
      <c r="C89" s="397"/>
      <c r="D89" s="397"/>
      <c r="E89" s="397"/>
      <c r="F89" s="397"/>
      <c r="G89" s="397"/>
      <c r="H89" s="397"/>
      <c r="I89" s="397"/>
      <c r="J89" s="397"/>
      <c r="K89" s="397"/>
      <c r="L89" s="397"/>
      <c r="M89" s="397"/>
      <c r="N89" s="397"/>
      <c r="O89" s="397"/>
      <c r="P89" s="397"/>
      <c r="Q89" s="397"/>
      <c r="R89" s="397"/>
      <c r="S89" s="397"/>
      <c r="T89" s="397"/>
      <c r="U89" s="397"/>
      <c r="V89" s="397"/>
      <c r="W89" s="397"/>
      <c r="X89" s="397"/>
      <c r="Y89" s="397"/>
      <c r="Z89" s="397"/>
      <c r="AA89" s="397"/>
      <c r="AB89" s="397"/>
      <c r="AC89" s="397"/>
      <c r="AD89" s="397"/>
      <c r="AE89" s="397"/>
      <c r="AF89" s="397"/>
      <c r="AG89" s="397"/>
      <c r="AH89" s="397"/>
    </row>
    <row r="90" spans="1:34" ht="14.4">
      <c r="A90" s="397"/>
      <c r="B90" s="397"/>
      <c r="C90" s="397"/>
      <c r="D90" s="397"/>
      <c r="E90" s="397"/>
      <c r="F90" s="397"/>
      <c r="G90" s="397"/>
      <c r="H90" s="397"/>
      <c r="I90" s="397"/>
      <c r="J90" s="397"/>
      <c r="K90" s="397"/>
      <c r="L90" s="397"/>
      <c r="M90" s="397"/>
      <c r="N90" s="397"/>
      <c r="O90" s="397"/>
      <c r="P90" s="397"/>
      <c r="Q90" s="397"/>
      <c r="R90" s="397"/>
      <c r="S90" s="397"/>
      <c r="T90" s="397"/>
      <c r="U90" s="397"/>
      <c r="V90" s="397"/>
      <c r="W90" s="397"/>
      <c r="X90" s="397"/>
      <c r="Y90" s="397"/>
      <c r="Z90" s="397"/>
      <c r="AA90" s="397"/>
      <c r="AB90" s="397"/>
      <c r="AC90" s="397"/>
      <c r="AD90" s="397"/>
      <c r="AE90" s="397"/>
      <c r="AF90" s="397"/>
      <c r="AG90" s="397"/>
      <c r="AH90" s="397"/>
    </row>
    <row r="91" spans="1:34" ht="14.4">
      <c r="A91" s="397"/>
      <c r="B91" s="397"/>
      <c r="C91" s="397"/>
      <c r="D91" s="397"/>
      <c r="E91" s="397"/>
      <c r="F91" s="397"/>
      <c r="G91" s="397"/>
      <c r="H91" s="397"/>
      <c r="I91" s="397"/>
      <c r="J91" s="397"/>
      <c r="K91" s="397"/>
      <c r="L91" s="397"/>
      <c r="M91" s="397"/>
      <c r="N91" s="397"/>
      <c r="O91" s="397"/>
      <c r="P91" s="397"/>
      <c r="Q91" s="397"/>
      <c r="R91" s="397"/>
      <c r="S91" s="397"/>
      <c r="T91" s="397"/>
      <c r="U91" s="397"/>
      <c r="V91" s="397"/>
      <c r="W91" s="397"/>
      <c r="X91" s="397"/>
      <c r="Y91" s="397"/>
      <c r="Z91" s="397"/>
      <c r="AA91" s="397"/>
      <c r="AB91" s="397"/>
      <c r="AC91" s="397"/>
      <c r="AD91" s="397"/>
      <c r="AE91" s="397"/>
      <c r="AF91" s="397"/>
      <c r="AG91" s="397"/>
      <c r="AH91" s="397"/>
    </row>
    <row r="92" spans="1:34" ht="14.4">
      <c r="A92" s="397"/>
      <c r="B92" s="397"/>
      <c r="C92" s="397"/>
      <c r="D92" s="397"/>
      <c r="E92" s="397"/>
      <c r="F92" s="397"/>
      <c r="G92" s="397"/>
      <c r="H92" s="397"/>
      <c r="I92" s="397"/>
      <c r="J92" s="397"/>
      <c r="K92" s="397"/>
      <c r="L92" s="397"/>
      <c r="M92" s="397"/>
      <c r="N92" s="397"/>
      <c r="O92" s="397"/>
      <c r="P92" s="397"/>
      <c r="Q92" s="397"/>
      <c r="R92" s="397"/>
      <c r="S92" s="397"/>
      <c r="T92" s="397"/>
      <c r="U92" s="397"/>
      <c r="V92" s="397"/>
      <c r="W92" s="397"/>
      <c r="X92" s="397"/>
      <c r="Y92" s="397"/>
      <c r="Z92" s="397"/>
      <c r="AA92" s="397"/>
      <c r="AB92" s="397"/>
      <c r="AC92" s="397"/>
      <c r="AD92" s="397"/>
      <c r="AE92" s="397"/>
      <c r="AF92" s="397"/>
      <c r="AG92" s="397"/>
      <c r="AH92" s="397"/>
    </row>
    <row r="93" spans="1:34" ht="14.4">
      <c r="A93" s="397"/>
      <c r="B93" s="397"/>
      <c r="C93" s="397"/>
      <c r="D93" s="397"/>
      <c r="E93" s="397"/>
      <c r="F93" s="397"/>
      <c r="G93" s="397"/>
      <c r="H93" s="397"/>
      <c r="I93" s="397"/>
      <c r="J93" s="397"/>
      <c r="K93" s="397"/>
      <c r="L93" s="397"/>
      <c r="M93" s="397"/>
      <c r="N93" s="397"/>
      <c r="O93" s="397"/>
      <c r="P93" s="397"/>
      <c r="Q93" s="397"/>
      <c r="R93" s="397"/>
      <c r="S93" s="397"/>
      <c r="T93" s="397"/>
      <c r="U93" s="397"/>
      <c r="V93" s="397"/>
      <c r="W93" s="397"/>
      <c r="X93" s="397"/>
      <c r="Y93" s="397"/>
      <c r="Z93" s="397"/>
      <c r="AA93" s="397"/>
      <c r="AB93" s="397"/>
      <c r="AC93" s="397"/>
      <c r="AD93" s="397"/>
      <c r="AE93" s="397"/>
      <c r="AF93" s="397"/>
      <c r="AG93" s="397"/>
      <c r="AH93" s="397"/>
    </row>
    <row r="94" spans="1:34" ht="14.4">
      <c r="A94" s="397"/>
      <c r="B94" s="397"/>
      <c r="C94" s="397"/>
      <c r="D94" s="397"/>
      <c r="E94" s="397"/>
      <c r="F94" s="397"/>
      <c r="G94" s="397"/>
      <c r="H94" s="397"/>
      <c r="I94" s="397"/>
      <c r="J94" s="397"/>
      <c r="K94" s="397"/>
      <c r="L94" s="397"/>
      <c r="M94" s="397"/>
      <c r="N94" s="397"/>
      <c r="O94" s="397"/>
      <c r="P94" s="397"/>
      <c r="Q94" s="397"/>
      <c r="R94" s="397"/>
      <c r="S94" s="397"/>
      <c r="T94" s="397"/>
      <c r="U94" s="397"/>
      <c r="V94" s="397"/>
      <c r="W94" s="397"/>
      <c r="X94" s="397"/>
      <c r="Y94" s="397"/>
      <c r="Z94" s="397"/>
      <c r="AA94" s="397"/>
      <c r="AB94" s="397"/>
      <c r="AC94" s="397"/>
      <c r="AD94" s="397"/>
      <c r="AE94" s="397"/>
      <c r="AF94" s="397"/>
      <c r="AG94" s="397"/>
      <c r="AH94" s="397"/>
    </row>
    <row r="95" spans="1:34" ht="14.4">
      <c r="A95" s="397"/>
      <c r="B95" s="397"/>
      <c r="C95" s="397"/>
      <c r="D95" s="397"/>
      <c r="E95" s="397"/>
      <c r="F95" s="397"/>
      <c r="G95" s="397"/>
      <c r="H95" s="397"/>
      <c r="I95" s="397"/>
      <c r="J95" s="397"/>
      <c r="K95" s="397"/>
      <c r="L95" s="397"/>
      <c r="M95" s="397"/>
      <c r="N95" s="397"/>
      <c r="O95" s="397"/>
      <c r="P95" s="397"/>
      <c r="Q95" s="397"/>
      <c r="R95" s="397"/>
      <c r="S95" s="397"/>
      <c r="T95" s="397"/>
      <c r="U95" s="397"/>
      <c r="V95" s="397"/>
      <c r="W95" s="397"/>
      <c r="X95" s="397"/>
      <c r="Y95" s="397"/>
      <c r="Z95" s="397"/>
      <c r="AA95" s="397"/>
      <c r="AB95" s="397"/>
      <c r="AC95" s="397"/>
      <c r="AD95" s="397"/>
      <c r="AE95" s="397"/>
      <c r="AF95" s="397"/>
      <c r="AG95" s="397"/>
      <c r="AH95" s="397"/>
    </row>
    <row r="96" spans="1:34" ht="14.4">
      <c r="A96" s="397"/>
      <c r="B96" s="397"/>
      <c r="C96" s="397"/>
      <c r="D96" s="397"/>
      <c r="E96" s="397"/>
      <c r="F96" s="397"/>
      <c r="G96" s="397"/>
      <c r="H96" s="397"/>
      <c r="I96" s="397"/>
      <c r="J96" s="397"/>
      <c r="K96" s="397"/>
      <c r="L96" s="397"/>
      <c r="M96" s="397"/>
      <c r="N96" s="397"/>
      <c r="O96" s="397"/>
      <c r="P96" s="397"/>
      <c r="Q96" s="397"/>
      <c r="R96" s="397"/>
      <c r="S96" s="397"/>
      <c r="T96" s="397"/>
      <c r="U96" s="397"/>
      <c r="V96" s="397"/>
      <c r="W96" s="397"/>
      <c r="X96" s="397"/>
      <c r="Y96" s="397"/>
      <c r="Z96" s="397"/>
      <c r="AA96" s="397"/>
      <c r="AB96" s="397"/>
      <c r="AC96" s="397"/>
      <c r="AD96" s="397"/>
      <c r="AE96" s="397"/>
      <c r="AF96" s="397"/>
      <c r="AG96" s="397"/>
      <c r="AH96" s="397"/>
    </row>
    <row r="97" spans="1:34" ht="14.4">
      <c r="A97" s="397"/>
      <c r="B97" s="397"/>
      <c r="C97" s="397"/>
      <c r="D97" s="397"/>
      <c r="E97" s="397"/>
      <c r="F97" s="397"/>
      <c r="G97" s="397"/>
      <c r="H97" s="397"/>
      <c r="I97" s="397"/>
      <c r="J97" s="397"/>
      <c r="K97" s="397"/>
      <c r="L97" s="397"/>
      <c r="M97" s="397"/>
      <c r="N97" s="397"/>
      <c r="O97" s="397"/>
      <c r="P97" s="397"/>
      <c r="Q97" s="397"/>
      <c r="R97" s="397"/>
      <c r="S97" s="397"/>
      <c r="T97" s="397"/>
      <c r="U97" s="397"/>
      <c r="V97" s="397"/>
      <c r="W97" s="397"/>
      <c r="X97" s="397"/>
      <c r="Y97" s="397"/>
      <c r="Z97" s="397"/>
      <c r="AA97" s="397"/>
      <c r="AB97" s="397"/>
      <c r="AC97" s="397"/>
      <c r="AD97" s="397"/>
      <c r="AE97" s="397"/>
      <c r="AF97" s="397"/>
      <c r="AG97" s="397"/>
      <c r="AH97" s="397"/>
    </row>
    <row r="98" spans="1:34" ht="14.4">
      <c r="A98" s="397"/>
      <c r="B98" s="397"/>
      <c r="C98" s="397"/>
      <c r="D98" s="397"/>
      <c r="E98" s="397"/>
      <c r="F98" s="397"/>
      <c r="G98" s="397"/>
      <c r="H98" s="397"/>
      <c r="I98" s="397"/>
      <c r="J98" s="397"/>
      <c r="K98" s="397"/>
      <c r="L98" s="397"/>
      <c r="M98" s="397"/>
      <c r="N98" s="397"/>
      <c r="O98" s="397"/>
      <c r="P98" s="397"/>
      <c r="Q98" s="397"/>
      <c r="R98" s="397"/>
      <c r="S98" s="397"/>
      <c r="T98" s="397"/>
      <c r="U98" s="397"/>
      <c r="V98" s="397"/>
      <c r="W98" s="397"/>
      <c r="X98" s="397"/>
      <c r="Y98" s="397"/>
      <c r="Z98" s="397"/>
      <c r="AA98" s="397"/>
      <c r="AB98" s="397"/>
      <c r="AC98" s="397"/>
      <c r="AD98" s="397"/>
      <c r="AE98" s="397"/>
      <c r="AF98" s="397"/>
      <c r="AG98" s="397"/>
      <c r="AH98" s="397"/>
    </row>
    <row r="99" spans="1:34" ht="14.4">
      <c r="A99" s="397"/>
      <c r="B99" s="397"/>
      <c r="C99" s="397"/>
      <c r="D99" s="397"/>
      <c r="E99" s="397"/>
      <c r="F99" s="397"/>
      <c r="G99" s="397"/>
      <c r="H99" s="397"/>
      <c r="I99" s="397"/>
      <c r="J99" s="397"/>
      <c r="K99" s="397"/>
      <c r="L99" s="397"/>
      <c r="M99" s="397"/>
      <c r="N99" s="397"/>
      <c r="O99" s="397"/>
      <c r="P99" s="397"/>
      <c r="Q99" s="397"/>
      <c r="R99" s="397"/>
      <c r="S99" s="397"/>
      <c r="T99" s="397"/>
      <c r="U99" s="397"/>
      <c r="V99" s="397"/>
      <c r="W99" s="397"/>
      <c r="X99" s="397"/>
      <c r="Y99" s="397"/>
      <c r="Z99" s="397"/>
      <c r="AA99" s="397"/>
      <c r="AB99" s="397"/>
      <c r="AC99" s="397"/>
      <c r="AD99" s="397"/>
      <c r="AE99" s="397"/>
      <c r="AF99" s="397"/>
      <c r="AG99" s="397"/>
      <c r="AH99" s="397"/>
    </row>
    <row r="100" spans="1:34" ht="14.4">
      <c r="A100" s="397"/>
      <c r="B100" s="397"/>
      <c r="C100" s="397"/>
      <c r="D100" s="397"/>
      <c r="E100" s="397"/>
      <c r="F100" s="397"/>
      <c r="G100" s="397"/>
      <c r="H100" s="397"/>
      <c r="I100" s="397"/>
      <c r="J100" s="397"/>
      <c r="K100" s="397"/>
      <c r="L100" s="397"/>
      <c r="M100" s="397"/>
      <c r="N100" s="397"/>
      <c r="O100" s="397"/>
      <c r="P100" s="397"/>
      <c r="Q100" s="397"/>
      <c r="R100" s="397"/>
      <c r="S100" s="397"/>
      <c r="T100" s="397"/>
      <c r="U100" s="397"/>
      <c r="V100" s="397"/>
      <c r="W100" s="397"/>
      <c r="X100" s="397"/>
      <c r="Y100" s="397"/>
      <c r="Z100" s="397"/>
      <c r="AA100" s="397"/>
      <c r="AB100" s="397"/>
      <c r="AC100" s="397"/>
      <c r="AD100" s="397"/>
      <c r="AE100" s="397"/>
      <c r="AF100" s="397"/>
      <c r="AG100" s="397"/>
      <c r="AH100" s="397"/>
    </row>
    <row r="101" spans="1:34" ht="14.4">
      <c r="A101" s="397"/>
      <c r="B101" s="397"/>
      <c r="C101" s="397"/>
      <c r="D101" s="397"/>
      <c r="E101" s="397"/>
      <c r="F101" s="397"/>
      <c r="G101" s="397"/>
      <c r="H101" s="397"/>
      <c r="I101" s="397"/>
      <c r="J101" s="397"/>
      <c r="K101" s="397"/>
      <c r="L101" s="397"/>
      <c r="M101" s="397"/>
      <c r="N101" s="397"/>
      <c r="O101" s="397"/>
      <c r="P101" s="397"/>
      <c r="Q101" s="397"/>
      <c r="R101" s="397"/>
      <c r="S101" s="397"/>
      <c r="T101" s="397"/>
      <c r="U101" s="397"/>
      <c r="V101" s="397"/>
      <c r="W101" s="397"/>
      <c r="X101" s="397"/>
      <c r="Y101" s="397"/>
      <c r="Z101" s="397"/>
      <c r="AA101" s="397"/>
      <c r="AB101" s="397"/>
      <c r="AC101" s="397"/>
      <c r="AD101" s="397"/>
      <c r="AE101" s="397"/>
      <c r="AF101" s="397"/>
      <c r="AG101" s="397"/>
      <c r="AH101" s="397"/>
    </row>
    <row r="102" spans="1:34" ht="14.4">
      <c r="A102" s="397"/>
      <c r="B102" s="397"/>
      <c r="C102" s="397"/>
      <c r="D102" s="397"/>
      <c r="E102" s="397"/>
      <c r="F102" s="397"/>
      <c r="G102" s="397"/>
      <c r="H102" s="397"/>
      <c r="I102" s="397"/>
      <c r="J102" s="397"/>
      <c r="K102" s="397"/>
      <c r="L102" s="397"/>
      <c r="M102" s="397"/>
      <c r="N102" s="397"/>
      <c r="O102" s="397"/>
      <c r="P102" s="397"/>
      <c r="Q102" s="397"/>
      <c r="R102" s="397"/>
      <c r="S102" s="397"/>
      <c r="T102" s="397"/>
      <c r="U102" s="397"/>
      <c r="V102" s="397"/>
      <c r="W102" s="397"/>
      <c r="X102" s="397"/>
      <c r="Y102" s="397"/>
      <c r="Z102" s="397"/>
      <c r="AA102" s="397"/>
      <c r="AB102" s="397"/>
      <c r="AC102" s="397"/>
      <c r="AD102" s="397"/>
      <c r="AE102" s="397"/>
      <c r="AF102" s="397"/>
      <c r="AG102" s="397"/>
      <c r="AH102" s="397"/>
    </row>
    <row r="103" spans="1:34" ht="14.4">
      <c r="A103" s="397"/>
      <c r="B103" s="397"/>
      <c r="C103" s="397"/>
      <c r="D103" s="397"/>
      <c r="E103" s="397"/>
      <c r="F103" s="397"/>
      <c r="G103" s="397"/>
      <c r="H103" s="397"/>
      <c r="I103" s="397"/>
      <c r="J103" s="397"/>
      <c r="K103" s="397"/>
      <c r="L103" s="397"/>
      <c r="M103" s="397"/>
      <c r="N103" s="397"/>
      <c r="O103" s="397"/>
      <c r="P103" s="397"/>
      <c r="Q103" s="397"/>
      <c r="R103" s="397"/>
      <c r="S103" s="397"/>
      <c r="T103" s="397"/>
      <c r="U103" s="397"/>
      <c r="V103" s="397"/>
      <c r="W103" s="397"/>
      <c r="X103" s="397"/>
      <c r="Y103" s="397"/>
      <c r="Z103" s="397"/>
      <c r="AA103" s="397"/>
      <c r="AB103" s="397"/>
      <c r="AC103" s="397"/>
      <c r="AD103" s="397"/>
      <c r="AE103" s="397"/>
      <c r="AF103" s="397"/>
      <c r="AG103" s="397"/>
      <c r="AH103" s="397"/>
    </row>
    <row r="104" spans="1:34" ht="14.4">
      <c r="A104" s="397"/>
      <c r="B104" s="397"/>
      <c r="C104" s="397"/>
      <c r="D104" s="397"/>
      <c r="E104" s="397"/>
      <c r="F104" s="397"/>
      <c r="G104" s="397"/>
      <c r="H104" s="397"/>
      <c r="I104" s="397"/>
      <c r="J104" s="397"/>
      <c r="K104" s="397"/>
      <c r="L104" s="397"/>
      <c r="M104" s="397"/>
      <c r="N104" s="397"/>
      <c r="O104" s="397"/>
      <c r="P104" s="397"/>
      <c r="Q104" s="397"/>
      <c r="R104" s="397"/>
      <c r="S104" s="397"/>
      <c r="T104" s="397"/>
      <c r="U104" s="397"/>
      <c r="V104" s="397"/>
      <c r="W104" s="397"/>
      <c r="X104" s="397"/>
      <c r="Y104" s="397"/>
      <c r="Z104" s="397"/>
      <c r="AA104" s="397"/>
      <c r="AB104" s="397"/>
      <c r="AC104" s="397"/>
      <c r="AD104" s="397"/>
      <c r="AE104" s="397"/>
      <c r="AF104" s="397"/>
      <c r="AG104" s="397"/>
      <c r="AH104" s="397"/>
    </row>
    <row r="105" spans="1:34" ht="14.4">
      <c r="A105" s="397"/>
      <c r="B105" s="397"/>
      <c r="C105" s="397"/>
      <c r="D105" s="397"/>
      <c r="E105" s="397"/>
      <c r="F105" s="397"/>
      <c r="G105" s="397"/>
      <c r="H105" s="397"/>
      <c r="I105" s="397"/>
      <c r="J105" s="397"/>
      <c r="K105" s="397"/>
      <c r="L105" s="397"/>
      <c r="M105" s="397"/>
      <c r="N105" s="397"/>
      <c r="O105" s="397"/>
      <c r="P105" s="397"/>
      <c r="Q105" s="397"/>
      <c r="R105" s="397"/>
      <c r="S105" s="397"/>
      <c r="T105" s="397"/>
      <c r="U105" s="397"/>
      <c r="V105" s="397"/>
      <c r="W105" s="397"/>
      <c r="X105" s="397"/>
      <c r="Y105" s="397"/>
      <c r="Z105" s="397"/>
      <c r="AA105" s="397"/>
      <c r="AB105" s="397"/>
      <c r="AC105" s="397"/>
      <c r="AD105" s="397"/>
      <c r="AE105" s="397"/>
      <c r="AF105" s="397"/>
      <c r="AG105" s="397"/>
      <c r="AH105" s="397"/>
    </row>
    <row r="106" spans="1:34" ht="14.4">
      <c r="A106" s="397"/>
      <c r="B106" s="397"/>
      <c r="C106" s="397"/>
      <c r="D106" s="397"/>
      <c r="E106" s="397"/>
      <c r="F106" s="397"/>
      <c r="G106" s="397"/>
      <c r="H106" s="397"/>
      <c r="I106" s="397"/>
      <c r="J106" s="397"/>
      <c r="K106" s="397"/>
      <c r="L106" s="397"/>
      <c r="M106" s="397"/>
      <c r="N106" s="397"/>
      <c r="O106" s="397"/>
      <c r="P106" s="397"/>
      <c r="Q106" s="397"/>
      <c r="R106" s="397"/>
      <c r="S106" s="397"/>
      <c r="T106" s="397"/>
      <c r="U106" s="397"/>
      <c r="V106" s="397"/>
      <c r="W106" s="397"/>
      <c r="X106" s="397"/>
      <c r="Y106" s="397"/>
      <c r="Z106" s="397"/>
      <c r="AA106" s="397"/>
      <c r="AB106" s="397"/>
      <c r="AC106" s="397"/>
      <c r="AD106" s="397"/>
      <c r="AE106" s="397"/>
      <c r="AF106" s="397"/>
      <c r="AG106" s="397"/>
      <c r="AH106" s="397"/>
    </row>
    <row r="107" spans="1:34" ht="14.4">
      <c r="A107" s="397"/>
      <c r="B107" s="397"/>
      <c r="C107" s="397"/>
      <c r="D107" s="397"/>
      <c r="E107" s="397"/>
      <c r="F107" s="397"/>
      <c r="G107" s="397"/>
      <c r="H107" s="397"/>
      <c r="I107" s="397"/>
      <c r="J107" s="397"/>
      <c r="K107" s="397"/>
      <c r="L107" s="397"/>
      <c r="M107" s="397"/>
      <c r="N107" s="397"/>
      <c r="O107" s="397"/>
      <c r="P107" s="397"/>
      <c r="Q107" s="397"/>
      <c r="R107" s="397"/>
      <c r="S107" s="397"/>
      <c r="T107" s="397"/>
      <c r="U107" s="397"/>
      <c r="V107" s="397"/>
      <c r="W107" s="397"/>
      <c r="X107" s="397"/>
      <c r="Y107" s="397"/>
      <c r="Z107" s="397"/>
      <c r="AA107" s="397"/>
      <c r="AB107" s="397"/>
      <c r="AC107" s="397"/>
      <c r="AD107" s="397"/>
      <c r="AE107" s="397"/>
      <c r="AF107" s="397"/>
      <c r="AG107" s="397"/>
      <c r="AH107" s="397"/>
    </row>
    <row r="108" spans="1:34" ht="14.4">
      <c r="A108" s="397"/>
      <c r="B108" s="397"/>
      <c r="C108" s="397"/>
      <c r="D108" s="397"/>
      <c r="E108" s="397"/>
      <c r="F108" s="397"/>
      <c r="G108" s="397"/>
      <c r="H108" s="397"/>
      <c r="I108" s="397"/>
      <c r="J108" s="397"/>
      <c r="K108" s="397"/>
      <c r="L108" s="397"/>
      <c r="M108" s="397"/>
      <c r="N108" s="397"/>
      <c r="O108" s="397"/>
      <c r="P108" s="397"/>
      <c r="Q108" s="397"/>
      <c r="R108" s="397"/>
      <c r="S108" s="397"/>
      <c r="T108" s="397"/>
      <c r="U108" s="397"/>
      <c r="V108" s="397"/>
      <c r="W108" s="397"/>
      <c r="X108" s="397"/>
      <c r="Y108" s="397"/>
      <c r="Z108" s="397"/>
      <c r="AA108" s="397"/>
      <c r="AB108" s="397"/>
      <c r="AC108" s="397"/>
      <c r="AD108" s="397"/>
      <c r="AE108" s="397"/>
      <c r="AF108" s="397"/>
      <c r="AG108" s="397"/>
      <c r="AH108" s="397"/>
    </row>
    <row r="109" spans="1:34" ht="14.4">
      <c r="A109" s="397"/>
      <c r="B109" s="397"/>
      <c r="C109" s="397"/>
      <c r="D109" s="397"/>
      <c r="E109" s="397"/>
      <c r="F109" s="397"/>
      <c r="G109" s="397"/>
      <c r="H109" s="397"/>
      <c r="I109" s="397"/>
      <c r="J109" s="397"/>
      <c r="K109" s="397"/>
      <c r="L109" s="397"/>
      <c r="M109" s="397"/>
      <c r="N109" s="397"/>
      <c r="O109" s="397"/>
      <c r="P109" s="397"/>
      <c r="Q109" s="397"/>
      <c r="R109" s="397"/>
      <c r="S109" s="397"/>
      <c r="T109" s="397"/>
      <c r="U109" s="397"/>
      <c r="V109" s="397"/>
      <c r="W109" s="397"/>
      <c r="X109" s="397"/>
      <c r="Y109" s="397"/>
      <c r="Z109" s="397"/>
      <c r="AA109" s="397"/>
      <c r="AB109" s="397"/>
      <c r="AC109" s="397"/>
      <c r="AD109" s="397"/>
      <c r="AE109" s="397"/>
      <c r="AF109" s="397"/>
      <c r="AG109" s="397"/>
      <c r="AH109" s="397"/>
    </row>
    <row r="110" spans="1:34" ht="14.4">
      <c r="A110" s="397"/>
      <c r="B110" s="397"/>
      <c r="C110" s="397"/>
      <c r="D110" s="397"/>
      <c r="E110" s="397"/>
      <c r="F110" s="397"/>
      <c r="G110" s="397"/>
      <c r="H110" s="397"/>
      <c r="I110" s="397"/>
      <c r="J110" s="397"/>
      <c r="K110" s="397"/>
      <c r="L110" s="397"/>
      <c r="M110" s="397"/>
      <c r="N110" s="397"/>
      <c r="O110" s="397"/>
      <c r="P110" s="397"/>
      <c r="Q110" s="397"/>
      <c r="R110" s="397"/>
      <c r="S110" s="397"/>
      <c r="T110" s="397"/>
      <c r="U110" s="397"/>
      <c r="V110" s="397"/>
      <c r="W110" s="397"/>
      <c r="X110" s="397"/>
      <c r="Y110" s="397"/>
      <c r="Z110" s="397"/>
      <c r="AA110" s="397"/>
      <c r="AB110" s="397"/>
      <c r="AC110" s="397"/>
      <c r="AD110" s="397"/>
      <c r="AE110" s="397"/>
      <c r="AF110" s="397"/>
      <c r="AG110" s="397"/>
      <c r="AH110" s="397"/>
    </row>
    <row r="111" spans="1:34" ht="14.4">
      <c r="A111" s="397"/>
      <c r="B111" s="397"/>
      <c r="C111" s="397"/>
      <c r="D111" s="397"/>
      <c r="E111" s="397"/>
      <c r="F111" s="397"/>
      <c r="G111" s="397"/>
      <c r="H111" s="397"/>
      <c r="I111" s="397"/>
      <c r="J111" s="397"/>
      <c r="K111" s="397"/>
      <c r="L111" s="397"/>
      <c r="M111" s="397"/>
      <c r="N111" s="397"/>
      <c r="O111" s="397"/>
      <c r="P111" s="397"/>
      <c r="Q111" s="397"/>
      <c r="R111" s="397"/>
      <c r="S111" s="397"/>
      <c r="T111" s="397"/>
      <c r="U111" s="397"/>
      <c r="V111" s="397"/>
      <c r="W111" s="397"/>
      <c r="X111" s="397"/>
      <c r="Y111" s="397"/>
      <c r="Z111" s="397"/>
      <c r="AA111" s="397"/>
      <c r="AB111" s="397"/>
      <c r="AC111" s="397"/>
      <c r="AD111" s="397"/>
      <c r="AE111" s="397"/>
      <c r="AF111" s="397"/>
      <c r="AG111" s="397"/>
      <c r="AH111" s="397"/>
    </row>
    <row r="112" spans="1:34" ht="14.4">
      <c r="A112" s="397"/>
      <c r="B112" s="397"/>
      <c r="C112" s="397"/>
      <c r="D112" s="397"/>
      <c r="E112" s="397"/>
      <c r="F112" s="397"/>
      <c r="G112" s="397"/>
      <c r="H112" s="397"/>
      <c r="I112" s="397"/>
      <c r="J112" s="397"/>
      <c r="K112" s="397"/>
      <c r="L112" s="397"/>
      <c r="M112" s="397"/>
      <c r="N112" s="397"/>
      <c r="O112" s="397"/>
      <c r="P112" s="397"/>
      <c r="Q112" s="397"/>
      <c r="R112" s="397"/>
      <c r="S112" s="397"/>
      <c r="T112" s="397"/>
      <c r="U112" s="397"/>
      <c r="V112" s="397"/>
      <c r="W112" s="397"/>
      <c r="X112" s="397"/>
      <c r="Y112" s="397"/>
      <c r="Z112" s="397"/>
      <c r="AA112" s="397"/>
      <c r="AB112" s="397"/>
      <c r="AC112" s="397"/>
      <c r="AD112" s="397"/>
      <c r="AE112" s="397"/>
      <c r="AF112" s="397"/>
      <c r="AG112" s="397"/>
      <c r="AH112" s="397"/>
    </row>
    <row r="113" spans="1:34" ht="14.4">
      <c r="A113" s="397"/>
      <c r="B113" s="397"/>
      <c r="C113" s="397"/>
      <c r="D113" s="397"/>
      <c r="E113" s="397"/>
      <c r="F113" s="397"/>
      <c r="G113" s="397"/>
      <c r="H113" s="397"/>
      <c r="I113" s="397"/>
      <c r="J113" s="397"/>
      <c r="K113" s="397"/>
      <c r="L113" s="397"/>
      <c r="M113" s="397"/>
      <c r="N113" s="397"/>
      <c r="O113" s="397"/>
      <c r="P113" s="397"/>
      <c r="Q113" s="397"/>
      <c r="R113" s="397"/>
      <c r="S113" s="397"/>
      <c r="T113" s="397"/>
      <c r="U113" s="397"/>
      <c r="V113" s="397"/>
      <c r="W113" s="397"/>
      <c r="X113" s="397"/>
      <c r="Y113" s="397"/>
      <c r="Z113" s="397"/>
      <c r="AA113" s="397"/>
      <c r="AB113" s="397"/>
      <c r="AC113" s="397"/>
      <c r="AD113" s="397"/>
      <c r="AE113" s="397"/>
      <c r="AF113" s="397"/>
      <c r="AG113" s="397"/>
      <c r="AH113" s="397"/>
    </row>
    <row r="114" spans="1:34" ht="14.4">
      <c r="A114" s="397"/>
      <c r="B114" s="397"/>
      <c r="C114" s="397"/>
      <c r="D114" s="397"/>
      <c r="E114" s="397"/>
      <c r="F114" s="397"/>
      <c r="G114" s="397"/>
      <c r="H114" s="397"/>
      <c r="I114" s="397"/>
      <c r="J114" s="397"/>
      <c r="K114" s="397"/>
      <c r="L114" s="397"/>
      <c r="M114" s="397"/>
      <c r="N114" s="397"/>
      <c r="O114" s="397"/>
      <c r="P114" s="397"/>
      <c r="Q114" s="397"/>
      <c r="R114" s="397"/>
      <c r="S114" s="397"/>
      <c r="T114" s="397"/>
      <c r="U114" s="397"/>
      <c r="V114" s="397"/>
      <c r="W114" s="397"/>
      <c r="X114" s="397"/>
      <c r="Y114" s="397"/>
      <c r="Z114" s="397"/>
      <c r="AA114" s="397"/>
      <c r="AB114" s="397"/>
      <c r="AC114" s="397"/>
      <c r="AD114" s="397"/>
      <c r="AE114" s="397"/>
      <c r="AF114" s="397"/>
      <c r="AG114" s="397"/>
      <c r="AH114" s="397"/>
    </row>
    <row r="115" spans="1:34" ht="14.4">
      <c r="A115" s="397"/>
      <c r="B115" s="397"/>
      <c r="C115" s="397"/>
      <c r="D115" s="397"/>
      <c r="E115" s="397"/>
      <c r="F115" s="397"/>
      <c r="G115" s="397"/>
      <c r="H115" s="397"/>
      <c r="I115" s="397"/>
      <c r="J115" s="397"/>
      <c r="K115" s="397"/>
      <c r="L115" s="397"/>
      <c r="M115" s="397"/>
      <c r="N115" s="397"/>
      <c r="O115" s="397"/>
      <c r="P115" s="397"/>
      <c r="Q115" s="397"/>
      <c r="R115" s="397"/>
      <c r="S115" s="397"/>
      <c r="T115" s="397"/>
      <c r="U115" s="397"/>
      <c r="V115" s="397"/>
      <c r="W115" s="397"/>
      <c r="X115" s="397"/>
      <c r="Y115" s="397"/>
      <c r="Z115" s="397"/>
      <c r="AA115" s="397"/>
      <c r="AB115" s="397"/>
      <c r="AC115" s="397"/>
      <c r="AD115" s="397"/>
      <c r="AE115" s="397"/>
      <c r="AF115" s="397"/>
      <c r="AG115" s="397"/>
      <c r="AH115" s="397"/>
    </row>
    <row r="116" spans="1:34" ht="14.4">
      <c r="A116" s="397"/>
      <c r="B116" s="397"/>
      <c r="C116" s="397"/>
      <c r="D116" s="397"/>
      <c r="E116" s="397"/>
      <c r="F116" s="397"/>
      <c r="G116" s="397"/>
      <c r="H116" s="397"/>
      <c r="I116" s="397"/>
      <c r="J116" s="397"/>
      <c r="K116" s="397"/>
      <c r="L116" s="397"/>
      <c r="M116" s="397"/>
      <c r="N116" s="397"/>
      <c r="O116" s="397"/>
      <c r="P116" s="397"/>
      <c r="Q116" s="397"/>
      <c r="R116" s="397"/>
      <c r="S116" s="397"/>
      <c r="T116" s="397"/>
      <c r="U116" s="397"/>
      <c r="V116" s="397"/>
      <c r="W116" s="397"/>
      <c r="X116" s="397"/>
      <c r="Y116" s="397"/>
      <c r="Z116" s="397"/>
      <c r="AA116" s="397"/>
      <c r="AB116" s="397"/>
      <c r="AC116" s="397"/>
      <c r="AD116" s="397"/>
      <c r="AE116" s="397"/>
      <c r="AF116" s="397"/>
      <c r="AG116" s="397"/>
      <c r="AH116" s="397"/>
    </row>
    <row r="117" spans="1:34" ht="14.4">
      <c r="A117" s="397"/>
      <c r="B117" s="397"/>
      <c r="C117" s="397"/>
      <c r="D117" s="397"/>
      <c r="E117" s="397"/>
      <c r="F117" s="397"/>
      <c r="G117" s="397"/>
      <c r="H117" s="397"/>
      <c r="I117" s="397"/>
      <c r="J117" s="397"/>
      <c r="K117" s="397"/>
      <c r="L117" s="397"/>
      <c r="M117" s="397"/>
      <c r="N117" s="397"/>
      <c r="O117" s="397"/>
      <c r="P117" s="397"/>
      <c r="Q117" s="397"/>
      <c r="R117" s="397"/>
      <c r="S117" s="397"/>
      <c r="T117" s="397"/>
      <c r="U117" s="397"/>
      <c r="V117" s="397"/>
      <c r="W117" s="397"/>
      <c r="X117" s="397"/>
      <c r="Y117" s="397"/>
      <c r="Z117" s="397"/>
      <c r="AA117" s="397"/>
      <c r="AB117" s="397"/>
      <c r="AC117" s="397"/>
      <c r="AD117" s="397"/>
      <c r="AE117" s="397"/>
      <c r="AF117" s="397"/>
      <c r="AG117" s="397"/>
      <c r="AH117" s="397"/>
    </row>
    <row r="118" spans="1:34" ht="14.4">
      <c r="A118" s="397"/>
      <c r="B118" s="397"/>
      <c r="C118" s="397"/>
      <c r="D118" s="397"/>
      <c r="E118" s="397"/>
      <c r="F118" s="397"/>
      <c r="G118" s="397"/>
      <c r="H118" s="397"/>
      <c r="I118" s="397"/>
      <c r="J118" s="397"/>
      <c r="K118" s="397"/>
      <c r="L118" s="397"/>
      <c r="M118" s="397"/>
      <c r="N118" s="397"/>
      <c r="O118" s="397"/>
      <c r="P118" s="397"/>
      <c r="Q118" s="397"/>
      <c r="R118" s="397"/>
      <c r="S118" s="397"/>
      <c r="T118" s="397"/>
      <c r="U118" s="397"/>
      <c r="V118" s="397"/>
      <c r="W118" s="397"/>
      <c r="X118" s="397"/>
      <c r="Y118" s="397"/>
      <c r="Z118" s="397"/>
      <c r="AA118" s="397"/>
      <c r="AB118" s="397"/>
      <c r="AC118" s="397"/>
      <c r="AD118" s="397"/>
      <c r="AE118" s="397"/>
      <c r="AF118" s="397"/>
      <c r="AG118" s="397"/>
      <c r="AH118" s="397"/>
    </row>
    <row r="119" spans="1:34" ht="14.4">
      <c r="A119" s="397"/>
      <c r="B119" s="397"/>
      <c r="C119" s="397"/>
      <c r="D119" s="397"/>
      <c r="E119" s="397"/>
      <c r="F119" s="397"/>
      <c r="G119" s="397"/>
      <c r="H119" s="397"/>
      <c r="I119" s="397"/>
      <c r="J119" s="397"/>
      <c r="K119" s="397"/>
      <c r="L119" s="397"/>
      <c r="M119" s="397"/>
      <c r="N119" s="397"/>
      <c r="O119" s="397"/>
      <c r="P119" s="397"/>
      <c r="Q119" s="397"/>
      <c r="R119" s="397"/>
      <c r="S119" s="397"/>
      <c r="T119" s="397"/>
      <c r="U119" s="397"/>
      <c r="V119" s="397"/>
      <c r="W119" s="397"/>
      <c r="X119" s="397"/>
      <c r="Y119" s="397"/>
      <c r="Z119" s="397"/>
      <c r="AA119" s="397"/>
      <c r="AB119" s="397"/>
      <c r="AC119" s="397"/>
      <c r="AD119" s="397"/>
      <c r="AE119" s="397"/>
      <c r="AF119" s="397"/>
      <c r="AG119" s="397"/>
      <c r="AH119" s="397"/>
    </row>
    <row r="120" spans="1:34" ht="14.4">
      <c r="A120" s="397"/>
      <c r="B120" s="397"/>
      <c r="C120" s="397"/>
      <c r="D120" s="397"/>
      <c r="E120" s="397"/>
      <c r="F120" s="397"/>
      <c r="G120" s="397"/>
      <c r="H120" s="397"/>
      <c r="I120" s="397"/>
      <c r="J120" s="397"/>
      <c r="K120" s="397"/>
      <c r="L120" s="397"/>
      <c r="M120" s="397"/>
      <c r="N120" s="397"/>
      <c r="O120" s="397"/>
      <c r="P120" s="397"/>
      <c r="Q120" s="397"/>
      <c r="R120" s="397"/>
      <c r="S120" s="397"/>
      <c r="T120" s="397"/>
      <c r="U120" s="397"/>
      <c r="V120" s="397"/>
      <c r="W120" s="397"/>
      <c r="X120" s="397"/>
      <c r="Y120" s="397"/>
      <c r="Z120" s="397"/>
      <c r="AA120" s="397"/>
      <c r="AB120" s="397"/>
      <c r="AC120" s="397"/>
      <c r="AD120" s="397"/>
      <c r="AE120" s="397"/>
      <c r="AF120" s="397"/>
      <c r="AG120" s="397"/>
      <c r="AH120" s="397"/>
    </row>
    <row r="121" spans="1:34" ht="14.4">
      <c r="A121" s="397"/>
      <c r="B121" s="397"/>
      <c r="C121" s="397"/>
      <c r="D121" s="397"/>
      <c r="E121" s="397"/>
      <c r="F121" s="397"/>
      <c r="G121" s="397"/>
      <c r="H121" s="397"/>
      <c r="I121" s="397"/>
      <c r="J121" s="397"/>
      <c r="K121" s="397"/>
      <c r="L121" s="397"/>
      <c r="M121" s="397"/>
      <c r="N121" s="397"/>
      <c r="O121" s="397"/>
      <c r="P121" s="397"/>
      <c r="Q121" s="397"/>
      <c r="R121" s="397"/>
      <c r="S121" s="397"/>
      <c r="T121" s="397"/>
      <c r="U121" s="397"/>
      <c r="V121" s="397"/>
      <c r="W121" s="397"/>
      <c r="X121" s="397"/>
      <c r="Y121" s="397"/>
      <c r="Z121" s="397"/>
      <c r="AA121" s="397"/>
      <c r="AB121" s="397"/>
      <c r="AC121" s="397"/>
      <c r="AD121" s="397"/>
      <c r="AE121" s="397"/>
      <c r="AF121" s="397"/>
      <c r="AG121" s="397"/>
      <c r="AH121" s="397"/>
    </row>
    <row r="122" spans="1:34" ht="14.4">
      <c r="A122" s="397"/>
      <c r="B122" s="397"/>
      <c r="C122" s="397"/>
      <c r="D122" s="397"/>
      <c r="E122" s="397"/>
      <c r="F122" s="397"/>
      <c r="G122" s="397"/>
      <c r="H122" s="397"/>
      <c r="I122" s="397"/>
      <c r="J122" s="397"/>
      <c r="K122" s="397"/>
      <c r="L122" s="397"/>
      <c r="M122" s="397"/>
      <c r="N122" s="397"/>
      <c r="O122" s="397"/>
      <c r="P122" s="397"/>
      <c r="Q122" s="397"/>
      <c r="R122" s="397"/>
      <c r="S122" s="397"/>
      <c r="T122" s="397"/>
      <c r="U122" s="397"/>
      <c r="V122" s="397"/>
      <c r="W122" s="397"/>
      <c r="X122" s="397"/>
      <c r="Y122" s="397"/>
      <c r="Z122" s="397"/>
      <c r="AA122" s="397"/>
      <c r="AB122" s="397"/>
      <c r="AC122" s="397"/>
      <c r="AD122" s="397"/>
      <c r="AE122" s="397"/>
      <c r="AF122" s="397"/>
      <c r="AG122" s="397"/>
      <c r="AH122" s="397"/>
    </row>
    <row r="123" spans="1:34" ht="14.4">
      <c r="A123" s="397"/>
      <c r="B123" s="397"/>
      <c r="C123" s="397"/>
      <c r="D123" s="397"/>
      <c r="E123" s="397"/>
      <c r="F123" s="397"/>
      <c r="G123" s="397"/>
      <c r="H123" s="397"/>
      <c r="I123" s="397"/>
      <c r="J123" s="397"/>
      <c r="K123" s="397"/>
      <c r="L123" s="397"/>
      <c r="M123" s="397"/>
      <c r="N123" s="397"/>
      <c r="O123" s="397"/>
      <c r="P123" s="397"/>
      <c r="Q123" s="397"/>
      <c r="R123" s="397"/>
      <c r="S123" s="397"/>
      <c r="T123" s="397"/>
      <c r="U123" s="397"/>
      <c r="V123" s="397"/>
      <c r="W123" s="397"/>
      <c r="X123" s="397"/>
      <c r="Y123" s="397"/>
      <c r="Z123" s="397"/>
      <c r="AA123" s="397"/>
      <c r="AB123" s="397"/>
      <c r="AC123" s="397"/>
      <c r="AD123" s="397"/>
      <c r="AE123" s="397"/>
      <c r="AF123" s="397"/>
      <c r="AG123" s="397"/>
      <c r="AH123" s="397"/>
    </row>
    <row r="124" spans="1:34" ht="14.4">
      <c r="A124" s="397"/>
      <c r="B124" s="397"/>
      <c r="C124" s="397"/>
      <c r="D124" s="397"/>
      <c r="E124" s="397"/>
      <c r="F124" s="397"/>
      <c r="G124" s="397"/>
      <c r="H124" s="397"/>
      <c r="I124" s="397"/>
      <c r="J124" s="397"/>
      <c r="K124" s="397"/>
      <c r="L124" s="397"/>
      <c r="M124" s="397"/>
      <c r="N124" s="397"/>
      <c r="O124" s="397"/>
      <c r="P124" s="397"/>
      <c r="Q124" s="397"/>
      <c r="R124" s="397"/>
      <c r="S124" s="397"/>
      <c r="T124" s="397"/>
      <c r="U124" s="397"/>
      <c r="V124" s="397"/>
      <c r="W124" s="397"/>
      <c r="X124" s="397"/>
      <c r="Y124" s="397"/>
      <c r="Z124" s="397"/>
      <c r="AA124" s="397"/>
      <c r="AB124" s="397"/>
      <c r="AC124" s="397"/>
      <c r="AD124" s="397"/>
      <c r="AE124" s="397"/>
      <c r="AF124" s="397"/>
      <c r="AG124" s="397"/>
      <c r="AH124" s="397"/>
    </row>
    <row r="125" spans="1:34" ht="14.4">
      <c r="A125" s="397"/>
      <c r="B125" s="397"/>
      <c r="C125" s="397"/>
      <c r="D125" s="397"/>
      <c r="E125" s="397"/>
      <c r="F125" s="397"/>
      <c r="G125" s="397"/>
      <c r="H125" s="397"/>
      <c r="I125" s="397"/>
      <c r="J125" s="397"/>
      <c r="K125" s="397"/>
      <c r="L125" s="397"/>
      <c r="M125" s="397"/>
      <c r="N125" s="397"/>
      <c r="O125" s="397"/>
      <c r="P125" s="397"/>
      <c r="Q125" s="397"/>
      <c r="R125" s="397"/>
      <c r="S125" s="397"/>
      <c r="T125" s="397"/>
      <c r="U125" s="397"/>
      <c r="V125" s="397"/>
      <c r="W125" s="397"/>
      <c r="X125" s="397"/>
      <c r="Y125" s="397"/>
      <c r="Z125" s="397"/>
      <c r="AA125" s="397"/>
      <c r="AB125" s="397"/>
      <c r="AC125" s="397"/>
      <c r="AD125" s="397"/>
      <c r="AE125" s="397"/>
      <c r="AF125" s="397"/>
      <c r="AG125" s="397"/>
      <c r="AH125" s="397"/>
    </row>
    <row r="126" spans="1:34" ht="14.4">
      <c r="A126" s="397"/>
      <c r="B126" s="397"/>
      <c r="C126" s="397"/>
      <c r="D126" s="397"/>
      <c r="E126" s="397"/>
      <c r="F126" s="397"/>
      <c r="G126" s="397"/>
      <c r="H126" s="397"/>
      <c r="I126" s="397"/>
      <c r="J126" s="397"/>
      <c r="K126" s="397"/>
      <c r="L126" s="397"/>
      <c r="M126" s="397"/>
      <c r="N126" s="397"/>
      <c r="O126" s="397"/>
      <c r="P126" s="397"/>
      <c r="Q126" s="397"/>
      <c r="R126" s="397"/>
      <c r="S126" s="397"/>
      <c r="T126" s="397"/>
      <c r="U126" s="397"/>
      <c r="V126" s="397"/>
      <c r="W126" s="397"/>
      <c r="X126" s="397"/>
      <c r="Y126" s="397"/>
      <c r="Z126" s="397"/>
      <c r="AA126" s="397"/>
      <c r="AB126" s="397"/>
      <c r="AC126" s="397"/>
      <c r="AD126" s="397"/>
      <c r="AE126" s="397"/>
      <c r="AF126" s="397"/>
      <c r="AG126" s="397"/>
      <c r="AH126" s="397"/>
    </row>
    <row r="127" spans="1:34" ht="14.4">
      <c r="A127" s="397"/>
      <c r="B127" s="397"/>
      <c r="C127" s="397"/>
      <c r="D127" s="397"/>
      <c r="E127" s="397"/>
      <c r="F127" s="397"/>
      <c r="G127" s="397"/>
      <c r="H127" s="397"/>
      <c r="I127" s="397"/>
      <c r="J127" s="397"/>
      <c r="K127" s="397"/>
      <c r="L127" s="397"/>
      <c r="M127" s="397"/>
      <c r="N127" s="397"/>
      <c r="O127" s="397"/>
      <c r="P127" s="397"/>
      <c r="Q127" s="397"/>
      <c r="R127" s="397"/>
      <c r="S127" s="397"/>
      <c r="T127" s="397"/>
      <c r="U127" s="397"/>
      <c r="V127" s="397"/>
      <c r="W127" s="397"/>
      <c r="X127" s="397"/>
      <c r="Y127" s="397"/>
      <c r="Z127" s="397"/>
      <c r="AA127" s="397"/>
      <c r="AB127" s="397"/>
      <c r="AC127" s="397"/>
      <c r="AD127" s="397"/>
      <c r="AE127" s="397"/>
      <c r="AF127" s="397"/>
      <c r="AG127" s="397"/>
      <c r="AH127" s="397"/>
    </row>
    <row r="128" spans="1:34" ht="14.4">
      <c r="A128" s="397"/>
      <c r="B128" s="397"/>
      <c r="C128" s="397"/>
      <c r="D128" s="397"/>
      <c r="E128" s="397"/>
      <c r="F128" s="397"/>
      <c r="G128" s="397"/>
      <c r="H128" s="397"/>
      <c r="I128" s="397"/>
      <c r="J128" s="397"/>
      <c r="K128" s="397"/>
      <c r="L128" s="397"/>
      <c r="M128" s="397"/>
      <c r="N128" s="397"/>
      <c r="O128" s="397"/>
      <c r="P128" s="397"/>
      <c r="Q128" s="397"/>
      <c r="R128" s="397"/>
      <c r="S128" s="397"/>
      <c r="T128" s="397"/>
      <c r="U128" s="397"/>
      <c r="V128" s="397"/>
      <c r="W128" s="397"/>
      <c r="X128" s="397"/>
      <c r="Y128" s="397"/>
      <c r="Z128" s="397"/>
      <c r="AA128" s="397"/>
      <c r="AB128" s="397"/>
      <c r="AC128" s="397"/>
      <c r="AD128" s="397"/>
      <c r="AE128" s="397"/>
      <c r="AF128" s="397"/>
      <c r="AG128" s="397"/>
      <c r="AH128" s="397"/>
    </row>
    <row r="129" spans="1:34" ht="14.4">
      <c r="A129" s="397"/>
      <c r="B129" s="397"/>
      <c r="C129" s="397"/>
      <c r="D129" s="397"/>
      <c r="E129" s="397"/>
      <c r="F129" s="397"/>
      <c r="G129" s="397"/>
      <c r="H129" s="397"/>
      <c r="I129" s="397"/>
      <c r="J129" s="397"/>
      <c r="K129" s="397"/>
      <c r="L129" s="397"/>
      <c r="M129" s="397"/>
      <c r="N129" s="397"/>
      <c r="O129" s="397"/>
      <c r="P129" s="397"/>
      <c r="Q129" s="397"/>
      <c r="R129" s="397"/>
      <c r="S129" s="397"/>
      <c r="T129" s="397"/>
      <c r="U129" s="397"/>
      <c r="V129" s="397"/>
      <c r="W129" s="397"/>
      <c r="X129" s="397"/>
      <c r="Y129" s="397"/>
      <c r="Z129" s="397"/>
      <c r="AA129" s="397"/>
      <c r="AB129" s="397"/>
      <c r="AC129" s="397"/>
      <c r="AD129" s="397"/>
      <c r="AE129" s="397"/>
      <c r="AF129" s="397"/>
      <c r="AG129" s="397"/>
      <c r="AH129" s="397"/>
    </row>
    <row r="130" spans="1:34" ht="14.4">
      <c r="A130" s="397"/>
      <c r="B130" s="397"/>
      <c r="C130" s="397"/>
      <c r="D130" s="397"/>
      <c r="E130" s="397"/>
      <c r="F130" s="397"/>
      <c r="G130" s="397"/>
      <c r="H130" s="397"/>
      <c r="I130" s="397"/>
      <c r="J130" s="397"/>
      <c r="K130" s="397"/>
      <c r="L130" s="397"/>
      <c r="M130" s="397"/>
      <c r="N130" s="397"/>
      <c r="O130" s="397"/>
      <c r="P130" s="397"/>
      <c r="Q130" s="397"/>
      <c r="R130" s="397"/>
      <c r="S130" s="397"/>
      <c r="T130" s="397"/>
      <c r="U130" s="397"/>
      <c r="V130" s="397"/>
      <c r="W130" s="397"/>
      <c r="X130" s="397"/>
      <c r="Y130" s="397"/>
      <c r="Z130" s="397"/>
      <c r="AA130" s="397"/>
      <c r="AB130" s="397"/>
      <c r="AC130" s="397"/>
      <c r="AD130" s="397"/>
      <c r="AE130" s="397"/>
      <c r="AF130" s="397"/>
      <c r="AG130" s="397"/>
      <c r="AH130" s="397"/>
    </row>
    <row r="131" spans="1:34" ht="14.4">
      <c r="A131" s="397"/>
      <c r="B131" s="397"/>
      <c r="C131" s="397"/>
      <c r="D131" s="397"/>
      <c r="E131" s="397"/>
      <c r="F131" s="397"/>
      <c r="G131" s="397"/>
      <c r="H131" s="397"/>
      <c r="I131" s="397"/>
      <c r="J131" s="397"/>
      <c r="K131" s="397"/>
      <c r="L131" s="397"/>
      <c r="M131" s="397"/>
      <c r="N131" s="397"/>
      <c r="O131" s="397"/>
      <c r="P131" s="397"/>
      <c r="Q131" s="397"/>
      <c r="R131" s="397"/>
      <c r="S131" s="397"/>
      <c r="T131" s="397"/>
      <c r="U131" s="397"/>
      <c r="V131" s="397"/>
      <c r="W131" s="397"/>
      <c r="X131" s="397"/>
      <c r="Y131" s="397"/>
      <c r="Z131" s="397"/>
      <c r="AA131" s="397"/>
      <c r="AB131" s="397"/>
      <c r="AC131" s="397"/>
      <c r="AD131" s="397"/>
      <c r="AE131" s="397"/>
      <c r="AF131" s="397"/>
      <c r="AG131" s="397"/>
      <c r="AH131" s="397"/>
    </row>
    <row r="132" spans="1:34" ht="14.4">
      <c r="A132" s="397"/>
      <c r="B132" s="397"/>
      <c r="C132" s="397"/>
      <c r="D132" s="397"/>
      <c r="E132" s="397"/>
      <c r="F132" s="397"/>
      <c r="G132" s="397"/>
      <c r="H132" s="397"/>
      <c r="I132" s="397"/>
      <c r="J132" s="397"/>
      <c r="K132" s="397"/>
      <c r="L132" s="397"/>
      <c r="M132" s="397"/>
      <c r="N132" s="397"/>
      <c r="O132" s="397"/>
      <c r="P132" s="397"/>
      <c r="Q132" s="397"/>
      <c r="R132" s="397"/>
      <c r="S132" s="397"/>
      <c r="T132" s="397"/>
      <c r="U132" s="397"/>
      <c r="V132" s="397"/>
      <c r="W132" s="397"/>
      <c r="X132" s="397"/>
      <c r="Y132" s="397"/>
      <c r="Z132" s="397"/>
      <c r="AA132" s="397"/>
      <c r="AB132" s="397"/>
      <c r="AC132" s="397"/>
      <c r="AD132" s="397"/>
      <c r="AE132" s="397"/>
      <c r="AF132" s="397"/>
      <c r="AG132" s="397"/>
      <c r="AH132" s="397"/>
    </row>
    <row r="133" spans="1:34" ht="14.4">
      <c r="A133" s="397"/>
      <c r="B133" s="397"/>
      <c r="C133" s="397"/>
      <c r="D133" s="397"/>
      <c r="E133" s="397"/>
      <c r="F133" s="397"/>
      <c r="G133" s="397"/>
      <c r="H133" s="397"/>
      <c r="I133" s="397"/>
      <c r="J133" s="397"/>
      <c r="K133" s="397"/>
      <c r="L133" s="397"/>
      <c r="M133" s="397"/>
      <c r="N133" s="397"/>
      <c r="O133" s="397"/>
      <c r="P133" s="397"/>
      <c r="Q133" s="397"/>
      <c r="R133" s="397"/>
      <c r="S133" s="397"/>
      <c r="T133" s="397"/>
      <c r="U133" s="397"/>
      <c r="V133" s="397"/>
      <c r="W133" s="397"/>
      <c r="X133" s="397"/>
      <c r="Y133" s="397"/>
      <c r="Z133" s="397"/>
      <c r="AA133" s="397"/>
      <c r="AB133" s="397"/>
      <c r="AC133" s="397"/>
      <c r="AD133" s="397"/>
      <c r="AE133" s="397"/>
      <c r="AF133" s="397"/>
      <c r="AG133" s="397"/>
      <c r="AH133" s="397"/>
    </row>
    <row r="134" spans="1:34" ht="14.4">
      <c r="A134" s="397"/>
      <c r="B134" s="397"/>
      <c r="C134" s="397"/>
      <c r="D134" s="397"/>
      <c r="E134" s="397"/>
      <c r="F134" s="397"/>
      <c r="G134" s="397"/>
      <c r="H134" s="397"/>
      <c r="I134" s="397"/>
      <c r="J134" s="397"/>
      <c r="K134" s="397"/>
      <c r="L134" s="397"/>
      <c r="M134" s="397"/>
      <c r="N134" s="397"/>
      <c r="O134" s="397"/>
      <c r="P134" s="397"/>
      <c r="Q134" s="397"/>
      <c r="R134" s="397"/>
      <c r="S134" s="397"/>
      <c r="T134" s="397"/>
      <c r="U134" s="397"/>
      <c r="V134" s="397"/>
      <c r="W134" s="397"/>
      <c r="X134" s="397"/>
      <c r="Y134" s="397"/>
      <c r="Z134" s="397"/>
      <c r="AA134" s="397"/>
      <c r="AB134" s="397"/>
      <c r="AC134" s="397"/>
      <c r="AD134" s="397"/>
      <c r="AE134" s="397"/>
      <c r="AF134" s="397"/>
      <c r="AG134" s="397"/>
      <c r="AH134" s="397"/>
    </row>
    <row r="135" spans="1:34" ht="14.4">
      <c r="A135" s="397"/>
      <c r="B135" s="397"/>
      <c r="C135" s="397"/>
      <c r="D135" s="397"/>
      <c r="E135" s="397"/>
      <c r="F135" s="397"/>
      <c r="G135" s="397"/>
      <c r="H135" s="397"/>
      <c r="I135" s="397"/>
      <c r="J135" s="397"/>
      <c r="K135" s="397"/>
      <c r="L135" s="397"/>
      <c r="M135" s="397"/>
      <c r="N135" s="397"/>
      <c r="O135" s="397"/>
      <c r="P135" s="397"/>
      <c r="Q135" s="397"/>
      <c r="R135" s="397"/>
      <c r="S135" s="397"/>
      <c r="T135" s="397"/>
      <c r="U135" s="397"/>
      <c r="V135" s="397"/>
      <c r="W135" s="397"/>
      <c r="X135" s="397"/>
      <c r="Y135" s="397"/>
      <c r="Z135" s="397"/>
      <c r="AA135" s="397"/>
      <c r="AB135" s="397"/>
      <c r="AC135" s="397"/>
      <c r="AD135" s="397"/>
      <c r="AE135" s="397"/>
      <c r="AF135" s="397"/>
      <c r="AG135" s="397"/>
      <c r="AH135" s="397"/>
    </row>
    <row r="136" spans="1:34" ht="14.4">
      <c r="A136" s="397"/>
      <c r="B136" s="397"/>
      <c r="C136" s="397"/>
      <c r="D136" s="397"/>
      <c r="E136" s="397"/>
      <c r="F136" s="397"/>
      <c r="G136" s="397"/>
      <c r="H136" s="397"/>
      <c r="I136" s="397"/>
      <c r="J136" s="397"/>
      <c r="K136" s="397"/>
      <c r="L136" s="397"/>
      <c r="M136" s="397"/>
      <c r="N136" s="397"/>
      <c r="O136" s="397"/>
      <c r="P136" s="397"/>
      <c r="Q136" s="397"/>
      <c r="R136" s="397"/>
      <c r="S136" s="397"/>
      <c r="T136" s="397"/>
      <c r="U136" s="397"/>
      <c r="V136" s="397"/>
      <c r="W136" s="397"/>
      <c r="X136" s="397"/>
      <c r="Y136" s="397"/>
      <c r="Z136" s="397"/>
      <c r="AA136" s="397"/>
      <c r="AB136" s="397"/>
      <c r="AC136" s="397"/>
      <c r="AD136" s="397"/>
      <c r="AE136" s="397"/>
      <c r="AF136" s="397"/>
      <c r="AG136" s="397"/>
      <c r="AH136" s="397"/>
    </row>
    <row r="137" spans="1:34" ht="14.4">
      <c r="A137" s="397"/>
      <c r="B137" s="397"/>
      <c r="C137" s="397"/>
      <c r="D137" s="397"/>
      <c r="E137" s="397"/>
      <c r="F137" s="397"/>
      <c r="G137" s="397"/>
      <c r="H137" s="397"/>
      <c r="I137" s="397"/>
      <c r="J137" s="397"/>
      <c r="K137" s="397"/>
      <c r="L137" s="397"/>
      <c r="M137" s="397"/>
      <c r="N137" s="397"/>
      <c r="O137" s="397"/>
      <c r="P137" s="397"/>
      <c r="Q137" s="397"/>
      <c r="R137" s="397"/>
      <c r="S137" s="397"/>
      <c r="T137" s="397"/>
      <c r="U137" s="397"/>
      <c r="V137" s="397"/>
      <c r="W137" s="397"/>
      <c r="X137" s="397"/>
      <c r="Y137" s="397"/>
      <c r="Z137" s="397"/>
      <c r="AA137" s="397"/>
      <c r="AB137" s="397"/>
      <c r="AC137" s="397"/>
      <c r="AD137" s="397"/>
      <c r="AE137" s="397"/>
      <c r="AF137" s="397"/>
      <c r="AG137" s="397"/>
      <c r="AH137" s="397"/>
    </row>
    <row r="138" spans="1:34" ht="14.4">
      <c r="A138" s="397"/>
      <c r="B138" s="397"/>
      <c r="C138" s="397"/>
      <c r="D138" s="397"/>
      <c r="E138" s="397"/>
      <c r="F138" s="397"/>
      <c r="G138" s="397"/>
      <c r="H138" s="397"/>
      <c r="I138" s="397"/>
      <c r="J138" s="397"/>
      <c r="K138" s="397"/>
      <c r="L138" s="397"/>
      <c r="M138" s="397"/>
      <c r="N138" s="397"/>
      <c r="O138" s="397"/>
      <c r="P138" s="397"/>
      <c r="Q138" s="397"/>
      <c r="R138" s="397"/>
      <c r="S138" s="397"/>
      <c r="T138" s="397"/>
      <c r="U138" s="397"/>
      <c r="V138" s="397"/>
      <c r="W138" s="397"/>
      <c r="X138" s="397"/>
      <c r="Y138" s="397"/>
      <c r="Z138" s="397"/>
      <c r="AA138" s="397"/>
      <c r="AB138" s="397"/>
      <c r="AC138" s="397"/>
      <c r="AD138" s="397"/>
      <c r="AE138" s="397"/>
      <c r="AF138" s="397"/>
      <c r="AG138" s="397"/>
      <c r="AH138" s="397"/>
    </row>
    <row r="139" spans="1:34" ht="14.4">
      <c r="A139" s="397"/>
      <c r="B139" s="397"/>
      <c r="C139" s="397"/>
      <c r="D139" s="397"/>
      <c r="E139" s="397"/>
      <c r="F139" s="397"/>
      <c r="G139" s="397"/>
      <c r="H139" s="397"/>
      <c r="I139" s="397"/>
      <c r="J139" s="397"/>
      <c r="K139" s="397"/>
      <c r="L139" s="397"/>
      <c r="M139" s="397"/>
      <c r="N139" s="397"/>
      <c r="O139" s="397"/>
      <c r="P139" s="397"/>
      <c r="Q139" s="397"/>
      <c r="R139" s="397"/>
      <c r="S139" s="397"/>
      <c r="T139" s="397"/>
      <c r="U139" s="397"/>
      <c r="V139" s="397"/>
      <c r="W139" s="397"/>
      <c r="X139" s="397"/>
      <c r="Y139" s="397"/>
      <c r="Z139" s="397"/>
      <c r="AA139" s="397"/>
      <c r="AB139" s="397"/>
      <c r="AC139" s="397"/>
      <c r="AD139" s="397"/>
      <c r="AE139" s="397"/>
      <c r="AF139" s="397"/>
      <c r="AG139" s="397"/>
      <c r="AH139" s="397"/>
    </row>
    <row r="140" spans="1:34" ht="14.4">
      <c r="A140" s="397"/>
      <c r="B140" s="397"/>
      <c r="C140" s="397"/>
      <c r="D140" s="397"/>
      <c r="E140" s="397"/>
      <c r="F140" s="397"/>
      <c r="G140" s="397"/>
      <c r="H140" s="397"/>
      <c r="I140" s="397"/>
      <c r="J140" s="397"/>
      <c r="K140" s="397"/>
      <c r="L140" s="397"/>
      <c r="M140" s="397"/>
      <c r="N140" s="397"/>
      <c r="O140" s="397"/>
      <c r="P140" s="397"/>
      <c r="Q140" s="397"/>
      <c r="R140" s="397"/>
      <c r="S140" s="397"/>
      <c r="T140" s="397"/>
      <c r="U140" s="397"/>
      <c r="V140" s="397"/>
      <c r="W140" s="397"/>
      <c r="X140" s="397"/>
      <c r="Y140" s="397"/>
      <c r="Z140" s="397"/>
      <c r="AA140" s="397"/>
      <c r="AB140" s="397"/>
      <c r="AC140" s="397"/>
      <c r="AD140" s="397"/>
      <c r="AE140" s="397"/>
      <c r="AF140" s="397"/>
      <c r="AG140" s="397"/>
      <c r="AH140" s="397"/>
    </row>
    <row r="141" spans="1:34" ht="14.4">
      <c r="A141" s="397"/>
      <c r="B141" s="397"/>
      <c r="C141" s="397"/>
      <c r="D141" s="397"/>
      <c r="E141" s="397"/>
      <c r="F141" s="397"/>
      <c r="G141" s="397"/>
      <c r="H141" s="397"/>
      <c r="I141" s="397"/>
      <c r="J141" s="397"/>
      <c r="K141" s="397"/>
      <c r="L141" s="397"/>
      <c r="M141" s="397"/>
      <c r="N141" s="397"/>
      <c r="O141" s="397"/>
      <c r="P141" s="397"/>
      <c r="Q141" s="397"/>
      <c r="R141" s="397"/>
      <c r="S141" s="397"/>
      <c r="T141" s="397"/>
      <c r="U141" s="397"/>
      <c r="V141" s="397"/>
      <c r="W141" s="397"/>
      <c r="X141" s="397"/>
      <c r="Y141" s="397"/>
      <c r="Z141" s="397"/>
      <c r="AA141" s="397"/>
      <c r="AB141" s="397"/>
      <c r="AC141" s="397"/>
      <c r="AD141" s="397"/>
      <c r="AE141" s="397"/>
      <c r="AF141" s="397"/>
      <c r="AG141" s="397"/>
      <c r="AH141" s="397"/>
    </row>
    <row r="142" spans="1:34" ht="14.4">
      <c r="A142" s="397"/>
      <c r="B142" s="397"/>
      <c r="C142" s="397"/>
      <c r="D142" s="397"/>
      <c r="E142" s="397"/>
      <c r="F142" s="397"/>
      <c r="G142" s="397"/>
      <c r="H142" s="397"/>
      <c r="I142" s="397"/>
      <c r="J142" s="397"/>
      <c r="K142" s="397"/>
      <c r="L142" s="397"/>
      <c r="M142" s="397"/>
      <c r="N142" s="397"/>
      <c r="O142" s="397"/>
      <c r="P142" s="397"/>
      <c r="Q142" s="397"/>
      <c r="R142" s="397"/>
      <c r="S142" s="397"/>
      <c r="T142" s="397"/>
      <c r="U142" s="397"/>
      <c r="V142" s="397"/>
      <c r="W142" s="397"/>
      <c r="X142" s="397"/>
      <c r="Y142" s="397"/>
      <c r="Z142" s="397"/>
      <c r="AA142" s="397"/>
      <c r="AB142" s="397"/>
      <c r="AC142" s="397"/>
      <c r="AD142" s="397"/>
      <c r="AE142" s="397"/>
      <c r="AF142" s="397"/>
      <c r="AG142" s="397"/>
      <c r="AH142" s="397"/>
    </row>
    <row r="143" spans="1:34" ht="14.4">
      <c r="A143" s="397"/>
      <c r="B143" s="397"/>
      <c r="C143" s="397"/>
      <c r="D143" s="397"/>
      <c r="E143" s="397"/>
      <c r="F143" s="397"/>
      <c r="G143" s="397"/>
      <c r="H143" s="397"/>
      <c r="I143" s="397"/>
      <c r="J143" s="397"/>
      <c r="K143" s="397"/>
      <c r="L143" s="397"/>
      <c r="M143" s="397"/>
      <c r="N143" s="397"/>
      <c r="O143" s="397"/>
      <c r="P143" s="397"/>
      <c r="Q143" s="397"/>
      <c r="R143" s="397"/>
      <c r="S143" s="397"/>
      <c r="T143" s="397"/>
      <c r="U143" s="397"/>
      <c r="V143" s="397"/>
      <c r="W143" s="397"/>
      <c r="X143" s="397"/>
      <c r="Y143" s="397"/>
      <c r="Z143" s="397"/>
      <c r="AA143" s="397"/>
      <c r="AB143" s="397"/>
      <c r="AC143" s="397"/>
      <c r="AD143" s="397"/>
      <c r="AE143" s="397"/>
      <c r="AF143" s="397"/>
      <c r="AG143" s="397"/>
      <c r="AH143" s="397"/>
    </row>
    <row r="144" spans="1:34" ht="14.4">
      <c r="A144" s="397"/>
      <c r="B144" s="397"/>
      <c r="C144" s="397"/>
      <c r="D144" s="397"/>
      <c r="E144" s="397"/>
      <c r="F144" s="397"/>
      <c r="G144" s="397"/>
      <c r="H144" s="397"/>
      <c r="I144" s="397"/>
      <c r="J144" s="397"/>
      <c r="K144" s="397"/>
      <c r="L144" s="397"/>
      <c r="M144" s="397"/>
      <c r="N144" s="397"/>
      <c r="O144" s="397"/>
      <c r="P144" s="397"/>
      <c r="Q144" s="397"/>
      <c r="R144" s="397"/>
      <c r="S144" s="397"/>
      <c r="T144" s="397"/>
      <c r="U144" s="397"/>
      <c r="V144" s="397"/>
      <c r="W144" s="397"/>
      <c r="X144" s="397"/>
      <c r="Y144" s="397"/>
      <c r="Z144" s="397"/>
      <c r="AA144" s="397"/>
      <c r="AB144" s="397"/>
      <c r="AC144" s="397"/>
      <c r="AD144" s="397"/>
      <c r="AE144" s="397"/>
      <c r="AF144" s="397"/>
      <c r="AG144" s="397"/>
      <c r="AH144" s="397"/>
    </row>
    <row r="145" spans="1:34" ht="14.4">
      <c r="A145" s="397"/>
      <c r="B145" s="397"/>
      <c r="C145" s="397"/>
      <c r="D145" s="397"/>
      <c r="E145" s="397"/>
      <c r="F145" s="397"/>
      <c r="G145" s="397"/>
      <c r="H145" s="397"/>
      <c r="I145" s="397"/>
      <c r="J145" s="397"/>
      <c r="K145" s="397"/>
      <c r="L145" s="397"/>
      <c r="M145" s="397"/>
      <c r="N145" s="397"/>
      <c r="O145" s="397"/>
      <c r="P145" s="397"/>
      <c r="Q145" s="397"/>
      <c r="R145" s="397"/>
      <c r="S145" s="397"/>
      <c r="T145" s="397"/>
      <c r="U145" s="397"/>
      <c r="V145" s="397"/>
      <c r="W145" s="397"/>
      <c r="X145" s="397"/>
      <c r="Y145" s="397"/>
      <c r="Z145" s="397"/>
      <c r="AA145" s="397"/>
      <c r="AB145" s="397"/>
      <c r="AC145" s="397"/>
      <c r="AD145" s="397"/>
      <c r="AE145" s="397"/>
      <c r="AF145" s="397"/>
      <c r="AG145" s="397"/>
      <c r="AH145" s="397"/>
    </row>
    <row r="146" spans="1:34" ht="14.4">
      <c r="A146" s="397"/>
      <c r="B146" s="397"/>
      <c r="C146" s="397"/>
      <c r="D146" s="397"/>
      <c r="E146" s="397"/>
      <c r="F146" s="397"/>
      <c r="G146" s="397"/>
      <c r="H146" s="397"/>
      <c r="I146" s="397"/>
      <c r="J146" s="397"/>
      <c r="K146" s="397"/>
      <c r="L146" s="397"/>
      <c r="M146" s="397"/>
      <c r="N146" s="397"/>
      <c r="O146" s="397"/>
      <c r="P146" s="397"/>
      <c r="Q146" s="397"/>
      <c r="R146" s="397"/>
      <c r="S146" s="397"/>
      <c r="T146" s="397"/>
      <c r="U146" s="397"/>
      <c r="V146" s="397"/>
      <c r="W146" s="397"/>
      <c r="X146" s="397"/>
      <c r="Y146" s="397"/>
      <c r="Z146" s="397"/>
      <c r="AA146" s="397"/>
      <c r="AB146" s="397"/>
      <c r="AC146" s="397"/>
      <c r="AD146" s="397"/>
      <c r="AE146" s="397"/>
      <c r="AF146" s="397"/>
      <c r="AG146" s="397"/>
      <c r="AH146" s="397"/>
    </row>
    <row r="147" spans="1:34" ht="14.4">
      <c r="A147" s="397"/>
      <c r="B147" s="397"/>
      <c r="C147" s="397"/>
      <c r="D147" s="397"/>
      <c r="E147" s="397"/>
      <c r="F147" s="397"/>
      <c r="G147" s="397"/>
      <c r="H147" s="397"/>
      <c r="I147" s="397"/>
      <c r="J147" s="397"/>
      <c r="K147" s="397"/>
      <c r="L147" s="397"/>
      <c r="M147" s="397"/>
      <c r="N147" s="397"/>
      <c r="O147" s="397"/>
      <c r="P147" s="397"/>
      <c r="Q147" s="397"/>
      <c r="R147" s="397"/>
      <c r="S147" s="397"/>
      <c r="T147" s="397"/>
      <c r="U147" s="397"/>
      <c r="V147" s="397"/>
      <c r="W147" s="397"/>
      <c r="X147" s="397"/>
      <c r="Y147" s="397"/>
      <c r="Z147" s="397"/>
      <c r="AA147" s="397"/>
      <c r="AB147" s="397"/>
      <c r="AC147" s="397"/>
      <c r="AD147" s="397"/>
      <c r="AE147" s="397"/>
      <c r="AF147" s="397"/>
      <c r="AG147" s="397"/>
      <c r="AH147" s="397"/>
    </row>
    <row r="148" spans="1:34" ht="14.4">
      <c r="A148" s="397"/>
      <c r="B148" s="397"/>
      <c r="C148" s="397"/>
      <c r="D148" s="397"/>
      <c r="E148" s="397"/>
      <c r="F148" s="397"/>
      <c r="G148" s="397"/>
      <c r="H148" s="397"/>
      <c r="I148" s="397"/>
      <c r="J148" s="397"/>
      <c r="K148" s="397"/>
      <c r="L148" s="397"/>
      <c r="M148" s="397"/>
      <c r="N148" s="397"/>
      <c r="O148" s="397"/>
      <c r="P148" s="397"/>
      <c r="Q148" s="397"/>
      <c r="R148" s="397"/>
      <c r="S148" s="397"/>
      <c r="T148" s="397"/>
      <c r="U148" s="397"/>
      <c r="V148" s="397"/>
      <c r="W148" s="397"/>
      <c r="X148" s="397"/>
      <c r="Y148" s="397"/>
      <c r="Z148" s="397"/>
      <c r="AA148" s="397"/>
      <c r="AB148" s="397"/>
      <c r="AC148" s="397"/>
      <c r="AD148" s="397"/>
      <c r="AE148" s="397"/>
      <c r="AF148" s="397"/>
      <c r="AG148" s="397"/>
      <c r="AH148" s="397"/>
    </row>
    <row r="149" spans="1:34" ht="14.4">
      <c r="A149" s="397"/>
      <c r="B149" s="397"/>
      <c r="C149" s="397"/>
      <c r="D149" s="397"/>
      <c r="E149" s="397"/>
      <c r="F149" s="397"/>
      <c r="G149" s="397"/>
      <c r="H149" s="397"/>
      <c r="I149" s="397"/>
      <c r="J149" s="397"/>
      <c r="K149" s="397"/>
      <c r="L149" s="397"/>
      <c r="M149" s="397"/>
      <c r="N149" s="397"/>
      <c r="O149" s="397"/>
      <c r="P149" s="397"/>
      <c r="Q149" s="397"/>
      <c r="R149" s="397"/>
      <c r="S149" s="397"/>
      <c r="T149" s="397"/>
      <c r="U149" s="397"/>
      <c r="V149" s="397"/>
      <c r="W149" s="397"/>
      <c r="X149" s="397"/>
      <c r="Y149" s="397"/>
      <c r="Z149" s="397"/>
      <c r="AA149" s="397"/>
      <c r="AB149" s="397"/>
      <c r="AC149" s="397"/>
      <c r="AD149" s="397"/>
      <c r="AE149" s="397"/>
      <c r="AF149" s="397"/>
      <c r="AG149" s="397"/>
      <c r="AH149" s="397"/>
    </row>
    <row r="150" spans="1:34" ht="14.4">
      <c r="A150" s="397"/>
      <c r="B150" s="397"/>
      <c r="C150" s="397"/>
      <c r="D150" s="397"/>
      <c r="E150" s="397"/>
      <c r="F150" s="397"/>
      <c r="G150" s="397"/>
      <c r="H150" s="397"/>
      <c r="I150" s="397"/>
      <c r="J150" s="397"/>
      <c r="K150" s="397"/>
      <c r="L150" s="397"/>
      <c r="M150" s="397"/>
      <c r="N150" s="397"/>
      <c r="O150" s="397"/>
      <c r="P150" s="397"/>
      <c r="Q150" s="397"/>
      <c r="R150" s="397"/>
      <c r="S150" s="397"/>
      <c r="T150" s="397"/>
      <c r="U150" s="397"/>
      <c r="V150" s="397"/>
      <c r="W150" s="397"/>
      <c r="X150" s="397"/>
      <c r="Y150" s="397"/>
      <c r="Z150" s="397"/>
      <c r="AA150" s="397"/>
      <c r="AB150" s="397"/>
      <c r="AC150" s="397"/>
      <c r="AD150" s="397"/>
      <c r="AE150" s="397"/>
      <c r="AF150" s="397"/>
      <c r="AG150" s="397"/>
      <c r="AH150" s="397"/>
    </row>
    <row r="151" spans="1:34" ht="14.4">
      <c r="A151" s="397"/>
      <c r="B151" s="397"/>
      <c r="C151" s="397"/>
      <c r="D151" s="397"/>
      <c r="E151" s="397"/>
      <c r="F151" s="397"/>
      <c r="G151" s="397"/>
      <c r="H151" s="397"/>
      <c r="I151" s="397"/>
      <c r="J151" s="397"/>
      <c r="K151" s="397"/>
      <c r="L151" s="397"/>
      <c r="M151" s="397"/>
      <c r="N151" s="397"/>
      <c r="O151" s="397"/>
      <c r="P151" s="397"/>
      <c r="Q151" s="397"/>
      <c r="R151" s="397"/>
      <c r="S151" s="397"/>
      <c r="T151" s="397"/>
      <c r="U151" s="397"/>
      <c r="V151" s="397"/>
      <c r="W151" s="397"/>
      <c r="X151" s="397"/>
      <c r="Y151" s="397"/>
      <c r="Z151" s="397"/>
      <c r="AA151" s="397"/>
      <c r="AB151" s="397"/>
      <c r="AC151" s="397"/>
      <c r="AD151" s="397"/>
      <c r="AE151" s="397"/>
      <c r="AF151" s="397"/>
      <c r="AG151" s="397"/>
      <c r="AH151" s="397"/>
    </row>
    <row r="152" spans="1:34" ht="14.4">
      <c r="A152" s="397"/>
      <c r="B152" s="397"/>
      <c r="C152" s="397"/>
      <c r="D152" s="397"/>
      <c r="E152" s="397"/>
      <c r="F152" s="397"/>
      <c r="G152" s="397"/>
      <c r="H152" s="397"/>
      <c r="I152" s="397"/>
      <c r="J152" s="397"/>
      <c r="K152" s="397"/>
      <c r="L152" s="397"/>
      <c r="M152" s="397"/>
      <c r="N152" s="397"/>
      <c r="O152" s="397"/>
      <c r="P152" s="397"/>
      <c r="Q152" s="397"/>
      <c r="R152" s="397"/>
      <c r="S152" s="397"/>
      <c r="T152" s="397"/>
      <c r="U152" s="397"/>
      <c r="V152" s="397"/>
      <c r="W152" s="397"/>
      <c r="X152" s="397"/>
      <c r="Y152" s="397"/>
      <c r="Z152" s="397"/>
      <c r="AA152" s="397"/>
      <c r="AB152" s="397"/>
      <c r="AC152" s="397"/>
      <c r="AD152" s="397"/>
      <c r="AE152" s="397"/>
      <c r="AF152" s="397"/>
      <c r="AG152" s="397"/>
      <c r="AH152" s="397"/>
    </row>
    <row r="153" spans="1:34" ht="14.4">
      <c r="A153" s="397"/>
      <c r="B153" s="397"/>
      <c r="C153" s="397"/>
      <c r="D153" s="397"/>
      <c r="E153" s="397"/>
      <c r="F153" s="397"/>
      <c r="G153" s="397"/>
      <c r="H153" s="397"/>
      <c r="I153" s="397"/>
      <c r="J153" s="397"/>
      <c r="K153" s="397"/>
      <c r="L153" s="397"/>
      <c r="M153" s="397"/>
      <c r="N153" s="397"/>
      <c r="O153" s="397"/>
      <c r="P153" s="397"/>
      <c r="Q153" s="397"/>
      <c r="R153" s="397"/>
      <c r="S153" s="397"/>
      <c r="T153" s="397"/>
      <c r="U153" s="397"/>
      <c r="V153" s="397"/>
      <c r="W153" s="397"/>
      <c r="X153" s="397"/>
      <c r="Y153" s="397"/>
      <c r="Z153" s="397"/>
      <c r="AA153" s="397"/>
      <c r="AB153" s="397"/>
      <c r="AC153" s="397"/>
      <c r="AD153" s="397"/>
      <c r="AE153" s="397"/>
      <c r="AF153" s="397"/>
      <c r="AG153" s="397"/>
      <c r="AH153" s="397"/>
    </row>
    <row r="154" spans="1:34" ht="14.4">
      <c r="A154" s="397"/>
      <c r="B154" s="397"/>
      <c r="C154" s="397"/>
      <c r="D154" s="397"/>
      <c r="E154" s="397"/>
      <c r="F154" s="397"/>
      <c r="G154" s="397"/>
      <c r="H154" s="397"/>
      <c r="I154" s="397"/>
      <c r="J154" s="397"/>
      <c r="K154" s="397"/>
      <c r="L154" s="397"/>
      <c r="M154" s="397"/>
      <c r="N154" s="397"/>
      <c r="O154" s="397"/>
      <c r="P154" s="397"/>
      <c r="Q154" s="397"/>
      <c r="R154" s="397"/>
      <c r="S154" s="397"/>
      <c r="T154" s="397"/>
      <c r="U154" s="397"/>
      <c r="V154" s="397"/>
      <c r="W154" s="397"/>
      <c r="X154" s="397"/>
      <c r="Y154" s="397"/>
      <c r="Z154" s="397"/>
      <c r="AA154" s="397"/>
      <c r="AB154" s="397"/>
      <c r="AC154" s="397"/>
      <c r="AD154" s="397"/>
      <c r="AE154" s="397"/>
      <c r="AF154" s="397"/>
      <c r="AG154" s="397"/>
      <c r="AH154" s="397"/>
    </row>
    <row r="155" spans="1:34" ht="14.4">
      <c r="A155" s="397"/>
      <c r="B155" s="397"/>
      <c r="C155" s="397"/>
      <c r="D155" s="397"/>
      <c r="E155" s="397"/>
      <c r="F155" s="397"/>
      <c r="G155" s="397"/>
      <c r="H155" s="397"/>
      <c r="I155" s="397"/>
      <c r="J155" s="397"/>
      <c r="K155" s="397"/>
      <c r="L155" s="397"/>
      <c r="M155" s="397"/>
      <c r="N155" s="397"/>
      <c r="O155" s="397"/>
      <c r="P155" s="397"/>
      <c r="Q155" s="397"/>
      <c r="R155" s="397"/>
      <c r="S155" s="397"/>
      <c r="T155" s="397"/>
      <c r="U155" s="397"/>
      <c r="V155" s="397"/>
      <c r="W155" s="397"/>
      <c r="X155" s="397"/>
      <c r="Y155" s="397"/>
      <c r="Z155" s="397"/>
      <c r="AA155" s="397"/>
      <c r="AB155" s="397"/>
      <c r="AC155" s="397"/>
      <c r="AD155" s="397"/>
      <c r="AE155" s="397"/>
      <c r="AF155" s="397"/>
      <c r="AG155" s="397"/>
      <c r="AH155" s="397"/>
    </row>
    <row r="156" spans="1:34" ht="14.4">
      <c r="A156" s="397"/>
      <c r="B156" s="397"/>
      <c r="C156" s="397"/>
      <c r="D156" s="397"/>
      <c r="E156" s="397"/>
      <c r="F156" s="397"/>
      <c r="G156" s="397"/>
      <c r="H156" s="397"/>
      <c r="I156" s="397"/>
      <c r="J156" s="397"/>
      <c r="K156" s="397"/>
      <c r="L156" s="397"/>
      <c r="M156" s="397"/>
      <c r="N156" s="397"/>
      <c r="O156" s="397"/>
      <c r="P156" s="397"/>
      <c r="Q156" s="397"/>
      <c r="R156" s="397"/>
      <c r="S156" s="397"/>
      <c r="T156" s="397"/>
      <c r="U156" s="397"/>
      <c r="V156" s="397"/>
      <c r="W156" s="397"/>
      <c r="X156" s="397"/>
      <c r="Y156" s="397"/>
      <c r="Z156" s="397"/>
      <c r="AA156" s="397"/>
      <c r="AB156" s="397"/>
      <c r="AC156" s="397"/>
      <c r="AD156" s="397"/>
      <c r="AE156" s="397"/>
      <c r="AF156" s="397"/>
      <c r="AG156" s="397"/>
      <c r="AH156" s="397"/>
    </row>
    <row r="157" spans="1:34" ht="14.4">
      <c r="A157" s="397"/>
      <c r="B157" s="397"/>
      <c r="C157" s="397"/>
      <c r="D157" s="397"/>
      <c r="E157" s="397"/>
      <c r="F157" s="397"/>
      <c r="G157" s="397"/>
      <c r="H157" s="397"/>
      <c r="I157" s="397"/>
      <c r="J157" s="397"/>
      <c r="K157" s="397"/>
      <c r="L157" s="397"/>
      <c r="M157" s="397"/>
      <c r="N157" s="397"/>
      <c r="O157" s="397"/>
      <c r="P157" s="397"/>
      <c r="Q157" s="397"/>
      <c r="R157" s="397"/>
      <c r="S157" s="397"/>
      <c r="T157" s="397"/>
      <c r="U157" s="397"/>
      <c r="V157" s="397"/>
      <c r="W157" s="397"/>
      <c r="X157" s="397"/>
      <c r="Y157" s="397"/>
      <c r="Z157" s="397"/>
      <c r="AA157" s="397"/>
      <c r="AB157" s="397"/>
      <c r="AC157" s="397"/>
      <c r="AD157" s="397"/>
      <c r="AE157" s="397"/>
      <c r="AF157" s="397"/>
      <c r="AG157" s="397"/>
      <c r="AH157" s="397"/>
    </row>
    <row r="158" spans="1:34" ht="14.4">
      <c r="A158" s="397"/>
      <c r="B158" s="397"/>
      <c r="C158" s="397"/>
      <c r="D158" s="397"/>
      <c r="E158" s="397"/>
      <c r="F158" s="397"/>
      <c r="G158" s="397"/>
      <c r="H158" s="397"/>
      <c r="I158" s="397"/>
      <c r="J158" s="397"/>
      <c r="K158" s="397"/>
      <c r="L158" s="397"/>
      <c r="M158" s="397"/>
      <c r="N158" s="397"/>
      <c r="O158" s="397"/>
      <c r="P158" s="397"/>
      <c r="Q158" s="397"/>
      <c r="R158" s="397"/>
      <c r="S158" s="397"/>
      <c r="T158" s="397"/>
      <c r="U158" s="397"/>
      <c r="V158" s="397"/>
      <c r="W158" s="397"/>
      <c r="X158" s="397"/>
      <c r="Y158" s="397"/>
      <c r="Z158" s="397"/>
      <c r="AA158" s="397"/>
      <c r="AB158" s="397"/>
      <c r="AC158" s="397"/>
      <c r="AD158" s="397"/>
      <c r="AE158" s="397"/>
      <c r="AF158" s="397"/>
      <c r="AG158" s="397"/>
      <c r="AH158" s="397"/>
    </row>
    <row r="159" spans="1:34" ht="14.4">
      <c r="A159" s="397"/>
      <c r="B159" s="397"/>
      <c r="C159" s="397"/>
      <c r="D159" s="397"/>
      <c r="E159" s="397"/>
      <c r="F159" s="397"/>
      <c r="G159" s="397"/>
      <c r="H159" s="397"/>
      <c r="I159" s="397"/>
      <c r="J159" s="397"/>
      <c r="K159" s="397"/>
      <c r="L159" s="397"/>
      <c r="M159" s="397"/>
      <c r="N159" s="397"/>
      <c r="O159" s="397"/>
      <c r="P159" s="397"/>
      <c r="Q159" s="397"/>
      <c r="R159" s="397"/>
      <c r="S159" s="397"/>
      <c r="T159" s="397"/>
      <c r="U159" s="397"/>
      <c r="V159" s="397"/>
      <c r="W159" s="397"/>
      <c r="X159" s="397"/>
      <c r="Y159" s="397"/>
      <c r="Z159" s="397"/>
      <c r="AA159" s="397"/>
      <c r="AB159" s="397"/>
      <c r="AC159" s="397"/>
      <c r="AD159" s="397"/>
      <c r="AE159" s="397"/>
      <c r="AF159" s="397"/>
      <c r="AG159" s="397"/>
      <c r="AH159" s="397"/>
    </row>
    <row r="160" spans="1:34" ht="14.4">
      <c r="A160" s="397"/>
      <c r="B160" s="397"/>
      <c r="C160" s="397"/>
      <c r="D160" s="397"/>
      <c r="E160" s="397"/>
      <c r="F160" s="397"/>
      <c r="G160" s="397"/>
      <c r="H160" s="397"/>
      <c r="I160" s="397"/>
      <c r="J160" s="397"/>
      <c r="K160" s="397"/>
      <c r="L160" s="397"/>
      <c r="M160" s="397"/>
      <c r="N160" s="397"/>
      <c r="O160" s="397"/>
      <c r="P160" s="397"/>
      <c r="Q160" s="397"/>
      <c r="R160" s="397"/>
      <c r="S160" s="397"/>
      <c r="T160" s="397"/>
      <c r="U160" s="397"/>
      <c r="V160" s="397"/>
      <c r="W160" s="397"/>
      <c r="X160" s="397"/>
      <c r="Y160" s="397"/>
      <c r="Z160" s="397"/>
      <c r="AA160" s="397"/>
      <c r="AB160" s="397"/>
      <c r="AC160" s="397"/>
      <c r="AD160" s="397"/>
      <c r="AE160" s="397"/>
      <c r="AF160" s="397"/>
      <c r="AG160" s="397"/>
      <c r="AH160" s="397"/>
    </row>
    <row r="161" spans="1:34" ht="14.4">
      <c r="A161" s="397"/>
      <c r="B161" s="397"/>
      <c r="C161" s="397"/>
      <c r="D161" s="397"/>
      <c r="E161" s="397"/>
      <c r="F161" s="397"/>
      <c r="G161" s="397"/>
      <c r="H161" s="397"/>
      <c r="I161" s="397"/>
      <c r="J161" s="397"/>
      <c r="K161" s="397"/>
      <c r="L161" s="397"/>
      <c r="M161" s="397"/>
      <c r="N161" s="397"/>
      <c r="O161" s="397"/>
      <c r="P161" s="397"/>
      <c r="Q161" s="397"/>
      <c r="R161" s="397"/>
      <c r="S161" s="397"/>
      <c r="T161" s="397"/>
      <c r="U161" s="397"/>
      <c r="V161" s="397"/>
      <c r="W161" s="397"/>
      <c r="X161" s="397"/>
      <c r="Y161" s="397"/>
      <c r="Z161" s="397"/>
      <c r="AA161" s="397"/>
      <c r="AB161" s="397"/>
      <c r="AC161" s="397"/>
      <c r="AD161" s="397"/>
      <c r="AE161" s="397"/>
      <c r="AF161" s="397"/>
      <c r="AG161" s="397"/>
      <c r="AH161" s="397"/>
    </row>
    <row r="162" spans="1:34" ht="14.4">
      <c r="A162" s="397"/>
      <c r="B162" s="397"/>
      <c r="C162" s="397"/>
      <c r="D162" s="397"/>
      <c r="E162" s="397"/>
      <c r="F162" s="397"/>
      <c r="G162" s="397"/>
      <c r="H162" s="397"/>
      <c r="I162" s="397"/>
      <c r="J162" s="397"/>
      <c r="K162" s="397"/>
      <c r="L162" s="397"/>
      <c r="M162" s="397"/>
      <c r="N162" s="397"/>
      <c r="O162" s="397"/>
      <c r="P162" s="397"/>
      <c r="Q162" s="397"/>
      <c r="R162" s="397"/>
      <c r="S162" s="397"/>
      <c r="T162" s="397"/>
      <c r="U162" s="397"/>
      <c r="V162" s="397"/>
      <c r="W162" s="397"/>
      <c r="X162" s="397"/>
      <c r="Y162" s="397"/>
      <c r="Z162" s="397"/>
      <c r="AA162" s="397"/>
      <c r="AB162" s="397"/>
      <c r="AC162" s="397"/>
      <c r="AD162" s="397"/>
      <c r="AE162" s="397"/>
      <c r="AF162" s="397"/>
      <c r="AG162" s="397"/>
      <c r="AH162" s="397"/>
    </row>
    <row r="163" spans="1:34" ht="14.4">
      <c r="A163" s="397"/>
      <c r="B163" s="397"/>
      <c r="C163" s="397"/>
      <c r="D163" s="397"/>
      <c r="E163" s="397"/>
      <c r="F163" s="397"/>
      <c r="G163" s="397"/>
      <c r="H163" s="397"/>
      <c r="I163" s="397"/>
      <c r="J163" s="397"/>
      <c r="K163" s="397"/>
      <c r="L163" s="397"/>
      <c r="M163" s="397"/>
      <c r="N163" s="397"/>
      <c r="O163" s="397"/>
      <c r="P163" s="397"/>
      <c r="Q163" s="397"/>
      <c r="R163" s="397"/>
      <c r="S163" s="397"/>
      <c r="T163" s="397"/>
      <c r="U163" s="397"/>
      <c r="V163" s="397"/>
      <c r="W163" s="397"/>
      <c r="X163" s="397"/>
      <c r="Y163" s="397"/>
      <c r="Z163" s="397"/>
      <c r="AA163" s="397"/>
      <c r="AB163" s="397"/>
      <c r="AC163" s="397"/>
      <c r="AD163" s="397"/>
      <c r="AE163" s="397"/>
      <c r="AF163" s="397"/>
      <c r="AG163" s="397"/>
      <c r="AH163" s="397"/>
    </row>
    <row r="164" spans="1:34" ht="14.4">
      <c r="A164" s="397"/>
      <c r="B164" s="397"/>
      <c r="C164" s="397"/>
      <c r="D164" s="397"/>
      <c r="E164" s="397"/>
      <c r="F164" s="397"/>
      <c r="G164" s="397"/>
      <c r="H164" s="397"/>
      <c r="I164" s="397"/>
      <c r="J164" s="397"/>
      <c r="K164" s="397"/>
      <c r="L164" s="397"/>
      <c r="M164" s="397"/>
      <c r="N164" s="397"/>
      <c r="O164" s="397"/>
      <c r="P164" s="397"/>
      <c r="Q164" s="397"/>
      <c r="R164" s="397"/>
      <c r="S164" s="397"/>
      <c r="T164" s="397"/>
      <c r="U164" s="397"/>
      <c r="V164" s="397"/>
      <c r="W164" s="397"/>
      <c r="X164" s="397"/>
      <c r="Y164" s="397"/>
      <c r="Z164" s="397"/>
      <c r="AA164" s="397"/>
      <c r="AB164" s="397"/>
      <c r="AC164" s="397"/>
      <c r="AD164" s="397"/>
      <c r="AE164" s="397"/>
      <c r="AF164" s="397"/>
      <c r="AG164" s="397"/>
      <c r="AH164" s="397"/>
    </row>
    <row r="165" spans="1:34" ht="14.4">
      <c r="A165" s="397"/>
      <c r="B165" s="397"/>
      <c r="C165" s="397"/>
      <c r="D165" s="397"/>
      <c r="E165" s="397"/>
      <c r="F165" s="397"/>
      <c r="G165" s="397"/>
      <c r="H165" s="397"/>
      <c r="I165" s="397"/>
      <c r="J165" s="397"/>
      <c r="K165" s="397"/>
      <c r="L165" s="397"/>
      <c r="M165" s="397"/>
      <c r="N165" s="397"/>
      <c r="O165" s="397"/>
      <c r="P165" s="397"/>
      <c r="Q165" s="397"/>
      <c r="R165" s="397"/>
      <c r="S165" s="397"/>
      <c r="T165" s="397"/>
      <c r="U165" s="397"/>
      <c r="V165" s="397"/>
      <c r="W165" s="397"/>
      <c r="X165" s="397"/>
      <c r="Y165" s="397"/>
      <c r="Z165" s="397"/>
      <c r="AA165" s="397"/>
      <c r="AB165" s="397"/>
      <c r="AC165" s="397"/>
      <c r="AD165" s="397"/>
      <c r="AE165" s="397"/>
      <c r="AF165" s="397"/>
      <c r="AG165" s="397"/>
      <c r="AH165" s="397"/>
    </row>
    <row r="166" spans="1:34" ht="14.4">
      <c r="A166" s="397"/>
      <c r="B166" s="397"/>
      <c r="C166" s="397"/>
      <c r="D166" s="397"/>
      <c r="E166" s="397"/>
      <c r="F166" s="397"/>
      <c r="G166" s="397"/>
      <c r="H166" s="397"/>
      <c r="I166" s="397"/>
      <c r="J166" s="397"/>
      <c r="K166" s="397"/>
      <c r="L166" s="397"/>
      <c r="M166" s="397"/>
      <c r="N166" s="397"/>
      <c r="O166" s="397"/>
      <c r="P166" s="397"/>
      <c r="Q166" s="397"/>
      <c r="R166" s="397"/>
      <c r="S166" s="397"/>
      <c r="T166" s="397"/>
      <c r="U166" s="397"/>
      <c r="V166" s="397"/>
      <c r="W166" s="397"/>
      <c r="X166" s="397"/>
      <c r="Y166" s="397"/>
      <c r="Z166" s="397"/>
      <c r="AA166" s="397"/>
      <c r="AB166" s="397"/>
      <c r="AC166" s="397"/>
      <c r="AD166" s="397"/>
      <c r="AE166" s="397"/>
      <c r="AF166" s="397"/>
      <c r="AG166" s="397"/>
      <c r="AH166" s="397"/>
    </row>
    <row r="167" spans="1:34" ht="14.4">
      <c r="A167" s="397"/>
      <c r="B167" s="397"/>
      <c r="C167" s="397"/>
      <c r="D167" s="397"/>
      <c r="E167" s="397"/>
      <c r="F167" s="397"/>
      <c r="G167" s="397"/>
      <c r="H167" s="397"/>
      <c r="I167" s="397"/>
      <c r="J167" s="397"/>
      <c r="K167" s="397"/>
      <c r="L167" s="397"/>
      <c r="M167" s="397"/>
      <c r="N167" s="397"/>
      <c r="O167" s="397"/>
      <c r="P167" s="397"/>
      <c r="Q167" s="397"/>
      <c r="R167" s="397"/>
      <c r="S167" s="397"/>
      <c r="T167" s="397"/>
      <c r="U167" s="397"/>
      <c r="V167" s="397"/>
      <c r="W167" s="397"/>
      <c r="X167" s="397"/>
      <c r="Y167" s="397"/>
      <c r="Z167" s="397"/>
      <c r="AA167" s="397"/>
      <c r="AB167" s="397"/>
      <c r="AC167" s="397"/>
      <c r="AD167" s="397"/>
      <c r="AE167" s="397"/>
      <c r="AF167" s="397"/>
      <c r="AG167" s="397"/>
      <c r="AH167" s="397"/>
    </row>
    <row r="168" spans="1:34" ht="14.4">
      <c r="A168" s="397"/>
      <c r="B168" s="397"/>
      <c r="C168" s="397"/>
      <c r="D168" s="397"/>
      <c r="E168" s="397"/>
      <c r="F168" s="397"/>
      <c r="G168" s="397"/>
      <c r="H168" s="397"/>
      <c r="I168" s="397"/>
      <c r="J168" s="397"/>
      <c r="K168" s="397"/>
      <c r="L168" s="397"/>
      <c r="M168" s="397"/>
      <c r="N168" s="397"/>
      <c r="O168" s="397"/>
      <c r="P168" s="397"/>
      <c r="Q168" s="397"/>
      <c r="R168" s="397"/>
      <c r="S168" s="397"/>
      <c r="T168" s="397"/>
      <c r="U168" s="397"/>
      <c r="V168" s="397"/>
      <c r="W168" s="397"/>
      <c r="X168" s="397"/>
      <c r="Y168" s="397"/>
      <c r="Z168" s="397"/>
      <c r="AA168" s="397"/>
      <c r="AB168" s="397"/>
      <c r="AC168" s="397"/>
      <c r="AD168" s="397"/>
      <c r="AE168" s="397"/>
      <c r="AF168" s="397"/>
      <c r="AG168" s="397"/>
      <c r="AH168" s="397"/>
    </row>
    <row r="169" spans="1:34" ht="14.4">
      <c r="A169" s="397"/>
      <c r="B169" s="397"/>
      <c r="C169" s="397"/>
      <c r="D169" s="397"/>
      <c r="E169" s="397"/>
      <c r="F169" s="397"/>
      <c r="G169" s="397"/>
      <c r="H169" s="397"/>
      <c r="I169" s="397"/>
      <c r="J169" s="397"/>
      <c r="K169" s="397"/>
      <c r="L169" s="397"/>
      <c r="M169" s="397"/>
      <c r="N169" s="397"/>
      <c r="O169" s="397"/>
      <c r="P169" s="397"/>
      <c r="Q169" s="397"/>
      <c r="R169" s="397"/>
      <c r="S169" s="397"/>
      <c r="T169" s="397"/>
      <c r="U169" s="397"/>
      <c r="V169" s="397"/>
      <c r="W169" s="397"/>
      <c r="X169" s="397"/>
      <c r="Y169" s="397"/>
      <c r="Z169" s="397"/>
      <c r="AA169" s="397"/>
      <c r="AB169" s="397"/>
      <c r="AC169" s="397"/>
      <c r="AD169" s="397"/>
      <c r="AE169" s="397"/>
      <c r="AF169" s="397"/>
      <c r="AG169" s="397"/>
      <c r="AH169" s="397"/>
    </row>
    <row r="170" spans="1:34" ht="14.4">
      <c r="A170" s="397"/>
      <c r="B170" s="397"/>
      <c r="C170" s="397"/>
      <c r="D170" s="397"/>
      <c r="E170" s="397"/>
      <c r="F170" s="397"/>
      <c r="G170" s="397"/>
      <c r="H170" s="397"/>
      <c r="I170" s="397"/>
      <c r="J170" s="397"/>
      <c r="K170" s="397"/>
      <c r="L170" s="397"/>
      <c r="M170" s="397"/>
      <c r="N170" s="397"/>
      <c r="O170" s="397"/>
      <c r="P170" s="397"/>
      <c r="Q170" s="397"/>
      <c r="R170" s="397"/>
      <c r="S170" s="397"/>
      <c r="T170" s="397"/>
      <c r="U170" s="397"/>
      <c r="V170" s="397"/>
      <c r="W170" s="397"/>
      <c r="X170" s="397"/>
      <c r="Y170" s="397"/>
      <c r="Z170" s="397"/>
      <c r="AA170" s="397"/>
      <c r="AB170" s="397"/>
      <c r="AC170" s="397"/>
      <c r="AD170" s="397"/>
      <c r="AE170" s="397"/>
      <c r="AF170" s="397"/>
      <c r="AG170" s="397"/>
      <c r="AH170" s="397"/>
    </row>
    <row r="171" spans="1:34" ht="14.4">
      <c r="A171" s="397"/>
      <c r="B171" s="397"/>
      <c r="C171" s="397"/>
      <c r="D171" s="397"/>
      <c r="E171" s="397"/>
      <c r="F171" s="397"/>
      <c r="G171" s="397"/>
      <c r="H171" s="397"/>
      <c r="I171" s="397"/>
      <c r="J171" s="397"/>
      <c r="K171" s="397"/>
      <c r="L171" s="397"/>
      <c r="M171" s="397"/>
      <c r="N171" s="397"/>
      <c r="O171" s="397"/>
      <c r="P171" s="397"/>
      <c r="Q171" s="397"/>
      <c r="R171" s="397"/>
      <c r="S171" s="397"/>
      <c r="T171" s="397"/>
      <c r="U171" s="397"/>
      <c r="V171" s="397"/>
      <c r="W171" s="397"/>
      <c r="X171" s="397"/>
      <c r="Y171" s="397"/>
      <c r="Z171" s="397"/>
      <c r="AA171" s="397"/>
      <c r="AB171" s="397"/>
      <c r="AC171" s="397"/>
      <c r="AD171" s="397"/>
      <c r="AE171" s="397"/>
      <c r="AF171" s="397"/>
      <c r="AG171" s="397"/>
      <c r="AH171" s="397"/>
    </row>
    <row r="172" spans="1:34" ht="14.4">
      <c r="A172" s="397"/>
      <c r="B172" s="397"/>
      <c r="C172" s="397"/>
      <c r="D172" s="397"/>
      <c r="E172" s="397"/>
      <c r="F172" s="397"/>
      <c r="G172" s="397"/>
      <c r="H172" s="397"/>
      <c r="I172" s="397"/>
      <c r="J172" s="397"/>
      <c r="K172" s="397"/>
      <c r="L172" s="397"/>
      <c r="M172" s="397"/>
      <c r="N172" s="397"/>
      <c r="O172" s="397"/>
      <c r="P172" s="397"/>
      <c r="Q172" s="397"/>
      <c r="R172" s="397"/>
      <c r="S172" s="397"/>
      <c r="T172" s="397"/>
      <c r="U172" s="397"/>
      <c r="V172" s="397"/>
      <c r="W172" s="397"/>
      <c r="X172" s="397"/>
      <c r="Y172" s="397"/>
      <c r="Z172" s="397"/>
      <c r="AA172" s="397"/>
      <c r="AB172" s="397"/>
      <c r="AC172" s="397"/>
      <c r="AD172" s="397"/>
      <c r="AE172" s="397"/>
      <c r="AF172" s="397"/>
      <c r="AG172" s="397"/>
      <c r="AH172" s="397"/>
    </row>
    <row r="173" spans="1:34" ht="14.4">
      <c r="A173" s="397"/>
      <c r="B173" s="397"/>
      <c r="C173" s="397"/>
      <c r="D173" s="397"/>
      <c r="E173" s="397"/>
      <c r="F173" s="397"/>
      <c r="G173" s="397"/>
      <c r="H173" s="397"/>
      <c r="I173" s="397"/>
      <c r="J173" s="397"/>
      <c r="K173" s="397"/>
      <c r="L173" s="397"/>
      <c r="M173" s="397"/>
      <c r="N173" s="397"/>
      <c r="O173" s="397"/>
      <c r="P173" s="397"/>
      <c r="Q173" s="397"/>
      <c r="R173" s="397"/>
      <c r="S173" s="397"/>
      <c r="T173" s="397"/>
      <c r="U173" s="397"/>
      <c r="V173" s="397"/>
      <c r="W173" s="397"/>
      <c r="X173" s="397"/>
      <c r="Y173" s="397"/>
      <c r="Z173" s="397"/>
      <c r="AA173" s="397"/>
      <c r="AB173" s="397"/>
      <c r="AC173" s="397"/>
      <c r="AD173" s="397"/>
      <c r="AE173" s="397"/>
      <c r="AF173" s="397"/>
      <c r="AG173" s="397"/>
      <c r="AH173" s="397"/>
    </row>
    <row r="174" spans="1:34" ht="14.4">
      <c r="A174" s="397"/>
      <c r="B174" s="397"/>
      <c r="C174" s="397"/>
      <c r="D174" s="397"/>
      <c r="E174" s="397"/>
      <c r="F174" s="397"/>
      <c r="G174" s="397"/>
      <c r="H174" s="397"/>
      <c r="I174" s="397"/>
      <c r="J174" s="397"/>
      <c r="K174" s="397"/>
      <c r="L174" s="397"/>
      <c r="M174" s="397"/>
      <c r="N174" s="397"/>
      <c r="O174" s="397"/>
      <c r="P174" s="397"/>
      <c r="Q174" s="397"/>
      <c r="R174" s="397"/>
      <c r="S174" s="397"/>
      <c r="T174" s="397"/>
      <c r="U174" s="397"/>
      <c r="V174" s="397"/>
      <c r="W174" s="397"/>
      <c r="X174" s="397"/>
      <c r="Y174" s="397"/>
      <c r="Z174" s="397"/>
      <c r="AA174" s="397"/>
      <c r="AB174" s="397"/>
      <c r="AC174" s="397"/>
      <c r="AD174" s="397"/>
      <c r="AE174" s="397"/>
      <c r="AF174" s="397"/>
      <c r="AG174" s="397"/>
      <c r="AH174" s="397"/>
    </row>
    <row r="175" spans="1:34" ht="14.4">
      <c r="A175" s="397"/>
      <c r="B175" s="397"/>
      <c r="C175" s="397"/>
      <c r="D175" s="397"/>
      <c r="E175" s="397"/>
      <c r="F175" s="397"/>
      <c r="G175" s="397"/>
      <c r="H175" s="397"/>
      <c r="I175" s="397"/>
      <c r="J175" s="397"/>
      <c r="K175" s="397"/>
      <c r="L175" s="397"/>
      <c r="M175" s="397"/>
      <c r="N175" s="397"/>
      <c r="O175" s="397"/>
      <c r="P175" s="397"/>
      <c r="Q175" s="397"/>
      <c r="R175" s="397"/>
      <c r="S175" s="397"/>
      <c r="T175" s="397"/>
      <c r="U175" s="397"/>
      <c r="V175" s="397"/>
      <c r="W175" s="397"/>
      <c r="X175" s="397"/>
      <c r="Y175" s="397"/>
      <c r="Z175" s="397"/>
      <c r="AA175" s="397"/>
      <c r="AB175" s="397"/>
      <c r="AC175" s="397"/>
      <c r="AD175" s="397"/>
      <c r="AE175" s="397"/>
      <c r="AF175" s="397"/>
      <c r="AG175" s="397"/>
      <c r="AH175" s="397"/>
    </row>
    <row r="176" spans="1:34" ht="14.4">
      <c r="A176" s="397"/>
      <c r="B176" s="397"/>
      <c r="C176" s="397"/>
      <c r="D176" s="397"/>
      <c r="E176" s="397"/>
      <c r="F176" s="397"/>
      <c r="G176" s="397"/>
      <c r="H176" s="397"/>
      <c r="I176" s="397"/>
      <c r="J176" s="397"/>
      <c r="K176" s="397"/>
      <c r="L176" s="397"/>
      <c r="M176" s="397"/>
      <c r="N176" s="397"/>
      <c r="O176" s="397"/>
      <c r="P176" s="397"/>
      <c r="Q176" s="397"/>
      <c r="R176" s="397"/>
      <c r="S176" s="397"/>
      <c r="T176" s="397"/>
      <c r="U176" s="397"/>
      <c r="V176" s="397"/>
      <c r="W176" s="397"/>
      <c r="X176" s="397"/>
      <c r="Y176" s="397"/>
      <c r="Z176" s="397"/>
      <c r="AA176" s="397"/>
      <c r="AB176" s="397"/>
      <c r="AC176" s="397"/>
      <c r="AD176" s="397"/>
      <c r="AE176" s="397"/>
      <c r="AF176" s="397"/>
      <c r="AG176" s="397"/>
      <c r="AH176" s="397"/>
    </row>
    <row r="177" spans="1:34" ht="14.4">
      <c r="A177" s="397"/>
      <c r="B177" s="397"/>
      <c r="C177" s="397"/>
      <c r="D177" s="397"/>
      <c r="E177" s="397"/>
      <c r="F177" s="397"/>
      <c r="G177" s="397"/>
      <c r="H177" s="397"/>
      <c r="I177" s="397"/>
      <c r="J177" s="397"/>
      <c r="K177" s="397"/>
      <c r="L177" s="397"/>
      <c r="M177" s="397"/>
      <c r="N177" s="397"/>
      <c r="O177" s="397"/>
      <c r="P177" s="397"/>
      <c r="Q177" s="397"/>
      <c r="R177" s="397"/>
      <c r="S177" s="397"/>
      <c r="T177" s="397"/>
      <c r="U177" s="397"/>
      <c r="V177" s="397"/>
      <c r="W177" s="397"/>
      <c r="X177" s="397"/>
      <c r="Y177" s="397"/>
      <c r="Z177" s="397"/>
      <c r="AA177" s="397"/>
      <c r="AB177" s="397"/>
      <c r="AC177" s="397"/>
      <c r="AD177" s="397"/>
      <c r="AE177" s="397"/>
      <c r="AF177" s="397"/>
      <c r="AG177" s="397"/>
      <c r="AH177" s="397"/>
    </row>
    <row r="178" spans="1:34" ht="14.4">
      <c r="A178" s="397"/>
      <c r="B178" s="397"/>
      <c r="C178" s="397"/>
      <c r="D178" s="397"/>
      <c r="E178" s="397"/>
      <c r="F178" s="397"/>
      <c r="G178" s="397"/>
      <c r="H178" s="397"/>
      <c r="I178" s="397"/>
      <c r="J178" s="397"/>
      <c r="K178" s="397"/>
      <c r="L178" s="397"/>
      <c r="M178" s="397"/>
      <c r="N178" s="397"/>
      <c r="O178" s="397"/>
      <c r="P178" s="397"/>
      <c r="Q178" s="397"/>
      <c r="R178" s="397"/>
      <c r="S178" s="397"/>
      <c r="T178" s="397"/>
      <c r="U178" s="397"/>
      <c r="V178" s="397"/>
      <c r="W178" s="397"/>
      <c r="X178" s="397"/>
      <c r="Y178" s="397"/>
      <c r="Z178" s="397"/>
      <c r="AA178" s="397"/>
      <c r="AB178" s="397"/>
      <c r="AC178" s="397"/>
      <c r="AD178" s="397"/>
      <c r="AE178" s="397"/>
      <c r="AF178" s="397"/>
      <c r="AG178" s="397"/>
      <c r="AH178" s="397"/>
    </row>
    <row r="179" spans="1:34" ht="14.4">
      <c r="A179" s="397"/>
      <c r="B179" s="397"/>
      <c r="C179" s="397"/>
      <c r="D179" s="397"/>
      <c r="E179" s="397"/>
      <c r="F179" s="397"/>
      <c r="G179" s="397"/>
      <c r="H179" s="397"/>
      <c r="I179" s="397"/>
      <c r="J179" s="397"/>
      <c r="K179" s="397"/>
      <c r="L179" s="397"/>
      <c r="M179" s="397"/>
      <c r="N179" s="397"/>
      <c r="O179" s="397"/>
      <c r="P179" s="397"/>
      <c r="Q179" s="397"/>
      <c r="R179" s="397"/>
      <c r="S179" s="397"/>
      <c r="T179" s="397"/>
      <c r="U179" s="397"/>
      <c r="V179" s="397"/>
      <c r="W179" s="397"/>
      <c r="X179" s="397"/>
      <c r="Y179" s="397"/>
      <c r="Z179" s="397"/>
      <c r="AA179" s="397"/>
      <c r="AB179" s="397"/>
      <c r="AC179" s="397"/>
      <c r="AD179" s="397"/>
      <c r="AE179" s="397"/>
      <c r="AF179" s="397"/>
      <c r="AG179" s="397"/>
      <c r="AH179" s="397"/>
    </row>
    <row r="180" spans="1:34" ht="14.4">
      <c r="A180" s="397"/>
      <c r="B180" s="397"/>
      <c r="C180" s="397"/>
      <c r="D180" s="397"/>
      <c r="E180" s="397"/>
      <c r="F180" s="397"/>
      <c r="G180" s="397"/>
      <c r="H180" s="397"/>
      <c r="I180" s="397"/>
      <c r="J180" s="397"/>
      <c r="K180" s="397"/>
      <c r="L180" s="397"/>
      <c r="M180" s="397"/>
      <c r="N180" s="397"/>
      <c r="O180" s="397"/>
      <c r="P180" s="397"/>
      <c r="Q180" s="397"/>
      <c r="R180" s="397"/>
      <c r="S180" s="397"/>
      <c r="T180" s="397"/>
      <c r="U180" s="397"/>
      <c r="V180" s="397"/>
      <c r="W180" s="397"/>
      <c r="X180" s="397"/>
      <c r="Y180" s="397"/>
      <c r="Z180" s="397"/>
      <c r="AA180" s="397"/>
      <c r="AB180" s="397"/>
      <c r="AC180" s="397"/>
      <c r="AD180" s="397"/>
      <c r="AE180" s="397"/>
      <c r="AF180" s="397"/>
      <c r="AG180" s="397"/>
      <c r="AH180" s="397"/>
    </row>
    <row r="181" spans="1:34" ht="14.4">
      <c r="A181" s="397"/>
      <c r="B181" s="397"/>
      <c r="C181" s="397"/>
      <c r="D181" s="397"/>
      <c r="E181" s="397"/>
      <c r="F181" s="397"/>
      <c r="G181" s="397"/>
      <c r="H181" s="397"/>
      <c r="I181" s="397"/>
      <c r="J181" s="397"/>
      <c r="K181" s="397"/>
      <c r="L181" s="397"/>
      <c r="M181" s="397"/>
      <c r="N181" s="397"/>
      <c r="O181" s="397"/>
      <c r="P181" s="397"/>
      <c r="Q181" s="397"/>
      <c r="R181" s="397"/>
      <c r="S181" s="397"/>
      <c r="T181" s="397"/>
      <c r="U181" s="397"/>
      <c r="V181" s="397"/>
      <c r="W181" s="397"/>
      <c r="X181" s="397"/>
      <c r="Y181" s="397"/>
      <c r="Z181" s="397"/>
      <c r="AA181" s="397"/>
      <c r="AB181" s="397"/>
      <c r="AC181" s="397"/>
      <c r="AD181" s="397"/>
      <c r="AE181" s="397"/>
      <c r="AF181" s="397"/>
      <c r="AG181" s="397"/>
      <c r="AH181" s="397"/>
    </row>
    <row r="182" spans="1:34" ht="14.4">
      <c r="A182" s="397"/>
      <c r="B182" s="397"/>
      <c r="C182" s="397"/>
      <c r="D182" s="397"/>
      <c r="E182" s="397"/>
      <c r="F182" s="397"/>
      <c r="G182" s="397"/>
      <c r="H182" s="397"/>
      <c r="I182" s="397"/>
      <c r="J182" s="397"/>
      <c r="K182" s="397"/>
      <c r="L182" s="397"/>
      <c r="M182" s="397"/>
      <c r="N182" s="397"/>
      <c r="O182" s="397"/>
      <c r="P182" s="397"/>
      <c r="Q182" s="397"/>
      <c r="R182" s="397"/>
      <c r="S182" s="397"/>
      <c r="T182" s="397"/>
      <c r="U182" s="397"/>
      <c r="V182" s="397"/>
      <c r="W182" s="397"/>
      <c r="X182" s="397"/>
      <c r="Y182" s="397"/>
      <c r="Z182" s="397"/>
      <c r="AA182" s="397"/>
      <c r="AB182" s="397"/>
      <c r="AC182" s="397"/>
      <c r="AD182" s="397"/>
      <c r="AE182" s="397"/>
      <c r="AF182" s="397"/>
      <c r="AG182" s="397"/>
      <c r="AH182" s="397"/>
    </row>
    <row r="183" spans="1:34" ht="14.4">
      <c r="A183" s="397"/>
      <c r="B183" s="397"/>
      <c r="C183" s="397"/>
      <c r="D183" s="397"/>
      <c r="E183" s="397"/>
      <c r="F183" s="397"/>
      <c r="G183" s="397"/>
      <c r="H183" s="397"/>
      <c r="I183" s="397"/>
      <c r="J183" s="397"/>
      <c r="K183" s="397"/>
      <c r="L183" s="397"/>
      <c r="M183" s="397"/>
      <c r="N183" s="397"/>
      <c r="O183" s="397"/>
      <c r="P183" s="397"/>
      <c r="Q183" s="397"/>
      <c r="R183" s="397"/>
      <c r="S183" s="397"/>
      <c r="T183" s="397"/>
      <c r="U183" s="397"/>
      <c r="V183" s="397"/>
      <c r="W183" s="397"/>
      <c r="X183" s="397"/>
      <c r="Y183" s="397"/>
      <c r="Z183" s="397"/>
      <c r="AA183" s="397"/>
      <c r="AB183" s="397"/>
      <c r="AC183" s="397"/>
      <c r="AD183" s="397"/>
      <c r="AE183" s="397"/>
      <c r="AF183" s="397"/>
      <c r="AG183" s="397"/>
      <c r="AH183" s="397"/>
    </row>
    <row r="184" spans="1:34" ht="14.4">
      <c r="A184" s="397"/>
      <c r="B184" s="397"/>
      <c r="C184" s="397"/>
      <c r="D184" s="397"/>
      <c r="E184" s="397"/>
      <c r="F184" s="397"/>
      <c r="G184" s="397"/>
      <c r="H184" s="397"/>
      <c r="I184" s="397"/>
      <c r="J184" s="397"/>
      <c r="K184" s="397"/>
      <c r="L184" s="397"/>
      <c r="M184" s="397"/>
      <c r="N184" s="397"/>
      <c r="O184" s="397"/>
      <c r="P184" s="397"/>
      <c r="Q184" s="397"/>
      <c r="R184" s="397"/>
      <c r="S184" s="397"/>
      <c r="T184" s="397"/>
      <c r="U184" s="397"/>
      <c r="V184" s="397"/>
      <c r="W184" s="397"/>
      <c r="X184" s="397"/>
      <c r="Y184" s="397"/>
      <c r="Z184" s="397"/>
      <c r="AA184" s="397"/>
      <c r="AB184" s="397"/>
      <c r="AC184" s="397"/>
      <c r="AD184" s="397"/>
      <c r="AE184" s="397"/>
      <c r="AF184" s="397"/>
      <c r="AG184" s="397"/>
      <c r="AH184" s="397"/>
    </row>
    <row r="185" spans="1:34" ht="14.4">
      <c r="A185" s="397"/>
      <c r="B185" s="397"/>
      <c r="C185" s="397"/>
      <c r="D185" s="397"/>
      <c r="E185" s="397"/>
      <c r="F185" s="397"/>
      <c r="G185" s="397"/>
      <c r="H185" s="397"/>
      <c r="I185" s="397"/>
      <c r="J185" s="397"/>
      <c r="K185" s="397"/>
      <c r="L185" s="397"/>
      <c r="M185" s="397"/>
      <c r="N185" s="397"/>
      <c r="O185" s="397"/>
      <c r="P185" s="397"/>
      <c r="Q185" s="397"/>
      <c r="R185" s="397"/>
      <c r="S185" s="397"/>
      <c r="T185" s="397"/>
      <c r="U185" s="397"/>
      <c r="V185" s="397"/>
      <c r="W185" s="397"/>
      <c r="X185" s="397"/>
      <c r="Y185" s="397"/>
      <c r="Z185" s="397"/>
      <c r="AA185" s="397"/>
      <c r="AB185" s="397"/>
      <c r="AC185" s="397"/>
      <c r="AD185" s="397"/>
      <c r="AE185" s="397"/>
      <c r="AF185" s="397"/>
      <c r="AG185" s="397"/>
      <c r="AH185" s="397"/>
    </row>
    <row r="186" spans="1:34" ht="14.4">
      <c r="A186" s="397"/>
      <c r="B186" s="397"/>
      <c r="C186" s="397"/>
      <c r="D186" s="397"/>
      <c r="E186" s="397"/>
      <c r="F186" s="397"/>
      <c r="G186" s="397"/>
      <c r="H186" s="397"/>
      <c r="I186" s="397"/>
      <c r="J186" s="397"/>
      <c r="K186" s="397"/>
      <c r="L186" s="397"/>
      <c r="M186" s="397"/>
      <c r="N186" s="397"/>
      <c r="O186" s="397"/>
      <c r="P186" s="397"/>
      <c r="Q186" s="397"/>
      <c r="R186" s="397"/>
      <c r="S186" s="397"/>
      <c r="T186" s="397"/>
      <c r="U186" s="397"/>
      <c r="V186" s="397"/>
      <c r="W186" s="397"/>
      <c r="X186" s="397"/>
      <c r="Y186" s="397"/>
      <c r="Z186" s="397"/>
      <c r="AA186" s="397"/>
      <c r="AB186" s="397"/>
      <c r="AC186" s="397"/>
      <c r="AD186" s="397"/>
      <c r="AE186" s="397"/>
      <c r="AF186" s="397"/>
      <c r="AG186" s="397"/>
      <c r="AH186" s="397"/>
    </row>
    <row r="187" spans="1:34" ht="14.4">
      <c r="A187" s="397"/>
      <c r="B187" s="397"/>
      <c r="C187" s="397"/>
      <c r="D187" s="397"/>
      <c r="E187" s="397"/>
      <c r="F187" s="397"/>
      <c r="G187" s="397"/>
      <c r="H187" s="397"/>
      <c r="I187" s="397"/>
      <c r="J187" s="397"/>
      <c r="K187" s="397"/>
      <c r="L187" s="397"/>
      <c r="M187" s="397"/>
      <c r="N187" s="397"/>
      <c r="O187" s="397"/>
      <c r="P187" s="397"/>
      <c r="Q187" s="397"/>
      <c r="R187" s="397"/>
      <c r="S187" s="397"/>
      <c r="T187" s="397"/>
      <c r="U187" s="397"/>
      <c r="V187" s="397"/>
      <c r="W187" s="397"/>
      <c r="X187" s="397"/>
      <c r="Y187" s="397"/>
      <c r="Z187" s="397"/>
      <c r="AA187" s="397"/>
      <c r="AB187" s="397"/>
      <c r="AC187" s="397"/>
      <c r="AD187" s="397"/>
      <c r="AE187" s="397"/>
      <c r="AF187" s="397"/>
      <c r="AG187" s="397"/>
      <c r="AH187" s="397"/>
    </row>
    <row r="188" spans="1:34" ht="14.4">
      <c r="A188" s="397"/>
      <c r="B188" s="397"/>
      <c r="C188" s="397"/>
      <c r="D188" s="397"/>
      <c r="E188" s="397"/>
      <c r="F188" s="397"/>
      <c r="G188" s="397"/>
      <c r="H188" s="397"/>
      <c r="I188" s="397"/>
      <c r="J188" s="397"/>
      <c r="K188" s="397"/>
      <c r="L188" s="397"/>
      <c r="M188" s="397"/>
      <c r="N188" s="397"/>
      <c r="O188" s="397"/>
      <c r="P188" s="397"/>
      <c r="Q188" s="397"/>
      <c r="R188" s="397"/>
      <c r="S188" s="397"/>
      <c r="T188" s="397"/>
      <c r="U188" s="397"/>
      <c r="V188" s="397"/>
      <c r="W188" s="397"/>
      <c r="X188" s="397"/>
      <c r="Y188" s="397"/>
      <c r="Z188" s="397"/>
      <c r="AA188" s="397"/>
      <c r="AB188" s="397"/>
      <c r="AC188" s="397"/>
      <c r="AD188" s="397"/>
      <c r="AE188" s="397"/>
      <c r="AF188" s="397"/>
      <c r="AG188" s="397"/>
      <c r="AH188" s="397"/>
    </row>
    <row r="189" spans="1:34" ht="14.4">
      <c r="A189" s="397"/>
      <c r="B189" s="397"/>
      <c r="C189" s="397"/>
      <c r="D189" s="397"/>
      <c r="E189" s="397"/>
      <c r="F189" s="397"/>
      <c r="G189" s="397"/>
      <c r="H189" s="397"/>
      <c r="I189" s="397"/>
      <c r="J189" s="397"/>
      <c r="K189" s="397"/>
      <c r="L189" s="397"/>
      <c r="M189" s="397"/>
      <c r="N189" s="397"/>
      <c r="O189" s="397"/>
      <c r="P189" s="397"/>
      <c r="Q189" s="397"/>
      <c r="R189" s="397"/>
      <c r="S189" s="397"/>
      <c r="T189" s="397"/>
      <c r="U189" s="397"/>
      <c r="V189" s="397"/>
      <c r="W189" s="397"/>
      <c r="X189" s="397"/>
      <c r="Y189" s="397"/>
      <c r="Z189" s="397"/>
      <c r="AA189" s="397"/>
      <c r="AB189" s="397"/>
      <c r="AC189" s="397"/>
      <c r="AD189" s="397"/>
      <c r="AE189" s="397"/>
      <c r="AF189" s="397"/>
      <c r="AG189" s="397"/>
      <c r="AH189" s="397"/>
    </row>
    <row r="190" spans="1:34" ht="14.4">
      <c r="A190" s="397"/>
      <c r="B190" s="397"/>
      <c r="C190" s="397"/>
      <c r="D190" s="397"/>
      <c r="E190" s="397"/>
      <c r="F190" s="397"/>
      <c r="G190" s="397"/>
      <c r="H190" s="397"/>
      <c r="I190" s="397"/>
      <c r="J190" s="397"/>
      <c r="K190" s="397"/>
      <c r="L190" s="397"/>
      <c r="M190" s="397"/>
      <c r="N190" s="397"/>
      <c r="O190" s="397"/>
      <c r="P190" s="397"/>
      <c r="Q190" s="397"/>
      <c r="R190" s="397"/>
      <c r="S190" s="397"/>
      <c r="T190" s="397"/>
      <c r="U190" s="397"/>
      <c r="V190" s="397"/>
      <c r="W190" s="397"/>
      <c r="X190" s="397"/>
      <c r="Y190" s="397"/>
      <c r="Z190" s="397"/>
      <c r="AA190" s="397"/>
      <c r="AB190" s="397"/>
      <c r="AC190" s="397"/>
      <c r="AD190" s="397"/>
      <c r="AE190" s="397"/>
      <c r="AF190" s="397"/>
      <c r="AG190" s="397"/>
      <c r="AH190" s="397"/>
    </row>
    <row r="191" spans="1:34" ht="14.4">
      <c r="A191" s="397"/>
      <c r="B191" s="397"/>
      <c r="C191" s="397"/>
      <c r="D191" s="397"/>
      <c r="E191" s="397"/>
      <c r="F191" s="397"/>
      <c r="G191" s="397"/>
      <c r="H191" s="397"/>
      <c r="I191" s="397"/>
      <c r="J191" s="397"/>
      <c r="K191" s="397"/>
      <c r="L191" s="397"/>
      <c r="M191" s="397"/>
      <c r="N191" s="397"/>
      <c r="O191" s="397"/>
      <c r="P191" s="397"/>
      <c r="Q191" s="397"/>
      <c r="R191" s="397"/>
      <c r="S191" s="397"/>
      <c r="T191" s="397"/>
      <c r="U191" s="397"/>
      <c r="V191" s="397"/>
      <c r="W191" s="397"/>
      <c r="X191" s="397"/>
      <c r="Y191" s="397"/>
      <c r="Z191" s="397"/>
      <c r="AA191" s="397"/>
      <c r="AB191" s="397"/>
      <c r="AC191" s="397"/>
      <c r="AD191" s="397"/>
      <c r="AE191" s="397"/>
      <c r="AF191" s="397"/>
      <c r="AG191" s="397"/>
      <c r="AH191" s="397"/>
    </row>
    <row r="192" spans="1:34" ht="14.4">
      <c r="A192" s="397"/>
      <c r="B192" s="397"/>
      <c r="C192" s="397"/>
      <c r="D192" s="397"/>
      <c r="E192" s="397"/>
      <c r="F192" s="397"/>
      <c r="G192" s="397"/>
      <c r="H192" s="397"/>
      <c r="I192" s="397"/>
      <c r="J192" s="397"/>
      <c r="K192" s="397"/>
      <c r="L192" s="397"/>
      <c r="M192" s="397"/>
      <c r="N192" s="397"/>
      <c r="O192" s="397"/>
      <c r="P192" s="397"/>
      <c r="Q192" s="397"/>
      <c r="R192" s="397"/>
      <c r="S192" s="397"/>
      <c r="T192" s="397"/>
      <c r="U192" s="397"/>
      <c r="V192" s="397"/>
      <c r="W192" s="397"/>
      <c r="X192" s="397"/>
      <c r="Y192" s="397"/>
      <c r="Z192" s="397"/>
      <c r="AA192" s="397"/>
      <c r="AB192" s="397"/>
      <c r="AC192" s="397"/>
      <c r="AD192" s="397"/>
      <c r="AE192" s="397"/>
      <c r="AF192" s="397"/>
      <c r="AG192" s="397"/>
      <c r="AH192" s="397"/>
    </row>
    <row r="193" spans="1:34" ht="14.4">
      <c r="A193" s="397"/>
      <c r="B193" s="397"/>
      <c r="C193" s="397"/>
      <c r="D193" s="397"/>
      <c r="E193" s="397"/>
      <c r="F193" s="397"/>
      <c r="G193" s="397"/>
      <c r="H193" s="397"/>
      <c r="I193" s="397"/>
      <c r="J193" s="397"/>
      <c r="K193" s="397"/>
      <c r="L193" s="397"/>
      <c r="M193" s="397"/>
      <c r="N193" s="397"/>
      <c r="O193" s="397"/>
      <c r="P193" s="397"/>
      <c r="Q193" s="397"/>
      <c r="R193" s="397"/>
      <c r="S193" s="397"/>
      <c r="T193" s="397"/>
      <c r="U193" s="397"/>
      <c r="V193" s="397"/>
      <c r="W193" s="397"/>
      <c r="X193" s="397"/>
      <c r="Y193" s="397"/>
      <c r="Z193" s="397"/>
      <c r="AA193" s="397"/>
      <c r="AB193" s="397"/>
      <c r="AC193" s="397"/>
      <c r="AD193" s="397"/>
      <c r="AE193" s="397"/>
      <c r="AF193" s="397"/>
      <c r="AG193" s="397"/>
      <c r="AH193" s="397"/>
    </row>
    <row r="194" spans="1:34" ht="14.4">
      <c r="A194" s="397"/>
      <c r="B194" s="397"/>
      <c r="C194" s="397"/>
      <c r="D194" s="397"/>
      <c r="E194" s="397"/>
      <c r="F194" s="397"/>
      <c r="G194" s="397"/>
      <c r="H194" s="397"/>
      <c r="I194" s="397"/>
      <c r="J194" s="397"/>
      <c r="K194" s="397"/>
      <c r="L194" s="397"/>
      <c r="M194" s="397"/>
      <c r="N194" s="397"/>
      <c r="O194" s="397"/>
      <c r="P194" s="397"/>
      <c r="Q194" s="397"/>
      <c r="R194" s="397"/>
      <c r="S194" s="397"/>
      <c r="T194" s="397"/>
      <c r="U194" s="397"/>
      <c r="V194" s="397"/>
      <c r="W194" s="397"/>
      <c r="X194" s="397"/>
      <c r="Y194" s="397"/>
      <c r="Z194" s="397"/>
      <c r="AA194" s="397"/>
      <c r="AB194" s="397"/>
      <c r="AC194" s="397"/>
      <c r="AD194" s="397"/>
      <c r="AE194" s="397"/>
      <c r="AF194" s="397"/>
      <c r="AG194" s="397"/>
      <c r="AH194" s="397"/>
    </row>
    <row r="195" spans="1:34" ht="14.4">
      <c r="A195" s="397"/>
      <c r="B195" s="397"/>
      <c r="C195" s="397"/>
      <c r="D195" s="397"/>
      <c r="E195" s="397"/>
      <c r="F195" s="397"/>
      <c r="G195" s="397"/>
      <c r="H195" s="397"/>
      <c r="I195" s="397"/>
      <c r="J195" s="397"/>
      <c r="K195" s="397"/>
      <c r="L195" s="397"/>
      <c r="M195" s="397"/>
      <c r="N195" s="397"/>
      <c r="O195" s="397"/>
      <c r="P195" s="397"/>
      <c r="Q195" s="397"/>
      <c r="R195" s="397"/>
      <c r="S195" s="397"/>
      <c r="T195" s="397"/>
      <c r="U195" s="397"/>
      <c r="V195" s="397"/>
      <c r="W195" s="397"/>
      <c r="X195" s="397"/>
      <c r="Y195" s="397"/>
      <c r="Z195" s="397"/>
      <c r="AA195" s="397"/>
      <c r="AB195" s="397"/>
      <c r="AC195" s="397"/>
      <c r="AD195" s="397"/>
      <c r="AE195" s="397"/>
      <c r="AF195" s="397"/>
      <c r="AG195" s="397"/>
      <c r="AH195" s="397"/>
    </row>
    <row r="196" spans="1:34" ht="14.4">
      <c r="A196" s="397"/>
      <c r="B196" s="397"/>
      <c r="C196" s="397"/>
      <c r="D196" s="397"/>
      <c r="E196" s="397"/>
      <c r="F196" s="397"/>
      <c r="G196" s="397"/>
      <c r="H196" s="397"/>
      <c r="I196" s="397"/>
      <c r="J196" s="397"/>
      <c r="K196" s="397"/>
      <c r="L196" s="397"/>
      <c r="M196" s="397"/>
      <c r="N196" s="397"/>
      <c r="O196" s="397"/>
      <c r="P196" s="397"/>
      <c r="Q196" s="397"/>
      <c r="R196" s="397"/>
      <c r="S196" s="397"/>
      <c r="T196" s="397"/>
      <c r="U196" s="397"/>
      <c r="V196" s="397"/>
      <c r="W196" s="397"/>
      <c r="X196" s="397"/>
      <c r="Y196" s="397"/>
      <c r="Z196" s="397"/>
      <c r="AA196" s="397"/>
      <c r="AB196" s="397"/>
      <c r="AC196" s="397"/>
      <c r="AD196" s="397"/>
      <c r="AE196" s="397"/>
      <c r="AF196" s="397"/>
      <c r="AG196" s="397"/>
      <c r="AH196" s="397"/>
    </row>
    <row r="197" spans="1:34" ht="14.4">
      <c r="A197" s="397"/>
      <c r="B197" s="397"/>
      <c r="C197" s="397"/>
      <c r="D197" s="397"/>
      <c r="E197" s="397"/>
      <c r="F197" s="397"/>
      <c r="G197" s="397"/>
      <c r="H197" s="397"/>
      <c r="I197" s="397"/>
      <c r="J197" s="397"/>
      <c r="K197" s="397"/>
      <c r="L197" s="397"/>
      <c r="M197" s="397"/>
      <c r="N197" s="397"/>
      <c r="O197" s="397"/>
      <c r="P197" s="397"/>
      <c r="Q197" s="397"/>
      <c r="R197" s="397"/>
      <c r="S197" s="397"/>
      <c r="T197" s="397"/>
      <c r="U197" s="397"/>
      <c r="V197" s="397"/>
      <c r="W197" s="397"/>
      <c r="X197" s="397"/>
      <c r="Y197" s="397"/>
      <c r="Z197" s="397"/>
      <c r="AA197" s="397"/>
      <c r="AB197" s="397"/>
      <c r="AC197" s="397"/>
      <c r="AD197" s="397"/>
      <c r="AE197" s="397"/>
      <c r="AF197" s="397"/>
      <c r="AG197" s="397"/>
      <c r="AH197" s="397"/>
    </row>
    <row r="198" spans="1:34" ht="14.4">
      <c r="A198" s="397"/>
      <c r="B198" s="397"/>
      <c r="C198" s="397"/>
      <c r="D198" s="397"/>
      <c r="E198" s="397"/>
      <c r="F198" s="397"/>
      <c r="G198" s="397"/>
      <c r="H198" s="397"/>
      <c r="I198" s="397"/>
      <c r="J198" s="397"/>
      <c r="K198" s="397"/>
      <c r="L198" s="397"/>
      <c r="M198" s="397"/>
      <c r="N198" s="397"/>
      <c r="O198" s="397"/>
      <c r="P198" s="397"/>
      <c r="Q198" s="397"/>
      <c r="R198" s="397"/>
      <c r="S198" s="397"/>
      <c r="T198" s="397"/>
      <c r="U198" s="397"/>
      <c r="V198" s="397"/>
      <c r="W198" s="397"/>
      <c r="X198" s="397"/>
      <c r="Y198" s="397"/>
      <c r="Z198" s="397"/>
      <c r="AA198" s="397"/>
      <c r="AB198" s="397"/>
      <c r="AC198" s="397"/>
      <c r="AD198" s="397"/>
      <c r="AE198" s="397"/>
      <c r="AF198" s="397"/>
      <c r="AG198" s="397"/>
      <c r="AH198" s="397"/>
    </row>
    <row r="199" spans="1:34" ht="14.4">
      <c r="A199" s="397"/>
      <c r="B199" s="397"/>
      <c r="C199" s="397"/>
      <c r="D199" s="397"/>
      <c r="E199" s="397"/>
      <c r="F199" s="397"/>
      <c r="G199" s="397"/>
      <c r="H199" s="397"/>
      <c r="I199" s="397"/>
      <c r="J199" s="397"/>
      <c r="K199" s="397"/>
      <c r="L199" s="397"/>
      <c r="M199" s="397"/>
      <c r="N199" s="397"/>
      <c r="O199" s="397"/>
      <c r="P199" s="397"/>
      <c r="Q199" s="397"/>
      <c r="R199" s="397"/>
      <c r="S199" s="397"/>
      <c r="T199" s="397"/>
      <c r="U199" s="397"/>
      <c r="V199" s="397"/>
      <c r="W199" s="397"/>
      <c r="X199" s="397"/>
      <c r="Y199" s="397"/>
      <c r="Z199" s="397"/>
      <c r="AA199" s="397"/>
      <c r="AB199" s="397"/>
      <c r="AC199" s="397"/>
      <c r="AD199" s="397"/>
      <c r="AE199" s="397"/>
      <c r="AF199" s="397"/>
      <c r="AG199" s="397"/>
      <c r="AH199" s="397"/>
    </row>
    <row r="200" spans="1:34" ht="14.4">
      <c r="A200" s="397"/>
      <c r="B200" s="397"/>
      <c r="C200" s="397"/>
      <c r="D200" s="397"/>
      <c r="E200" s="397"/>
      <c r="F200" s="397"/>
      <c r="G200" s="397"/>
      <c r="H200" s="397"/>
      <c r="I200" s="397"/>
      <c r="J200" s="397"/>
      <c r="K200" s="397"/>
      <c r="L200" s="397"/>
      <c r="M200" s="397"/>
      <c r="N200" s="397"/>
      <c r="O200" s="397"/>
      <c r="P200" s="397"/>
      <c r="Q200" s="397"/>
      <c r="R200" s="397"/>
      <c r="S200" s="397"/>
      <c r="T200" s="397"/>
      <c r="U200" s="397"/>
      <c r="V200" s="397"/>
      <c r="W200" s="397"/>
      <c r="X200" s="397"/>
      <c r="Y200" s="397"/>
      <c r="Z200" s="397"/>
      <c r="AA200" s="397"/>
      <c r="AB200" s="397"/>
      <c r="AC200" s="397"/>
      <c r="AD200" s="397"/>
      <c r="AE200" s="397"/>
      <c r="AF200" s="397"/>
      <c r="AG200" s="397"/>
      <c r="AH200" s="397"/>
    </row>
    <row r="201" spans="1:34" ht="14.4">
      <c r="A201" s="397"/>
      <c r="B201" s="397"/>
      <c r="C201" s="397"/>
      <c r="D201" s="397"/>
      <c r="E201" s="397"/>
      <c r="F201" s="397"/>
      <c r="G201" s="397"/>
      <c r="H201" s="397"/>
      <c r="I201" s="397"/>
      <c r="J201" s="397"/>
      <c r="K201" s="397"/>
      <c r="L201" s="397"/>
      <c r="M201" s="397"/>
      <c r="N201" s="397"/>
      <c r="O201" s="397"/>
      <c r="P201" s="397"/>
      <c r="Q201" s="397"/>
      <c r="R201" s="397"/>
      <c r="S201" s="397"/>
      <c r="T201" s="397"/>
      <c r="U201" s="397"/>
      <c r="V201" s="397"/>
      <c r="W201" s="397"/>
      <c r="X201" s="397"/>
      <c r="Y201" s="397"/>
      <c r="Z201" s="397"/>
      <c r="AA201" s="397"/>
      <c r="AB201" s="397"/>
      <c r="AC201" s="397"/>
      <c r="AD201" s="397"/>
      <c r="AE201" s="397"/>
      <c r="AF201" s="397"/>
      <c r="AG201" s="397"/>
      <c r="AH201" s="397"/>
    </row>
    <row r="202" spans="1:34" ht="14.4">
      <c r="A202" s="397"/>
      <c r="B202" s="397"/>
      <c r="C202" s="397"/>
      <c r="D202" s="397"/>
      <c r="E202" s="397"/>
      <c r="F202" s="397"/>
      <c r="G202" s="397"/>
      <c r="H202" s="397"/>
      <c r="I202" s="397"/>
      <c r="J202" s="397"/>
      <c r="K202" s="397"/>
      <c r="L202" s="397"/>
      <c r="M202" s="397"/>
      <c r="N202" s="397"/>
      <c r="O202" s="397"/>
      <c r="P202" s="397"/>
      <c r="Q202" s="397"/>
      <c r="R202" s="397"/>
      <c r="S202" s="397"/>
      <c r="T202" s="397"/>
      <c r="U202" s="397"/>
      <c r="V202" s="397"/>
      <c r="W202" s="397"/>
      <c r="X202" s="397"/>
      <c r="Y202" s="397"/>
      <c r="Z202" s="397"/>
      <c r="AA202" s="397"/>
      <c r="AB202" s="397"/>
      <c r="AC202" s="397"/>
      <c r="AD202" s="397"/>
      <c r="AE202" s="397"/>
      <c r="AF202" s="397"/>
      <c r="AG202" s="397"/>
      <c r="AH202" s="397"/>
    </row>
    <row r="203" spans="1:34" ht="14.4">
      <c r="A203" s="397"/>
      <c r="B203" s="397"/>
      <c r="C203" s="397"/>
      <c r="D203" s="397"/>
      <c r="E203" s="397"/>
      <c r="F203" s="397"/>
      <c r="G203" s="397"/>
      <c r="H203" s="397"/>
      <c r="I203" s="397"/>
      <c r="J203" s="397"/>
      <c r="K203" s="397"/>
      <c r="L203" s="397"/>
      <c r="M203" s="397"/>
      <c r="N203" s="397"/>
      <c r="O203" s="397"/>
      <c r="P203" s="397"/>
      <c r="Q203" s="397"/>
      <c r="R203" s="397"/>
      <c r="S203" s="397"/>
      <c r="T203" s="397"/>
      <c r="U203" s="397"/>
      <c r="V203" s="397"/>
      <c r="W203" s="397"/>
      <c r="X203" s="397"/>
      <c r="Y203" s="397"/>
      <c r="Z203" s="397"/>
      <c r="AA203" s="397"/>
      <c r="AB203" s="397"/>
      <c r="AC203" s="397"/>
      <c r="AD203" s="397"/>
      <c r="AE203" s="397"/>
      <c r="AF203" s="397"/>
      <c r="AG203" s="397"/>
      <c r="AH203" s="397"/>
    </row>
    <row r="204" spans="1:34" ht="14.4">
      <c r="A204" s="397"/>
      <c r="B204" s="397"/>
      <c r="C204" s="397"/>
      <c r="D204" s="397"/>
      <c r="E204" s="397"/>
      <c r="F204" s="397"/>
      <c r="G204" s="397"/>
      <c r="H204" s="397"/>
      <c r="I204" s="397"/>
      <c r="J204" s="397"/>
      <c r="K204" s="397"/>
      <c r="L204" s="397"/>
      <c r="M204" s="397"/>
      <c r="N204" s="397"/>
      <c r="O204" s="397"/>
      <c r="P204" s="397"/>
      <c r="Q204" s="397"/>
      <c r="R204" s="397"/>
      <c r="S204" s="397"/>
      <c r="T204" s="397"/>
      <c r="U204" s="397"/>
      <c r="V204" s="397"/>
      <c r="W204" s="397"/>
      <c r="X204" s="397"/>
      <c r="Y204" s="397"/>
      <c r="Z204" s="397"/>
      <c r="AA204" s="397"/>
      <c r="AB204" s="397"/>
      <c r="AC204" s="397"/>
      <c r="AD204" s="397"/>
      <c r="AE204" s="397"/>
      <c r="AF204" s="397"/>
      <c r="AG204" s="397"/>
      <c r="AH204" s="397"/>
    </row>
    <row r="205" spans="1:34" ht="14.4">
      <c r="A205" s="397"/>
      <c r="B205" s="397"/>
      <c r="C205" s="397"/>
      <c r="D205" s="397"/>
      <c r="E205" s="397"/>
      <c r="F205" s="397"/>
      <c r="G205" s="397"/>
      <c r="H205" s="397"/>
      <c r="I205" s="397"/>
      <c r="J205" s="397"/>
      <c r="K205" s="397"/>
      <c r="L205" s="397"/>
      <c r="M205" s="397"/>
      <c r="N205" s="397"/>
      <c r="O205" s="397"/>
      <c r="P205" s="397"/>
      <c r="Q205" s="397"/>
      <c r="R205" s="397"/>
      <c r="S205" s="397"/>
      <c r="T205" s="397"/>
      <c r="U205" s="397"/>
      <c r="V205" s="397"/>
      <c r="W205" s="397"/>
      <c r="X205" s="397"/>
      <c r="Y205" s="397"/>
      <c r="Z205" s="397"/>
      <c r="AA205" s="397"/>
      <c r="AB205" s="397"/>
      <c r="AC205" s="397"/>
      <c r="AD205" s="397"/>
      <c r="AE205" s="397"/>
      <c r="AF205" s="397"/>
      <c r="AG205" s="397"/>
      <c r="AH205" s="397"/>
    </row>
    <row r="206" spans="1:34" ht="14.4">
      <c r="A206" s="397"/>
      <c r="B206" s="397"/>
      <c r="C206" s="397"/>
      <c r="D206" s="397"/>
      <c r="E206" s="397"/>
      <c r="F206" s="397"/>
      <c r="G206" s="397"/>
      <c r="H206" s="397"/>
      <c r="I206" s="397"/>
      <c r="J206" s="397"/>
      <c r="K206" s="397"/>
      <c r="L206" s="397"/>
      <c r="M206" s="397"/>
      <c r="N206" s="397"/>
      <c r="O206" s="397"/>
      <c r="P206" s="397"/>
      <c r="Q206" s="397"/>
      <c r="R206" s="397"/>
      <c r="S206" s="397"/>
      <c r="T206" s="397"/>
      <c r="U206" s="397"/>
      <c r="V206" s="397"/>
      <c r="W206" s="397"/>
      <c r="X206" s="397"/>
      <c r="Y206" s="397"/>
      <c r="Z206" s="397"/>
      <c r="AA206" s="397"/>
      <c r="AB206" s="397"/>
      <c r="AC206" s="397"/>
      <c r="AD206" s="397"/>
      <c r="AE206" s="397"/>
      <c r="AF206" s="397"/>
      <c r="AG206" s="397"/>
      <c r="AH206" s="397"/>
    </row>
    <row r="207" spans="1:34" ht="14.4">
      <c r="A207" s="397"/>
      <c r="B207" s="397"/>
      <c r="C207" s="397"/>
      <c r="D207" s="397"/>
      <c r="E207" s="397"/>
      <c r="F207" s="397"/>
      <c r="G207" s="397"/>
      <c r="H207" s="397"/>
      <c r="I207" s="397"/>
      <c r="J207" s="397"/>
      <c r="K207" s="397"/>
      <c r="L207" s="397"/>
      <c r="M207" s="397"/>
      <c r="N207" s="397"/>
      <c r="O207" s="397"/>
      <c r="P207" s="397"/>
      <c r="Q207" s="397"/>
      <c r="R207" s="397"/>
      <c r="S207" s="397"/>
      <c r="T207" s="397"/>
      <c r="U207" s="397"/>
      <c r="V207" s="397"/>
      <c r="W207" s="397"/>
      <c r="X207" s="397"/>
      <c r="Y207" s="397"/>
      <c r="Z207" s="397"/>
      <c r="AA207" s="397"/>
      <c r="AB207" s="397"/>
      <c r="AC207" s="397"/>
      <c r="AD207" s="397"/>
      <c r="AE207" s="397"/>
      <c r="AF207" s="397"/>
      <c r="AG207" s="397"/>
      <c r="AH207" s="397"/>
    </row>
    <row r="208" spans="1:34" ht="14.4">
      <c r="A208" s="397"/>
      <c r="B208" s="397"/>
      <c r="C208" s="397"/>
      <c r="D208" s="397"/>
      <c r="E208" s="397"/>
      <c r="F208" s="397"/>
      <c r="G208" s="397"/>
      <c r="H208" s="397"/>
      <c r="I208" s="397"/>
      <c r="J208" s="397"/>
      <c r="K208" s="397"/>
      <c r="L208" s="397"/>
      <c r="M208" s="397"/>
      <c r="N208" s="397"/>
      <c r="O208" s="397"/>
      <c r="P208" s="397"/>
      <c r="Q208" s="397"/>
      <c r="R208" s="397"/>
      <c r="S208" s="397"/>
      <c r="T208" s="397"/>
      <c r="U208" s="397"/>
      <c r="V208" s="397"/>
      <c r="W208" s="397"/>
      <c r="X208" s="397"/>
      <c r="Y208" s="397"/>
      <c r="Z208" s="397"/>
      <c r="AA208" s="397"/>
      <c r="AB208" s="397"/>
      <c r="AC208" s="397"/>
      <c r="AD208" s="397"/>
      <c r="AE208" s="397"/>
      <c r="AF208" s="397"/>
      <c r="AG208" s="397"/>
      <c r="AH208" s="397"/>
    </row>
    <row r="209" spans="1:34" ht="14.4">
      <c r="A209" s="397"/>
      <c r="B209" s="397"/>
      <c r="C209" s="397"/>
      <c r="D209" s="397"/>
      <c r="E209" s="397"/>
      <c r="F209" s="397"/>
      <c r="G209" s="397"/>
      <c r="H209" s="397"/>
      <c r="I209" s="397"/>
      <c r="J209" s="397"/>
      <c r="K209" s="397"/>
      <c r="L209" s="397"/>
      <c r="M209" s="397"/>
      <c r="N209" s="397"/>
      <c r="O209" s="397"/>
      <c r="P209" s="397"/>
      <c r="Q209" s="397"/>
      <c r="R209" s="397"/>
      <c r="S209" s="397"/>
      <c r="T209" s="397"/>
      <c r="U209" s="397"/>
      <c r="V209" s="397"/>
      <c r="W209" s="397"/>
      <c r="X209" s="397"/>
      <c r="Y209" s="397"/>
      <c r="Z209" s="397"/>
      <c r="AA209" s="397"/>
      <c r="AB209" s="397"/>
      <c r="AC209" s="397"/>
      <c r="AD209" s="397"/>
      <c r="AE209" s="397"/>
      <c r="AF209" s="397"/>
      <c r="AG209" s="397"/>
      <c r="AH209" s="397"/>
    </row>
    <row r="210" spans="1:34" ht="14.4">
      <c r="A210" s="397"/>
      <c r="B210" s="397"/>
      <c r="C210" s="397"/>
      <c r="D210" s="397"/>
      <c r="E210" s="397"/>
      <c r="F210" s="397"/>
      <c r="G210" s="397"/>
      <c r="H210" s="397"/>
      <c r="I210" s="397"/>
      <c r="J210" s="397"/>
      <c r="K210" s="397"/>
      <c r="L210" s="397"/>
      <c r="M210" s="397"/>
      <c r="N210" s="397"/>
      <c r="O210" s="397"/>
      <c r="P210" s="397"/>
      <c r="Q210" s="397"/>
      <c r="R210" s="397"/>
      <c r="S210" s="397"/>
      <c r="T210" s="397"/>
      <c r="U210" s="397"/>
      <c r="V210" s="397"/>
      <c r="W210" s="397"/>
      <c r="X210" s="397"/>
      <c r="Y210" s="397"/>
      <c r="Z210" s="397"/>
      <c r="AA210" s="397"/>
      <c r="AB210" s="397"/>
      <c r="AC210" s="397"/>
      <c r="AD210" s="397"/>
      <c r="AE210" s="397"/>
      <c r="AF210" s="397"/>
      <c r="AG210" s="397"/>
      <c r="AH210" s="397"/>
    </row>
    <row r="211" spans="1:34" ht="14.4">
      <c r="A211" s="397"/>
      <c r="B211" s="397"/>
      <c r="C211" s="397"/>
      <c r="D211" s="397"/>
      <c r="E211" s="397"/>
      <c r="F211" s="397"/>
      <c r="G211" s="397"/>
      <c r="H211" s="397"/>
      <c r="I211" s="397"/>
      <c r="J211" s="397"/>
      <c r="K211" s="397"/>
      <c r="L211" s="397"/>
      <c r="M211" s="397"/>
      <c r="N211" s="397"/>
      <c r="O211" s="397"/>
      <c r="P211" s="397"/>
      <c r="Q211" s="397"/>
      <c r="R211" s="397"/>
      <c r="S211" s="397"/>
      <c r="T211" s="397"/>
      <c r="U211" s="397"/>
      <c r="V211" s="397"/>
      <c r="W211" s="397"/>
      <c r="X211" s="397"/>
      <c r="Y211" s="397"/>
      <c r="Z211" s="397"/>
      <c r="AA211" s="397"/>
      <c r="AB211" s="397"/>
      <c r="AC211" s="397"/>
      <c r="AD211" s="397"/>
      <c r="AE211" s="397"/>
      <c r="AF211" s="397"/>
      <c r="AG211" s="397"/>
      <c r="AH211" s="397"/>
    </row>
    <row r="212" spans="1:34" ht="14.4">
      <c r="A212" s="397"/>
      <c r="B212" s="397"/>
      <c r="C212" s="397"/>
      <c r="D212" s="397"/>
      <c r="E212" s="397"/>
      <c r="F212" s="397"/>
      <c r="G212" s="397"/>
      <c r="H212" s="397"/>
      <c r="I212" s="397"/>
      <c r="J212" s="397"/>
      <c r="K212" s="397"/>
      <c r="L212" s="397"/>
      <c r="M212" s="397"/>
      <c r="N212" s="397"/>
      <c r="O212" s="397"/>
      <c r="P212" s="397"/>
      <c r="Q212" s="397"/>
      <c r="R212" s="397"/>
      <c r="S212" s="397"/>
      <c r="T212" s="397"/>
      <c r="U212" s="397"/>
      <c r="V212" s="397"/>
      <c r="W212" s="397"/>
      <c r="X212" s="397"/>
      <c r="Y212" s="397"/>
      <c r="Z212" s="397"/>
      <c r="AA212" s="397"/>
      <c r="AB212" s="397"/>
      <c r="AC212" s="397"/>
      <c r="AD212" s="397"/>
      <c r="AE212" s="397"/>
      <c r="AF212" s="397"/>
      <c r="AG212" s="397"/>
      <c r="AH212" s="397"/>
    </row>
    <row r="213" spans="1:34" ht="14.4">
      <c r="A213" s="397"/>
      <c r="B213" s="397"/>
      <c r="C213" s="397"/>
      <c r="D213" s="397"/>
      <c r="E213" s="397"/>
      <c r="F213" s="397"/>
      <c r="G213" s="397"/>
      <c r="H213" s="397"/>
      <c r="I213" s="397"/>
      <c r="J213" s="397"/>
      <c r="K213" s="397"/>
      <c r="L213" s="397"/>
      <c r="M213" s="397"/>
      <c r="N213" s="397"/>
      <c r="O213" s="397"/>
      <c r="P213" s="397"/>
      <c r="Q213" s="397"/>
      <c r="R213" s="397"/>
      <c r="S213" s="397"/>
      <c r="T213" s="397"/>
      <c r="U213" s="397"/>
      <c r="V213" s="397"/>
      <c r="W213" s="397"/>
      <c r="X213" s="397"/>
      <c r="Y213" s="397"/>
      <c r="Z213" s="397"/>
      <c r="AA213" s="397"/>
      <c r="AB213" s="397"/>
      <c r="AC213" s="397"/>
      <c r="AD213" s="397"/>
      <c r="AE213" s="397"/>
      <c r="AF213" s="397"/>
      <c r="AG213" s="397"/>
      <c r="AH213" s="397"/>
    </row>
    <row r="214" spans="1:34" ht="14.4">
      <c r="A214" s="397"/>
      <c r="B214" s="397"/>
      <c r="C214" s="397"/>
      <c r="D214" s="397"/>
      <c r="E214" s="397"/>
      <c r="F214" s="397"/>
      <c r="G214" s="397"/>
      <c r="H214" s="397"/>
      <c r="I214" s="397"/>
      <c r="J214" s="397"/>
      <c r="K214" s="397"/>
      <c r="L214" s="397"/>
      <c r="M214" s="397"/>
      <c r="N214" s="397"/>
      <c r="O214" s="397"/>
      <c r="P214" s="397"/>
      <c r="Q214" s="397"/>
      <c r="R214" s="397"/>
      <c r="S214" s="397"/>
      <c r="T214" s="397"/>
      <c r="U214" s="397"/>
      <c r="V214" s="397"/>
      <c r="W214" s="397"/>
      <c r="X214" s="397"/>
      <c r="Y214" s="397"/>
      <c r="Z214" s="397"/>
      <c r="AA214" s="397"/>
      <c r="AB214" s="397"/>
      <c r="AC214" s="397"/>
      <c r="AD214" s="397"/>
      <c r="AE214" s="397"/>
      <c r="AF214" s="397"/>
      <c r="AG214" s="397"/>
      <c r="AH214" s="397"/>
    </row>
    <row r="215" spans="1:34" ht="14.4">
      <c r="A215" s="397"/>
      <c r="B215" s="397"/>
      <c r="C215" s="397"/>
      <c r="D215" s="397"/>
      <c r="E215" s="397"/>
      <c r="F215" s="397"/>
      <c r="G215" s="397"/>
      <c r="H215" s="397"/>
      <c r="I215" s="397"/>
      <c r="J215" s="397"/>
      <c r="K215" s="397"/>
      <c r="L215" s="397"/>
      <c r="M215" s="397"/>
      <c r="N215" s="397"/>
      <c r="O215" s="397"/>
      <c r="P215" s="397"/>
      <c r="Q215" s="397"/>
      <c r="R215" s="397"/>
      <c r="S215" s="397"/>
      <c r="T215" s="397"/>
      <c r="U215" s="397"/>
      <c r="V215" s="397"/>
      <c r="W215" s="397"/>
      <c r="X215" s="397"/>
      <c r="Y215" s="397"/>
      <c r="Z215" s="397"/>
      <c r="AA215" s="397"/>
      <c r="AB215" s="397"/>
      <c r="AC215" s="397"/>
      <c r="AD215" s="397"/>
      <c r="AE215" s="397"/>
      <c r="AF215" s="397"/>
      <c r="AG215" s="397"/>
      <c r="AH215" s="397"/>
    </row>
    <row r="216" spans="1:34" ht="14.4">
      <c r="A216" s="397"/>
      <c r="B216" s="397"/>
      <c r="C216" s="397"/>
      <c r="D216" s="397"/>
      <c r="E216" s="397"/>
      <c r="F216" s="397"/>
      <c r="G216" s="397"/>
      <c r="H216" s="397"/>
      <c r="I216" s="397"/>
      <c r="J216" s="397"/>
      <c r="K216" s="397"/>
      <c r="L216" s="397"/>
      <c r="M216" s="397"/>
      <c r="N216" s="397"/>
      <c r="O216" s="397"/>
      <c r="P216" s="397"/>
      <c r="Q216" s="397"/>
      <c r="R216" s="397"/>
      <c r="S216" s="397"/>
      <c r="T216" s="397"/>
      <c r="U216" s="397"/>
      <c r="V216" s="397"/>
      <c r="W216" s="397"/>
      <c r="X216" s="397"/>
      <c r="Y216" s="397"/>
      <c r="Z216" s="397"/>
      <c r="AA216" s="397"/>
      <c r="AB216" s="397"/>
      <c r="AC216" s="397"/>
      <c r="AD216" s="397"/>
      <c r="AE216" s="397"/>
      <c r="AF216" s="397"/>
      <c r="AG216" s="397"/>
      <c r="AH216" s="397"/>
    </row>
    <row r="217" spans="1:34" ht="14.4">
      <c r="A217" s="397"/>
      <c r="B217" s="397"/>
      <c r="C217" s="397"/>
      <c r="D217" s="397"/>
      <c r="E217" s="397"/>
      <c r="F217" s="397"/>
      <c r="G217" s="397"/>
      <c r="H217" s="397"/>
      <c r="I217" s="397"/>
      <c r="J217" s="397"/>
      <c r="K217" s="397"/>
      <c r="L217" s="397"/>
      <c r="M217" s="397"/>
      <c r="N217" s="397"/>
      <c r="O217" s="397"/>
      <c r="P217" s="397"/>
      <c r="Q217" s="397"/>
      <c r="R217" s="397"/>
      <c r="S217" s="397"/>
      <c r="T217" s="397"/>
      <c r="U217" s="397"/>
      <c r="V217" s="397"/>
      <c r="W217" s="397"/>
      <c r="X217" s="397"/>
      <c r="Y217" s="397"/>
      <c r="Z217" s="397"/>
      <c r="AA217" s="397"/>
      <c r="AB217" s="397"/>
      <c r="AC217" s="397"/>
      <c r="AD217" s="397"/>
      <c r="AE217" s="397"/>
      <c r="AF217" s="397"/>
      <c r="AG217" s="397"/>
      <c r="AH217" s="397"/>
    </row>
    <row r="218" spans="1:34" ht="14.4">
      <c r="A218" s="397"/>
      <c r="B218" s="397"/>
      <c r="C218" s="397"/>
      <c r="D218" s="397"/>
      <c r="E218" s="397"/>
      <c r="F218" s="397"/>
      <c r="G218" s="397"/>
      <c r="H218" s="397"/>
      <c r="I218" s="397"/>
      <c r="J218" s="397"/>
      <c r="K218" s="397"/>
      <c r="L218" s="397"/>
      <c r="M218" s="397"/>
      <c r="N218" s="397"/>
      <c r="O218" s="397"/>
      <c r="P218" s="397"/>
      <c r="Q218" s="397"/>
      <c r="R218" s="397"/>
      <c r="S218" s="397"/>
      <c r="T218" s="397"/>
      <c r="U218" s="397"/>
      <c r="V218" s="397"/>
      <c r="W218" s="397"/>
      <c r="X218" s="397"/>
      <c r="Y218" s="397"/>
      <c r="Z218" s="397"/>
      <c r="AA218" s="397"/>
      <c r="AB218" s="397"/>
      <c r="AC218" s="397"/>
      <c r="AD218" s="397"/>
      <c r="AE218" s="397"/>
      <c r="AF218" s="397"/>
      <c r="AG218" s="397"/>
      <c r="AH218" s="397"/>
    </row>
    <row r="219" spans="1:34" ht="14.4">
      <c r="A219" s="397"/>
      <c r="B219" s="397"/>
      <c r="C219" s="397"/>
      <c r="D219" s="397"/>
      <c r="E219" s="397"/>
      <c r="F219" s="397"/>
      <c r="G219" s="397"/>
      <c r="H219" s="397"/>
      <c r="I219" s="397"/>
      <c r="J219" s="397"/>
      <c r="K219" s="397"/>
      <c r="L219" s="397"/>
      <c r="M219" s="397"/>
      <c r="N219" s="397"/>
      <c r="O219" s="397"/>
      <c r="P219" s="397"/>
      <c r="Q219" s="397"/>
      <c r="R219" s="397"/>
      <c r="S219" s="397"/>
      <c r="T219" s="397"/>
      <c r="U219" s="397"/>
      <c r="V219" s="397"/>
      <c r="W219" s="397"/>
      <c r="X219" s="397"/>
      <c r="Y219" s="397"/>
      <c r="Z219" s="397"/>
      <c r="AA219" s="397"/>
      <c r="AB219" s="397"/>
      <c r="AC219" s="397"/>
      <c r="AD219" s="397"/>
      <c r="AE219" s="397"/>
      <c r="AF219" s="397"/>
      <c r="AG219" s="397"/>
      <c r="AH219" s="397"/>
    </row>
    <row r="220" spans="1:34" ht="14.4">
      <c r="A220" s="397"/>
      <c r="B220" s="397"/>
      <c r="C220" s="397"/>
      <c r="D220" s="397"/>
      <c r="E220" s="397"/>
      <c r="F220" s="397"/>
      <c r="G220" s="397"/>
      <c r="H220" s="397"/>
      <c r="I220" s="397"/>
      <c r="J220" s="397"/>
      <c r="K220" s="397"/>
      <c r="L220" s="397"/>
      <c r="M220" s="397"/>
      <c r="N220" s="397"/>
      <c r="O220" s="397"/>
      <c r="P220" s="397"/>
      <c r="Q220" s="397"/>
      <c r="R220" s="397"/>
      <c r="S220" s="397"/>
      <c r="T220" s="397"/>
      <c r="U220" s="397"/>
      <c r="V220" s="397"/>
      <c r="W220" s="397"/>
      <c r="X220" s="397"/>
      <c r="Y220" s="397"/>
      <c r="Z220" s="397"/>
      <c r="AA220" s="397"/>
      <c r="AB220" s="397"/>
      <c r="AC220" s="397"/>
      <c r="AD220" s="397"/>
      <c r="AE220" s="397"/>
      <c r="AF220" s="397"/>
      <c r="AG220" s="397"/>
      <c r="AH220" s="397"/>
    </row>
    <row r="221" spans="1:34" ht="14.4">
      <c r="A221" s="397"/>
      <c r="B221" s="397"/>
      <c r="C221" s="397"/>
      <c r="D221" s="397"/>
      <c r="E221" s="397"/>
      <c r="F221" s="397"/>
      <c r="G221" s="397"/>
      <c r="H221" s="397"/>
      <c r="I221" s="397"/>
      <c r="J221" s="397"/>
      <c r="K221" s="397"/>
      <c r="L221" s="397"/>
      <c r="M221" s="397"/>
      <c r="N221" s="397"/>
      <c r="O221" s="397"/>
      <c r="P221" s="397"/>
      <c r="Q221" s="397"/>
      <c r="R221" s="397"/>
      <c r="S221" s="397"/>
      <c r="T221" s="397"/>
      <c r="U221" s="397"/>
      <c r="V221" s="397"/>
      <c r="W221" s="397"/>
      <c r="X221" s="397"/>
      <c r="Y221" s="397"/>
      <c r="Z221" s="397"/>
      <c r="AA221" s="397"/>
      <c r="AB221" s="397"/>
      <c r="AC221" s="397"/>
      <c r="AD221" s="397"/>
      <c r="AE221" s="397"/>
      <c r="AF221" s="397"/>
      <c r="AG221" s="397"/>
      <c r="AH221" s="397"/>
    </row>
    <row r="222" spans="1:34" ht="14.4">
      <c r="A222" s="397"/>
      <c r="B222" s="397"/>
      <c r="C222" s="397"/>
      <c r="D222" s="397"/>
      <c r="E222" s="397"/>
      <c r="F222" s="397"/>
      <c r="G222" s="397"/>
      <c r="H222" s="397"/>
      <c r="I222" s="397"/>
      <c r="J222" s="397"/>
      <c r="K222" s="397"/>
      <c r="L222" s="397"/>
      <c r="M222" s="397"/>
      <c r="N222" s="397"/>
      <c r="O222" s="397"/>
      <c r="P222" s="397"/>
      <c r="Q222" s="397"/>
      <c r="R222" s="397"/>
      <c r="S222" s="397"/>
      <c r="T222" s="397"/>
      <c r="U222" s="397"/>
      <c r="V222" s="397"/>
      <c r="W222" s="397"/>
      <c r="X222" s="397"/>
      <c r="Y222" s="397"/>
      <c r="Z222" s="397"/>
      <c r="AA222" s="397"/>
      <c r="AB222" s="397"/>
      <c r="AC222" s="397"/>
      <c r="AD222" s="397"/>
      <c r="AE222" s="397"/>
      <c r="AF222" s="397"/>
      <c r="AG222" s="397"/>
      <c r="AH222" s="397"/>
    </row>
    <row r="223" spans="1:34" ht="14.4">
      <c r="A223" s="397"/>
      <c r="B223" s="397"/>
      <c r="C223" s="397"/>
      <c r="D223" s="397"/>
      <c r="E223" s="397"/>
      <c r="F223" s="397"/>
      <c r="G223" s="397"/>
      <c r="H223" s="397"/>
      <c r="I223" s="397"/>
      <c r="J223" s="397"/>
      <c r="K223" s="397"/>
      <c r="L223" s="397"/>
      <c r="M223" s="397"/>
      <c r="N223" s="397"/>
      <c r="O223" s="397"/>
      <c r="P223" s="397"/>
      <c r="Q223" s="397"/>
      <c r="R223" s="397"/>
      <c r="S223" s="397"/>
      <c r="T223" s="397"/>
      <c r="U223" s="397"/>
      <c r="V223" s="397"/>
      <c r="W223" s="397"/>
      <c r="X223" s="397"/>
      <c r="Y223" s="397"/>
      <c r="Z223" s="397"/>
      <c r="AA223" s="397"/>
      <c r="AB223" s="397"/>
      <c r="AC223" s="397"/>
      <c r="AD223" s="397"/>
      <c r="AE223" s="397"/>
      <c r="AF223" s="397"/>
      <c r="AG223" s="397"/>
      <c r="AH223" s="397"/>
    </row>
    <row r="224" spans="1:34" ht="14.4">
      <c r="A224" s="397"/>
      <c r="B224" s="397"/>
      <c r="C224" s="397"/>
      <c r="D224" s="397"/>
      <c r="E224" s="397"/>
      <c r="F224" s="397"/>
      <c r="G224" s="397"/>
      <c r="H224" s="397"/>
      <c r="I224" s="397"/>
      <c r="J224" s="397"/>
      <c r="K224" s="397"/>
      <c r="L224" s="397"/>
      <c r="M224" s="397"/>
      <c r="N224" s="397"/>
      <c r="O224" s="397"/>
      <c r="P224" s="397"/>
      <c r="Q224" s="397"/>
      <c r="R224" s="397"/>
      <c r="S224" s="397"/>
      <c r="T224" s="397"/>
      <c r="U224" s="397"/>
      <c r="V224" s="397"/>
      <c r="W224" s="397"/>
      <c r="X224" s="397"/>
      <c r="Y224" s="397"/>
      <c r="Z224" s="397"/>
      <c r="AA224" s="397"/>
      <c r="AB224" s="397"/>
      <c r="AC224" s="397"/>
      <c r="AD224" s="397"/>
      <c r="AE224" s="397"/>
      <c r="AF224" s="397"/>
      <c r="AG224" s="397"/>
      <c r="AH224" s="397"/>
    </row>
    <row r="225" spans="1:34" ht="14.4">
      <c r="A225" s="397"/>
      <c r="B225" s="397"/>
      <c r="C225" s="397"/>
      <c r="D225" s="397"/>
      <c r="E225" s="397"/>
      <c r="F225" s="397"/>
      <c r="G225" s="397"/>
      <c r="H225" s="397"/>
      <c r="I225" s="397"/>
      <c r="J225" s="397"/>
      <c r="K225" s="397"/>
      <c r="L225" s="397"/>
      <c r="M225" s="397"/>
      <c r="N225" s="397"/>
      <c r="O225" s="397"/>
      <c r="P225" s="397"/>
      <c r="Q225" s="397"/>
      <c r="R225" s="397"/>
      <c r="S225" s="397"/>
      <c r="T225" s="397"/>
      <c r="U225" s="397"/>
      <c r="V225" s="397"/>
      <c r="W225" s="397"/>
      <c r="X225" s="397"/>
      <c r="Y225" s="397"/>
      <c r="Z225" s="397"/>
      <c r="AA225" s="397"/>
      <c r="AB225" s="397"/>
      <c r="AC225" s="397"/>
      <c r="AD225" s="397"/>
      <c r="AE225" s="397"/>
      <c r="AF225" s="397"/>
      <c r="AG225" s="397"/>
      <c r="AH225" s="397"/>
    </row>
    <row r="226" spans="1:34" ht="14.4">
      <c r="A226" s="397"/>
      <c r="B226" s="397"/>
      <c r="C226" s="397"/>
      <c r="D226" s="397"/>
      <c r="E226" s="397"/>
      <c r="F226" s="397"/>
      <c r="G226" s="397"/>
      <c r="H226" s="397"/>
      <c r="I226" s="397"/>
      <c r="J226" s="397"/>
      <c r="K226" s="397"/>
      <c r="L226" s="397"/>
      <c r="M226" s="397"/>
      <c r="N226" s="397"/>
      <c r="O226" s="397"/>
      <c r="P226" s="397"/>
      <c r="Q226" s="397"/>
      <c r="R226" s="397"/>
      <c r="S226" s="397"/>
      <c r="T226" s="397"/>
      <c r="U226" s="397"/>
      <c r="V226" s="397"/>
      <c r="W226" s="397"/>
      <c r="X226" s="397"/>
      <c r="Y226" s="397"/>
      <c r="Z226" s="397"/>
      <c r="AA226" s="397"/>
      <c r="AB226" s="397"/>
      <c r="AC226" s="397"/>
      <c r="AD226" s="397"/>
      <c r="AE226" s="397"/>
      <c r="AF226" s="397"/>
      <c r="AG226" s="397"/>
      <c r="AH226" s="397"/>
    </row>
    <row r="227" spans="1:34" ht="14.4">
      <c r="A227" s="397"/>
      <c r="B227" s="397"/>
      <c r="C227" s="397"/>
      <c r="D227" s="397"/>
      <c r="E227" s="397"/>
      <c r="F227" s="397"/>
      <c r="G227" s="397"/>
      <c r="H227" s="397"/>
      <c r="I227" s="397"/>
      <c r="J227" s="397"/>
      <c r="K227" s="397"/>
      <c r="L227" s="397"/>
      <c r="M227" s="397"/>
      <c r="N227" s="397"/>
      <c r="O227" s="397"/>
      <c r="P227" s="397"/>
      <c r="Q227" s="397"/>
      <c r="R227" s="397"/>
      <c r="S227" s="397"/>
      <c r="T227" s="397"/>
      <c r="U227" s="397"/>
      <c r="V227" s="397"/>
      <c r="W227" s="397"/>
      <c r="X227" s="397"/>
      <c r="Y227" s="397"/>
      <c r="Z227" s="397"/>
      <c r="AA227" s="397"/>
      <c r="AB227" s="397"/>
      <c r="AC227" s="397"/>
      <c r="AD227" s="397"/>
      <c r="AE227" s="397"/>
      <c r="AF227" s="397"/>
      <c r="AG227" s="397"/>
      <c r="AH227" s="397"/>
    </row>
    <row r="228" spans="1:34" ht="14.4">
      <c r="A228" s="397"/>
      <c r="B228" s="397"/>
      <c r="C228" s="397"/>
      <c r="D228" s="397"/>
      <c r="E228" s="397"/>
      <c r="F228" s="397"/>
      <c r="G228" s="397"/>
      <c r="H228" s="397"/>
      <c r="I228" s="397"/>
      <c r="J228" s="397"/>
      <c r="K228" s="397"/>
      <c r="L228" s="397"/>
      <c r="M228" s="397"/>
      <c r="N228" s="397"/>
      <c r="O228" s="397"/>
      <c r="P228" s="397"/>
      <c r="Q228" s="397"/>
      <c r="R228" s="397"/>
      <c r="S228" s="397"/>
      <c r="T228" s="397"/>
      <c r="U228" s="397"/>
      <c r="V228" s="397"/>
      <c r="W228" s="397"/>
      <c r="X228" s="397"/>
      <c r="Y228" s="397"/>
      <c r="Z228" s="397"/>
      <c r="AA228" s="397"/>
      <c r="AB228" s="397"/>
      <c r="AC228" s="397"/>
      <c r="AD228" s="397"/>
      <c r="AE228" s="397"/>
      <c r="AF228" s="397"/>
      <c r="AG228" s="397"/>
      <c r="AH228" s="397"/>
    </row>
    <row r="229" spans="1:34" ht="14.4">
      <c r="A229" s="397"/>
      <c r="B229" s="397"/>
      <c r="C229" s="397"/>
      <c r="D229" s="397"/>
      <c r="E229" s="397"/>
      <c r="F229" s="397"/>
      <c r="G229" s="397"/>
      <c r="H229" s="397"/>
      <c r="I229" s="397"/>
      <c r="J229" s="397"/>
      <c r="K229" s="397"/>
      <c r="L229" s="397"/>
      <c r="M229" s="397"/>
      <c r="N229" s="397"/>
      <c r="O229" s="397"/>
      <c r="P229" s="397"/>
      <c r="Q229" s="397"/>
      <c r="R229" s="397"/>
      <c r="S229" s="397"/>
      <c r="T229" s="397"/>
      <c r="U229" s="397"/>
      <c r="V229" s="397"/>
      <c r="W229" s="397"/>
      <c r="X229" s="397"/>
      <c r="Y229" s="397"/>
      <c r="Z229" s="397"/>
      <c r="AA229" s="397"/>
      <c r="AB229" s="397"/>
      <c r="AC229" s="397"/>
      <c r="AD229" s="397"/>
      <c r="AE229" s="397"/>
      <c r="AF229" s="397"/>
      <c r="AG229" s="397"/>
      <c r="AH229" s="397"/>
    </row>
    <row r="230" spans="1:34" ht="14.4">
      <c r="A230" s="397"/>
      <c r="B230" s="397"/>
      <c r="C230" s="397"/>
      <c r="D230" s="397"/>
      <c r="E230" s="397"/>
      <c r="F230" s="397"/>
      <c r="G230" s="397"/>
      <c r="H230" s="397"/>
      <c r="I230" s="397"/>
      <c r="J230" s="397"/>
      <c r="K230" s="397"/>
      <c r="L230" s="397"/>
      <c r="M230" s="397"/>
      <c r="N230" s="397"/>
      <c r="O230" s="397"/>
      <c r="P230" s="397"/>
      <c r="Q230" s="397"/>
      <c r="R230" s="397"/>
      <c r="S230" s="397"/>
      <c r="T230" s="397"/>
      <c r="U230" s="397"/>
      <c r="V230" s="397"/>
      <c r="W230" s="397"/>
      <c r="X230" s="397"/>
      <c r="Y230" s="397"/>
      <c r="Z230" s="397"/>
      <c r="AA230" s="397"/>
      <c r="AB230" s="397"/>
      <c r="AC230" s="397"/>
      <c r="AD230" s="397"/>
      <c r="AE230" s="397"/>
      <c r="AF230" s="397"/>
      <c r="AG230" s="397"/>
      <c r="AH230" s="397"/>
    </row>
    <row r="231" spans="1:34" ht="14.4">
      <c r="A231" s="397"/>
      <c r="B231" s="397"/>
      <c r="C231" s="397"/>
      <c r="D231" s="397"/>
      <c r="E231" s="397"/>
      <c r="F231" s="397"/>
      <c r="G231" s="397"/>
      <c r="H231" s="397"/>
      <c r="I231" s="397"/>
      <c r="J231" s="397"/>
      <c r="K231" s="397"/>
      <c r="L231" s="397"/>
      <c r="M231" s="397"/>
      <c r="N231" s="397"/>
      <c r="O231" s="397"/>
      <c r="P231" s="397"/>
      <c r="Q231" s="397"/>
      <c r="R231" s="397"/>
      <c r="S231" s="397"/>
      <c r="T231" s="397"/>
      <c r="U231" s="397"/>
      <c r="V231" s="397"/>
      <c r="W231" s="397"/>
      <c r="X231" s="397"/>
      <c r="Y231" s="397"/>
      <c r="Z231" s="397"/>
      <c r="AA231" s="397"/>
      <c r="AB231" s="397"/>
      <c r="AC231" s="397"/>
      <c r="AD231" s="397"/>
      <c r="AE231" s="397"/>
      <c r="AF231" s="397"/>
      <c r="AG231" s="397"/>
      <c r="AH231" s="397"/>
    </row>
    <row r="232" spans="1:34" ht="14.4">
      <c r="A232" s="397"/>
      <c r="B232" s="397"/>
      <c r="C232" s="397"/>
      <c r="D232" s="397"/>
      <c r="E232" s="397"/>
      <c r="F232" s="397"/>
      <c r="G232" s="397"/>
      <c r="H232" s="397"/>
      <c r="I232" s="397"/>
      <c r="J232" s="397"/>
      <c r="K232" s="397"/>
      <c r="L232" s="397"/>
      <c r="M232" s="397"/>
      <c r="N232" s="397"/>
      <c r="O232" s="397"/>
      <c r="P232" s="397"/>
      <c r="Q232" s="397"/>
      <c r="R232" s="397"/>
      <c r="S232" s="397"/>
      <c r="T232" s="397"/>
      <c r="U232" s="397"/>
      <c r="V232" s="397"/>
      <c r="W232" s="397"/>
      <c r="X232" s="397"/>
      <c r="Y232" s="397"/>
      <c r="Z232" s="397"/>
      <c r="AA232" s="397"/>
      <c r="AB232" s="397"/>
      <c r="AC232" s="397"/>
      <c r="AD232" s="397"/>
      <c r="AE232" s="397"/>
      <c r="AF232" s="397"/>
      <c r="AG232" s="397"/>
      <c r="AH232" s="397"/>
    </row>
    <row r="233" spans="1:34" ht="14.4">
      <c r="A233" s="397"/>
      <c r="B233" s="397"/>
      <c r="C233" s="397"/>
      <c r="D233" s="397"/>
      <c r="E233" s="397"/>
      <c r="F233" s="397"/>
      <c r="G233" s="397"/>
      <c r="H233" s="397"/>
      <c r="I233" s="397"/>
      <c r="J233" s="397"/>
      <c r="K233" s="397"/>
      <c r="L233" s="397"/>
      <c r="M233" s="397"/>
      <c r="N233" s="397"/>
      <c r="O233" s="397"/>
      <c r="P233" s="397"/>
      <c r="Q233" s="397"/>
      <c r="R233" s="397"/>
      <c r="S233" s="397"/>
      <c r="T233" s="397"/>
      <c r="U233" s="397"/>
      <c r="V233" s="397"/>
      <c r="W233" s="397"/>
      <c r="X233" s="397"/>
      <c r="Y233" s="397"/>
      <c r="Z233" s="397"/>
      <c r="AA233" s="397"/>
      <c r="AB233" s="397"/>
      <c r="AC233" s="397"/>
      <c r="AD233" s="397"/>
      <c r="AE233" s="397"/>
      <c r="AF233" s="397"/>
      <c r="AG233" s="397"/>
      <c r="AH233" s="397"/>
    </row>
    <row r="234" spans="1:34" ht="14.4">
      <c r="A234" s="397"/>
      <c r="B234" s="397"/>
      <c r="C234" s="397"/>
      <c r="D234" s="397"/>
      <c r="E234" s="397"/>
      <c r="F234" s="397"/>
      <c r="G234" s="397"/>
      <c r="H234" s="397"/>
      <c r="I234" s="397"/>
      <c r="J234" s="397"/>
      <c r="K234" s="397"/>
      <c r="L234" s="397"/>
      <c r="M234" s="397"/>
      <c r="N234" s="397"/>
      <c r="O234" s="397"/>
      <c r="P234" s="397"/>
      <c r="Q234" s="397"/>
      <c r="R234" s="397"/>
      <c r="S234" s="397"/>
      <c r="T234" s="397"/>
      <c r="U234" s="397"/>
      <c r="V234" s="397"/>
      <c r="W234" s="397"/>
      <c r="X234" s="397"/>
      <c r="Y234" s="397"/>
      <c r="Z234" s="397"/>
      <c r="AA234" s="397"/>
      <c r="AB234" s="397"/>
      <c r="AC234" s="397"/>
      <c r="AD234" s="397"/>
      <c r="AE234" s="397"/>
      <c r="AF234" s="397"/>
      <c r="AG234" s="397"/>
      <c r="AH234" s="397"/>
    </row>
    <row r="235" spans="1:34" ht="14.4">
      <c r="A235" s="397"/>
      <c r="B235" s="397"/>
      <c r="C235" s="397"/>
      <c r="D235" s="397"/>
      <c r="E235" s="397"/>
      <c r="F235" s="397"/>
      <c r="G235" s="397"/>
      <c r="H235" s="397"/>
      <c r="I235" s="397"/>
      <c r="J235" s="397"/>
      <c r="K235" s="397"/>
      <c r="L235" s="397"/>
      <c r="M235" s="397"/>
      <c r="N235" s="397"/>
      <c r="O235" s="397"/>
      <c r="P235" s="397"/>
      <c r="Q235" s="397"/>
      <c r="R235" s="397"/>
      <c r="S235" s="397"/>
      <c r="T235" s="397"/>
      <c r="U235" s="397"/>
      <c r="V235" s="397"/>
      <c r="W235" s="397"/>
      <c r="X235" s="397"/>
      <c r="Y235" s="397"/>
      <c r="Z235" s="397"/>
      <c r="AA235" s="397"/>
      <c r="AB235" s="397"/>
      <c r="AC235" s="397"/>
      <c r="AD235" s="397"/>
      <c r="AE235" s="397"/>
      <c r="AF235" s="397"/>
      <c r="AG235" s="397"/>
      <c r="AH235" s="397"/>
    </row>
    <row r="236" spans="1:34" ht="14.4">
      <c r="A236" s="397"/>
      <c r="B236" s="397"/>
      <c r="C236" s="397"/>
      <c r="D236" s="397"/>
      <c r="E236" s="397"/>
      <c r="F236" s="397"/>
      <c r="G236" s="397"/>
      <c r="H236" s="397"/>
      <c r="I236" s="397"/>
      <c r="J236" s="397"/>
      <c r="K236" s="397"/>
      <c r="L236" s="397"/>
      <c r="M236" s="397"/>
      <c r="N236" s="397"/>
      <c r="O236" s="397"/>
      <c r="P236" s="397"/>
      <c r="Q236" s="397"/>
      <c r="R236" s="397"/>
      <c r="S236" s="397"/>
      <c r="T236" s="397"/>
      <c r="U236" s="397"/>
      <c r="V236" s="397"/>
      <c r="W236" s="397"/>
      <c r="X236" s="397"/>
      <c r="Y236" s="397"/>
      <c r="Z236" s="397"/>
      <c r="AA236" s="397"/>
      <c r="AB236" s="397"/>
      <c r="AC236" s="397"/>
      <c r="AD236" s="397"/>
      <c r="AE236" s="397"/>
      <c r="AF236" s="397"/>
      <c r="AG236" s="397"/>
      <c r="AH236" s="397"/>
    </row>
    <row r="237" spans="1:34" ht="14.4">
      <c r="A237" s="397"/>
      <c r="B237" s="397"/>
      <c r="C237" s="397"/>
      <c r="D237" s="397"/>
      <c r="E237" s="397"/>
      <c r="F237" s="397"/>
      <c r="G237" s="397"/>
      <c r="H237" s="397"/>
      <c r="I237" s="397"/>
      <c r="J237" s="397"/>
      <c r="K237" s="397"/>
      <c r="L237" s="397"/>
      <c r="M237" s="397"/>
      <c r="N237" s="397"/>
      <c r="O237" s="397"/>
      <c r="P237" s="397"/>
      <c r="Q237" s="397"/>
      <c r="R237" s="397"/>
      <c r="S237" s="397"/>
      <c r="T237" s="397"/>
      <c r="U237" s="397"/>
      <c r="V237" s="397"/>
      <c r="W237" s="397"/>
      <c r="X237" s="397"/>
      <c r="Y237" s="397"/>
      <c r="Z237" s="397"/>
      <c r="AA237" s="397"/>
      <c r="AB237" s="397"/>
      <c r="AC237" s="397"/>
      <c r="AD237" s="397"/>
      <c r="AE237" s="397"/>
      <c r="AF237" s="397"/>
      <c r="AG237" s="397"/>
      <c r="AH237" s="397"/>
    </row>
    <row r="238" spans="1:34" ht="14.4">
      <c r="A238" s="397"/>
      <c r="B238" s="397"/>
      <c r="C238" s="397"/>
      <c r="D238" s="397"/>
      <c r="E238" s="397"/>
      <c r="F238" s="397"/>
      <c r="G238" s="397"/>
      <c r="H238" s="397"/>
      <c r="I238" s="397"/>
      <c r="J238" s="397"/>
      <c r="K238" s="397"/>
      <c r="L238" s="397"/>
      <c r="M238" s="397"/>
      <c r="N238" s="397"/>
      <c r="O238" s="397"/>
      <c r="P238" s="397"/>
      <c r="Q238" s="397"/>
      <c r="R238" s="397"/>
      <c r="S238" s="397"/>
      <c r="T238" s="397"/>
      <c r="U238" s="397"/>
      <c r="V238" s="397"/>
      <c r="W238" s="397"/>
      <c r="X238" s="397"/>
      <c r="Y238" s="397"/>
      <c r="Z238" s="397"/>
      <c r="AA238" s="397"/>
      <c r="AB238" s="397"/>
      <c r="AC238" s="397"/>
      <c r="AD238" s="397"/>
      <c r="AE238" s="397"/>
      <c r="AF238" s="397"/>
      <c r="AG238" s="397"/>
      <c r="AH238" s="397"/>
    </row>
    <row r="239" spans="1:34" ht="14.4">
      <c r="A239" s="397"/>
      <c r="B239" s="397"/>
      <c r="C239" s="397"/>
      <c r="D239" s="397"/>
      <c r="E239" s="397"/>
      <c r="F239" s="397"/>
      <c r="G239" s="397"/>
      <c r="H239" s="397"/>
      <c r="I239" s="397"/>
      <c r="J239" s="397"/>
      <c r="K239" s="397"/>
      <c r="L239" s="397"/>
      <c r="M239" s="397"/>
      <c r="N239" s="397"/>
      <c r="O239" s="397"/>
      <c r="P239" s="397"/>
      <c r="Q239" s="397"/>
      <c r="R239" s="397"/>
      <c r="S239" s="397"/>
      <c r="T239" s="397"/>
      <c r="U239" s="397"/>
      <c r="V239" s="397"/>
      <c r="W239" s="397"/>
      <c r="X239" s="397"/>
      <c r="Y239" s="397"/>
      <c r="Z239" s="397"/>
      <c r="AA239" s="397"/>
      <c r="AB239" s="397"/>
      <c r="AC239" s="397"/>
      <c r="AD239" s="397"/>
      <c r="AE239" s="397"/>
      <c r="AF239" s="397"/>
      <c r="AG239" s="397"/>
      <c r="AH239" s="397"/>
    </row>
    <row r="240" spans="1:34" ht="14.4">
      <c r="A240" s="397"/>
      <c r="B240" s="397"/>
      <c r="C240" s="397"/>
      <c r="D240" s="397"/>
      <c r="E240" s="397"/>
      <c r="F240" s="397"/>
      <c r="G240" s="397"/>
      <c r="H240" s="397"/>
      <c r="I240" s="397"/>
      <c r="J240" s="397"/>
      <c r="K240" s="397"/>
      <c r="L240" s="397"/>
      <c r="M240" s="397"/>
      <c r="N240" s="397"/>
      <c r="O240" s="397"/>
      <c r="P240" s="397"/>
      <c r="Q240" s="397"/>
      <c r="R240" s="397"/>
      <c r="S240" s="397"/>
      <c r="T240" s="397"/>
      <c r="U240" s="397"/>
      <c r="V240" s="397"/>
      <c r="W240" s="397"/>
      <c r="X240" s="397"/>
      <c r="Y240" s="397"/>
      <c r="Z240" s="397"/>
      <c r="AA240" s="397"/>
      <c r="AB240" s="397"/>
      <c r="AC240" s="397"/>
      <c r="AD240" s="397"/>
      <c r="AE240" s="397"/>
      <c r="AF240" s="397"/>
      <c r="AG240" s="397"/>
      <c r="AH240" s="397"/>
    </row>
    <row r="241" spans="1:34" ht="14.4">
      <c r="A241" s="397"/>
      <c r="B241" s="397"/>
      <c r="C241" s="397"/>
      <c r="D241" s="397"/>
      <c r="E241" s="397"/>
      <c r="F241" s="397"/>
      <c r="G241" s="397"/>
      <c r="H241" s="397"/>
      <c r="I241" s="397"/>
      <c r="J241" s="397"/>
      <c r="K241" s="397"/>
      <c r="L241" s="397"/>
      <c r="M241" s="397"/>
      <c r="N241" s="397"/>
      <c r="O241" s="397"/>
      <c r="P241" s="397"/>
      <c r="Q241" s="397"/>
      <c r="R241" s="397"/>
      <c r="S241" s="397"/>
      <c r="T241" s="397"/>
      <c r="U241" s="397"/>
      <c r="V241" s="397"/>
      <c r="W241" s="397"/>
      <c r="X241" s="397"/>
      <c r="Y241" s="397"/>
      <c r="Z241" s="397"/>
      <c r="AA241" s="397"/>
      <c r="AB241" s="397"/>
      <c r="AC241" s="397"/>
      <c r="AD241" s="397"/>
      <c r="AE241" s="397"/>
      <c r="AF241" s="397"/>
      <c r="AG241" s="397"/>
      <c r="AH241" s="397"/>
    </row>
    <row r="242" spans="1:34" ht="14.4">
      <c r="A242" s="397"/>
      <c r="B242" s="397"/>
      <c r="C242" s="397"/>
      <c r="D242" s="397"/>
      <c r="E242" s="397"/>
      <c r="F242" s="397"/>
      <c r="G242" s="397"/>
      <c r="H242" s="397"/>
      <c r="I242" s="397"/>
      <c r="J242" s="397"/>
      <c r="K242" s="397"/>
      <c r="L242" s="397"/>
      <c r="M242" s="397"/>
      <c r="N242" s="397"/>
      <c r="O242" s="397"/>
      <c r="P242" s="397"/>
      <c r="Q242" s="397"/>
      <c r="R242" s="397"/>
      <c r="S242" s="397"/>
      <c r="T242" s="397"/>
      <c r="U242" s="397"/>
      <c r="V242" s="397"/>
      <c r="W242" s="397"/>
      <c r="X242" s="397"/>
      <c r="Y242" s="397"/>
      <c r="Z242" s="397"/>
      <c r="AA242" s="397"/>
      <c r="AB242" s="397"/>
      <c r="AC242" s="397"/>
      <c r="AD242" s="397"/>
      <c r="AE242" s="397"/>
      <c r="AF242" s="397"/>
      <c r="AG242" s="397"/>
      <c r="AH242" s="397"/>
    </row>
    <row r="243" spans="1:34" ht="14.4">
      <c r="A243" s="397"/>
      <c r="B243" s="397"/>
      <c r="C243" s="397"/>
      <c r="D243" s="397"/>
      <c r="E243" s="397"/>
      <c r="F243" s="397"/>
      <c r="G243" s="397"/>
      <c r="H243" s="397"/>
      <c r="I243" s="397"/>
      <c r="J243" s="397"/>
      <c r="K243" s="397"/>
      <c r="L243" s="397"/>
      <c r="M243" s="397"/>
      <c r="N243" s="397"/>
      <c r="O243" s="397"/>
      <c r="P243" s="397"/>
      <c r="Q243" s="397"/>
      <c r="R243" s="397"/>
      <c r="S243" s="397"/>
      <c r="T243" s="397"/>
      <c r="U243" s="397"/>
      <c r="V243" s="397"/>
      <c r="W243" s="397"/>
      <c r="X243" s="397"/>
      <c r="Y243" s="397"/>
      <c r="Z243" s="397"/>
      <c r="AA243" s="397"/>
      <c r="AB243" s="397"/>
      <c r="AC243" s="397"/>
      <c r="AD243" s="397"/>
      <c r="AE243" s="397"/>
      <c r="AF243" s="397"/>
      <c r="AG243" s="397"/>
      <c r="AH243" s="397"/>
    </row>
    <row r="244" spans="1:34" ht="14.4">
      <c r="A244" s="397"/>
      <c r="B244" s="397"/>
      <c r="C244" s="397"/>
      <c r="D244" s="397"/>
      <c r="E244" s="397"/>
      <c r="F244" s="397"/>
      <c r="G244" s="397"/>
      <c r="H244" s="397"/>
      <c r="I244" s="397"/>
      <c r="J244" s="397"/>
      <c r="K244" s="397"/>
      <c r="L244" s="397"/>
      <c r="M244" s="397"/>
      <c r="N244" s="397"/>
      <c r="O244" s="397"/>
      <c r="P244" s="397"/>
      <c r="Q244" s="397"/>
      <c r="R244" s="397"/>
      <c r="S244" s="397"/>
      <c r="T244" s="397"/>
      <c r="U244" s="397"/>
      <c r="V244" s="397"/>
      <c r="W244" s="397"/>
      <c r="X244" s="397"/>
      <c r="Y244" s="397"/>
      <c r="Z244" s="397"/>
      <c r="AA244" s="397"/>
      <c r="AB244" s="397"/>
      <c r="AC244" s="397"/>
      <c r="AD244" s="397"/>
      <c r="AE244" s="397"/>
      <c r="AF244" s="397"/>
      <c r="AG244" s="397"/>
      <c r="AH244" s="397"/>
    </row>
    <row r="245" spans="1:34" ht="14.4">
      <c r="A245" s="397"/>
      <c r="B245" s="397"/>
      <c r="C245" s="397"/>
      <c r="D245" s="397"/>
      <c r="E245" s="397"/>
      <c r="F245" s="397"/>
      <c r="G245" s="397"/>
      <c r="H245" s="397"/>
      <c r="I245" s="397"/>
      <c r="J245" s="397"/>
      <c r="K245" s="397"/>
      <c r="L245" s="397"/>
      <c r="M245" s="397"/>
      <c r="N245" s="397"/>
      <c r="O245" s="397"/>
      <c r="P245" s="397"/>
      <c r="Q245" s="397"/>
      <c r="R245" s="397"/>
      <c r="S245" s="397"/>
      <c r="T245" s="397"/>
      <c r="U245" s="397"/>
      <c r="V245" s="397"/>
      <c r="W245" s="397"/>
      <c r="X245" s="397"/>
      <c r="Y245" s="397"/>
      <c r="Z245" s="397"/>
      <c r="AA245" s="397"/>
      <c r="AB245" s="397"/>
      <c r="AC245" s="397"/>
      <c r="AD245" s="397"/>
      <c r="AE245" s="397"/>
      <c r="AF245" s="397"/>
      <c r="AG245" s="397"/>
      <c r="AH245" s="397"/>
    </row>
    <row r="246" spans="1:34" ht="14.4">
      <c r="A246" s="397"/>
      <c r="B246" s="397"/>
      <c r="C246" s="397"/>
      <c r="D246" s="397"/>
      <c r="E246" s="397"/>
      <c r="F246" s="397"/>
      <c r="G246" s="397"/>
      <c r="H246" s="397"/>
      <c r="I246" s="397"/>
      <c r="J246" s="397"/>
      <c r="K246" s="397"/>
      <c r="L246" s="397"/>
      <c r="M246" s="397"/>
      <c r="N246" s="397"/>
      <c r="O246" s="397"/>
      <c r="P246" s="397"/>
      <c r="Q246" s="397"/>
      <c r="R246" s="397"/>
      <c r="S246" s="397"/>
      <c r="T246" s="397"/>
      <c r="U246" s="397"/>
      <c r="V246" s="397"/>
      <c r="W246" s="397"/>
      <c r="X246" s="397"/>
      <c r="Y246" s="397"/>
      <c r="Z246" s="397"/>
      <c r="AA246" s="397"/>
      <c r="AB246" s="397"/>
      <c r="AC246" s="397"/>
      <c r="AD246" s="397"/>
      <c r="AE246" s="397"/>
      <c r="AF246" s="397"/>
      <c r="AG246" s="397"/>
      <c r="AH246" s="397"/>
    </row>
    <row r="247" spans="1:34" ht="14.4">
      <c r="A247" s="397"/>
      <c r="B247" s="397"/>
      <c r="C247" s="397"/>
      <c r="D247" s="397"/>
      <c r="E247" s="397"/>
      <c r="F247" s="397"/>
      <c r="G247" s="397"/>
      <c r="H247" s="397"/>
      <c r="I247" s="397"/>
      <c r="J247" s="397"/>
      <c r="K247" s="397"/>
      <c r="L247" s="397"/>
      <c r="M247" s="397"/>
      <c r="N247" s="397"/>
      <c r="O247" s="397"/>
      <c r="P247" s="397"/>
      <c r="Q247" s="397"/>
      <c r="R247" s="397"/>
      <c r="S247" s="397"/>
      <c r="T247" s="397"/>
      <c r="U247" s="397"/>
      <c r="V247" s="397"/>
      <c r="W247" s="397"/>
      <c r="X247" s="397"/>
      <c r="Y247" s="397"/>
      <c r="Z247" s="397"/>
      <c r="AA247" s="397"/>
      <c r="AB247" s="397"/>
      <c r="AC247" s="397"/>
      <c r="AD247" s="397"/>
      <c r="AE247" s="397"/>
      <c r="AF247" s="397"/>
      <c r="AG247" s="397"/>
      <c r="AH247" s="397"/>
    </row>
    <row r="248" spans="1:34" ht="14.4">
      <c r="A248" s="397"/>
      <c r="B248" s="397"/>
      <c r="C248" s="397"/>
      <c r="D248" s="397"/>
      <c r="E248" s="397"/>
      <c r="F248" s="397"/>
      <c r="G248" s="397"/>
      <c r="H248" s="397"/>
      <c r="I248" s="397"/>
      <c r="J248" s="397"/>
      <c r="K248" s="397"/>
      <c r="L248" s="397"/>
      <c r="M248" s="397"/>
      <c r="N248" s="397"/>
      <c r="O248" s="397"/>
      <c r="P248" s="397"/>
      <c r="Q248" s="397"/>
      <c r="R248" s="397"/>
      <c r="S248" s="397"/>
      <c r="T248" s="397"/>
      <c r="U248" s="397"/>
      <c r="V248" s="397"/>
      <c r="W248" s="397"/>
      <c r="X248" s="397"/>
      <c r="Y248" s="397"/>
      <c r="Z248" s="397"/>
      <c r="AA248" s="397"/>
      <c r="AB248" s="397"/>
      <c r="AC248" s="397"/>
      <c r="AD248" s="397"/>
      <c r="AE248" s="397"/>
      <c r="AF248" s="397"/>
      <c r="AG248" s="397"/>
      <c r="AH248" s="397"/>
    </row>
    <row r="249" spans="1:34" ht="14.4">
      <c r="A249" s="397"/>
      <c r="B249" s="397"/>
      <c r="C249" s="397"/>
      <c r="D249" s="397"/>
      <c r="E249" s="397"/>
      <c r="F249" s="397"/>
      <c r="G249" s="397"/>
      <c r="H249" s="397"/>
      <c r="I249" s="397"/>
      <c r="J249" s="397"/>
      <c r="K249" s="397"/>
      <c r="L249" s="397"/>
      <c r="M249" s="397"/>
      <c r="N249" s="397"/>
      <c r="O249" s="397"/>
      <c r="P249" s="397"/>
      <c r="Q249" s="397"/>
      <c r="R249" s="397"/>
      <c r="S249" s="397"/>
      <c r="T249" s="397"/>
      <c r="U249" s="397"/>
      <c r="V249" s="397"/>
      <c r="W249" s="397"/>
      <c r="X249" s="397"/>
      <c r="Y249" s="397"/>
      <c r="Z249" s="397"/>
      <c r="AA249" s="397"/>
      <c r="AB249" s="397"/>
      <c r="AC249" s="397"/>
      <c r="AD249" s="397"/>
      <c r="AE249" s="397"/>
      <c r="AF249" s="397"/>
      <c r="AG249" s="397"/>
      <c r="AH249" s="397"/>
    </row>
    <row r="250" spans="1:34" ht="14.4">
      <c r="A250" s="397"/>
      <c r="B250" s="397"/>
      <c r="C250" s="397"/>
      <c r="D250" s="397"/>
      <c r="E250" s="397"/>
      <c r="F250" s="397"/>
      <c r="G250" s="397"/>
      <c r="H250" s="397"/>
      <c r="I250" s="397"/>
      <c r="J250" s="397"/>
      <c r="K250" s="397"/>
      <c r="L250" s="397"/>
      <c r="M250" s="397"/>
      <c r="N250" s="397"/>
      <c r="O250" s="397"/>
      <c r="P250" s="397"/>
      <c r="Q250" s="397"/>
      <c r="R250" s="397"/>
      <c r="S250" s="397"/>
      <c r="T250" s="397"/>
      <c r="U250" s="397"/>
      <c r="V250" s="397"/>
      <c r="W250" s="397"/>
      <c r="X250" s="397"/>
      <c r="Y250" s="397"/>
      <c r="Z250" s="397"/>
      <c r="AA250" s="397"/>
      <c r="AB250" s="397"/>
      <c r="AC250" s="397"/>
      <c r="AD250" s="397"/>
      <c r="AE250" s="397"/>
      <c r="AF250" s="397"/>
      <c r="AG250" s="397"/>
      <c r="AH250" s="397"/>
    </row>
    <row r="251" spans="1:34" ht="14.4">
      <c r="A251" s="397"/>
      <c r="B251" s="397"/>
      <c r="C251" s="397"/>
      <c r="D251" s="397"/>
      <c r="E251" s="397"/>
      <c r="F251" s="397"/>
      <c r="G251" s="397"/>
      <c r="H251" s="397"/>
      <c r="I251" s="397"/>
      <c r="J251" s="397"/>
      <c r="K251" s="397"/>
      <c r="L251" s="397"/>
      <c r="M251" s="397"/>
      <c r="N251" s="397"/>
      <c r="O251" s="397"/>
      <c r="P251" s="397"/>
      <c r="Q251" s="397"/>
      <c r="R251" s="397"/>
      <c r="S251" s="397"/>
      <c r="T251" s="397"/>
      <c r="U251" s="397"/>
      <c r="V251" s="397"/>
      <c r="W251" s="397"/>
      <c r="X251" s="397"/>
      <c r="Y251" s="397"/>
      <c r="Z251" s="397"/>
      <c r="AA251" s="397"/>
      <c r="AB251" s="397"/>
      <c r="AC251" s="397"/>
      <c r="AD251" s="397"/>
      <c r="AE251" s="397"/>
      <c r="AF251" s="397"/>
      <c r="AG251" s="397"/>
      <c r="AH251" s="397"/>
    </row>
    <row r="252" spans="1:34" ht="14.4">
      <c r="A252" s="397"/>
      <c r="B252" s="397"/>
      <c r="C252" s="397"/>
      <c r="D252" s="397"/>
      <c r="E252" s="397"/>
      <c r="F252" s="397"/>
      <c r="G252" s="397"/>
      <c r="H252" s="397"/>
      <c r="I252" s="397"/>
      <c r="J252" s="397"/>
      <c r="K252" s="397"/>
      <c r="L252" s="397"/>
      <c r="M252" s="397"/>
      <c r="N252" s="397"/>
      <c r="O252" s="397"/>
      <c r="P252" s="397"/>
      <c r="Q252" s="397"/>
      <c r="R252" s="397"/>
      <c r="S252" s="397"/>
      <c r="T252" s="397"/>
      <c r="U252" s="397"/>
      <c r="V252" s="397"/>
      <c r="W252" s="397"/>
      <c r="X252" s="397"/>
      <c r="Y252" s="397"/>
      <c r="Z252" s="397"/>
      <c r="AA252" s="397"/>
      <c r="AB252" s="397"/>
      <c r="AC252" s="397"/>
      <c r="AD252" s="397"/>
      <c r="AE252" s="397"/>
      <c r="AF252" s="397"/>
      <c r="AG252" s="397"/>
      <c r="AH252" s="397"/>
    </row>
    <row r="253" spans="1:34" ht="14.4">
      <c r="A253" s="397"/>
      <c r="B253" s="397"/>
      <c r="C253" s="397"/>
      <c r="D253" s="397"/>
      <c r="E253" s="397"/>
      <c r="F253" s="397"/>
      <c r="G253" s="397"/>
      <c r="H253" s="397"/>
      <c r="I253" s="397"/>
      <c r="J253" s="397"/>
      <c r="K253" s="397"/>
      <c r="L253" s="397"/>
      <c r="M253" s="397"/>
      <c r="N253" s="397"/>
      <c r="O253" s="397"/>
      <c r="P253" s="397"/>
      <c r="Q253" s="397"/>
      <c r="R253" s="397"/>
      <c r="S253" s="397"/>
      <c r="T253" s="397"/>
      <c r="U253" s="397"/>
      <c r="V253" s="397"/>
      <c r="W253" s="397"/>
      <c r="X253" s="397"/>
      <c r="Y253" s="397"/>
      <c r="Z253" s="397"/>
      <c r="AA253" s="397"/>
      <c r="AB253" s="397"/>
      <c r="AC253" s="397"/>
      <c r="AD253" s="397"/>
      <c r="AE253" s="397"/>
      <c r="AF253" s="397"/>
      <c r="AG253" s="397"/>
      <c r="AH253" s="397"/>
    </row>
    <row r="254" spans="1:34" ht="14.4">
      <c r="A254" s="397"/>
      <c r="B254" s="397"/>
      <c r="C254" s="397"/>
      <c r="D254" s="397"/>
      <c r="E254" s="397"/>
      <c r="F254" s="397"/>
      <c r="G254" s="397"/>
      <c r="H254" s="397"/>
      <c r="I254" s="397"/>
      <c r="J254" s="397"/>
      <c r="K254" s="397"/>
      <c r="L254" s="397"/>
      <c r="M254" s="397"/>
      <c r="N254" s="397"/>
      <c r="O254" s="397"/>
      <c r="P254" s="397"/>
      <c r="Q254" s="397"/>
      <c r="R254" s="397"/>
      <c r="S254" s="397"/>
      <c r="T254" s="397"/>
      <c r="U254" s="397"/>
      <c r="V254" s="397"/>
      <c r="W254" s="397"/>
      <c r="X254" s="397"/>
      <c r="Y254" s="397"/>
      <c r="Z254" s="397"/>
      <c r="AA254" s="397"/>
      <c r="AB254" s="397"/>
      <c r="AC254" s="397"/>
      <c r="AD254" s="397"/>
      <c r="AE254" s="397"/>
      <c r="AF254" s="397"/>
      <c r="AG254" s="397"/>
      <c r="AH254" s="397"/>
    </row>
    <row r="255" spans="1:34" ht="14.4">
      <c r="A255" s="397"/>
      <c r="B255" s="397"/>
      <c r="C255" s="397"/>
      <c r="D255" s="397"/>
      <c r="E255" s="397"/>
      <c r="F255" s="397"/>
      <c r="G255" s="397"/>
      <c r="H255" s="397"/>
      <c r="I255" s="397"/>
      <c r="J255" s="397"/>
      <c r="K255" s="397"/>
      <c r="L255" s="397"/>
      <c r="M255" s="397"/>
      <c r="N255" s="397"/>
      <c r="O255" s="397"/>
      <c r="P255" s="397"/>
      <c r="Q255" s="397"/>
      <c r="R255" s="397"/>
      <c r="S255" s="397"/>
      <c r="T255" s="397"/>
      <c r="U255" s="397"/>
      <c r="V255" s="397"/>
      <c r="W255" s="397"/>
      <c r="X255" s="397"/>
      <c r="Y255" s="397"/>
      <c r="Z255" s="397"/>
      <c r="AA255" s="397"/>
      <c r="AB255" s="397"/>
      <c r="AC255" s="397"/>
      <c r="AD255" s="397"/>
      <c r="AE255" s="397"/>
      <c r="AF255" s="397"/>
      <c r="AG255" s="397"/>
      <c r="AH255" s="397"/>
    </row>
    <row r="256" spans="1:34" ht="14.4">
      <c r="A256" s="397"/>
      <c r="B256" s="397"/>
      <c r="C256" s="397"/>
      <c r="D256" s="397"/>
      <c r="E256" s="397"/>
      <c r="F256" s="397"/>
      <c r="G256" s="397"/>
      <c r="H256" s="397"/>
      <c r="I256" s="397"/>
      <c r="J256" s="397"/>
      <c r="K256" s="397"/>
      <c r="L256" s="397"/>
      <c r="M256" s="397"/>
      <c r="N256" s="397"/>
      <c r="O256" s="397"/>
      <c r="P256" s="397"/>
      <c r="Q256" s="397"/>
      <c r="R256" s="397"/>
      <c r="S256" s="397"/>
      <c r="T256" s="397"/>
      <c r="U256" s="397"/>
      <c r="V256" s="397"/>
      <c r="W256" s="397"/>
      <c r="X256" s="397"/>
      <c r="Y256" s="397"/>
      <c r="Z256" s="397"/>
      <c r="AA256" s="397"/>
      <c r="AB256" s="397"/>
      <c r="AC256" s="397"/>
      <c r="AD256" s="397"/>
      <c r="AE256" s="397"/>
      <c r="AF256" s="397"/>
      <c r="AG256" s="397"/>
      <c r="AH256" s="397"/>
    </row>
    <row r="257" spans="1:34" ht="14.4">
      <c r="A257" s="397"/>
      <c r="B257" s="397"/>
      <c r="C257" s="397"/>
      <c r="D257" s="397"/>
      <c r="E257" s="397"/>
      <c r="F257" s="397"/>
      <c r="G257" s="397"/>
      <c r="H257" s="397"/>
      <c r="I257" s="397"/>
      <c r="J257" s="397"/>
      <c r="K257" s="397"/>
      <c r="L257" s="397"/>
      <c r="M257" s="397"/>
      <c r="N257" s="397"/>
      <c r="O257" s="397"/>
      <c r="P257" s="397"/>
      <c r="Q257" s="397"/>
      <c r="R257" s="397"/>
      <c r="S257" s="397"/>
      <c r="T257" s="397"/>
      <c r="U257" s="397"/>
      <c r="V257" s="397"/>
      <c r="W257" s="397"/>
      <c r="X257" s="397"/>
      <c r="Y257" s="397"/>
      <c r="Z257" s="397"/>
      <c r="AA257" s="397"/>
      <c r="AB257" s="397"/>
      <c r="AC257" s="397"/>
      <c r="AD257" s="397"/>
      <c r="AE257" s="397"/>
      <c r="AF257" s="397"/>
      <c r="AG257" s="397"/>
      <c r="AH257" s="397"/>
    </row>
    <row r="258" spans="1:34" ht="14.4">
      <c r="A258" s="397"/>
      <c r="B258" s="397"/>
      <c r="C258" s="397"/>
      <c r="D258" s="397"/>
      <c r="E258" s="397"/>
      <c r="F258" s="397"/>
      <c r="G258" s="397"/>
      <c r="H258" s="397"/>
      <c r="I258" s="397"/>
      <c r="J258" s="397"/>
      <c r="K258" s="397"/>
      <c r="L258" s="397"/>
      <c r="M258" s="397"/>
      <c r="N258" s="397"/>
      <c r="O258" s="397"/>
      <c r="P258" s="397"/>
      <c r="Q258" s="397"/>
      <c r="R258" s="397"/>
      <c r="S258" s="397"/>
      <c r="T258" s="397"/>
      <c r="U258" s="397"/>
      <c r="V258" s="397"/>
      <c r="W258" s="397"/>
      <c r="X258" s="397"/>
      <c r="Y258" s="397"/>
      <c r="Z258" s="397"/>
      <c r="AA258" s="397"/>
      <c r="AB258" s="397"/>
      <c r="AC258" s="397"/>
      <c r="AD258" s="397"/>
      <c r="AE258" s="397"/>
      <c r="AF258" s="397"/>
      <c r="AG258" s="397"/>
      <c r="AH258" s="397"/>
    </row>
    <row r="259" spans="1:34" ht="14.4">
      <c r="A259" s="397"/>
      <c r="B259" s="397"/>
      <c r="C259" s="397"/>
      <c r="D259" s="397"/>
      <c r="E259" s="397"/>
      <c r="F259" s="397"/>
      <c r="G259" s="397"/>
      <c r="H259" s="397"/>
      <c r="I259" s="397"/>
      <c r="J259" s="397"/>
      <c r="K259" s="397"/>
      <c r="L259" s="397"/>
      <c r="M259" s="397"/>
      <c r="N259" s="397"/>
      <c r="O259" s="397"/>
      <c r="P259" s="397"/>
      <c r="Q259" s="397"/>
      <c r="R259" s="397"/>
      <c r="S259" s="397"/>
      <c r="T259" s="397"/>
      <c r="U259" s="397"/>
      <c r="V259" s="397"/>
      <c r="W259" s="397"/>
      <c r="X259" s="397"/>
      <c r="Y259" s="397"/>
      <c r="Z259" s="397"/>
      <c r="AA259" s="397"/>
      <c r="AB259" s="397"/>
      <c r="AC259" s="397"/>
      <c r="AD259" s="397"/>
      <c r="AE259" s="397"/>
      <c r="AF259" s="397"/>
      <c r="AG259" s="397"/>
      <c r="AH259" s="397"/>
    </row>
    <row r="260" spans="1:34" ht="14.4">
      <c r="A260" s="397"/>
      <c r="B260" s="397"/>
      <c r="C260" s="397"/>
      <c r="D260" s="397"/>
      <c r="E260" s="397"/>
      <c r="F260" s="397"/>
      <c r="G260" s="397"/>
      <c r="H260" s="397"/>
      <c r="I260" s="397"/>
      <c r="J260" s="397"/>
      <c r="K260" s="397"/>
      <c r="L260" s="397"/>
      <c r="M260" s="397"/>
      <c r="N260" s="397"/>
      <c r="O260" s="397"/>
      <c r="P260" s="397"/>
      <c r="Q260" s="397"/>
      <c r="R260" s="397"/>
      <c r="S260" s="397"/>
      <c r="T260" s="397"/>
      <c r="U260" s="397"/>
      <c r="V260" s="397"/>
      <c r="W260" s="397"/>
      <c r="X260" s="397"/>
      <c r="Y260" s="397"/>
      <c r="Z260" s="397"/>
      <c r="AA260" s="397"/>
      <c r="AB260" s="397"/>
      <c r="AC260" s="397"/>
      <c r="AD260" s="397"/>
      <c r="AE260" s="397"/>
      <c r="AF260" s="397"/>
      <c r="AG260" s="397"/>
      <c r="AH260" s="397"/>
    </row>
    <row r="261" spans="1:34" ht="14.4">
      <c r="A261" s="397"/>
      <c r="B261" s="397"/>
      <c r="C261" s="397"/>
      <c r="D261" s="397"/>
      <c r="E261" s="397"/>
      <c r="F261" s="397"/>
      <c r="G261" s="397"/>
      <c r="H261" s="397"/>
      <c r="I261" s="397"/>
      <c r="J261" s="397"/>
      <c r="K261" s="397"/>
      <c r="L261" s="397"/>
      <c r="M261" s="397"/>
      <c r="N261" s="397"/>
      <c r="O261" s="397"/>
      <c r="P261" s="397"/>
      <c r="Q261" s="397"/>
      <c r="R261" s="397"/>
      <c r="S261" s="397"/>
      <c r="T261" s="397"/>
      <c r="U261" s="397"/>
      <c r="V261" s="397"/>
      <c r="W261" s="397"/>
      <c r="X261" s="397"/>
      <c r="Y261" s="397"/>
      <c r="Z261" s="397"/>
      <c r="AA261" s="397"/>
      <c r="AB261" s="397"/>
      <c r="AC261" s="397"/>
      <c r="AD261" s="397"/>
      <c r="AE261" s="397"/>
      <c r="AF261" s="397"/>
      <c r="AG261" s="397"/>
      <c r="AH261" s="397"/>
    </row>
    <row r="262" spans="1:34" ht="14.4">
      <c r="A262" s="397"/>
      <c r="B262" s="397"/>
      <c r="C262" s="397"/>
      <c r="D262" s="397"/>
      <c r="E262" s="397"/>
      <c r="F262" s="397"/>
      <c r="G262" s="397"/>
      <c r="H262" s="397"/>
      <c r="I262" s="397"/>
      <c r="J262" s="397"/>
      <c r="K262" s="397"/>
      <c r="L262" s="397"/>
      <c r="M262" s="397"/>
      <c r="N262" s="397"/>
      <c r="O262" s="397"/>
      <c r="P262" s="397"/>
      <c r="Q262" s="397"/>
      <c r="R262" s="397"/>
      <c r="S262" s="397"/>
      <c r="T262" s="397"/>
      <c r="U262" s="397"/>
      <c r="V262" s="397"/>
      <c r="W262" s="397"/>
      <c r="X262" s="397"/>
      <c r="Y262" s="397"/>
      <c r="Z262" s="397"/>
      <c r="AA262" s="397"/>
      <c r="AB262" s="397"/>
      <c r="AC262" s="397"/>
      <c r="AD262" s="397"/>
      <c r="AE262" s="397"/>
      <c r="AF262" s="397"/>
      <c r="AG262" s="397"/>
      <c r="AH262" s="397"/>
    </row>
    <row r="263" spans="1:34" ht="14.4">
      <c r="A263" s="397"/>
      <c r="B263" s="397"/>
      <c r="C263" s="397"/>
      <c r="D263" s="397"/>
      <c r="E263" s="397"/>
      <c r="F263" s="397"/>
      <c r="G263" s="397"/>
      <c r="H263" s="397"/>
      <c r="I263" s="397"/>
      <c r="J263" s="397"/>
      <c r="K263" s="397"/>
      <c r="L263" s="397"/>
      <c r="M263" s="397"/>
      <c r="N263" s="397"/>
      <c r="O263" s="397"/>
      <c r="P263" s="397"/>
      <c r="Q263" s="397"/>
      <c r="R263" s="397"/>
      <c r="S263" s="397"/>
      <c r="T263" s="397"/>
      <c r="U263" s="397"/>
      <c r="V263" s="397"/>
      <c r="W263" s="397"/>
      <c r="X263" s="397"/>
      <c r="Y263" s="397"/>
      <c r="Z263" s="397"/>
      <c r="AA263" s="397"/>
      <c r="AB263" s="397"/>
      <c r="AC263" s="397"/>
      <c r="AD263" s="397"/>
      <c r="AE263" s="397"/>
      <c r="AF263" s="397"/>
      <c r="AG263" s="397"/>
      <c r="AH263" s="397"/>
    </row>
    <row r="264" spans="1:34" ht="14.4">
      <c r="A264" s="397"/>
      <c r="B264" s="397"/>
      <c r="C264" s="397"/>
      <c r="D264" s="397"/>
      <c r="E264" s="397"/>
      <c r="F264" s="397"/>
      <c r="G264" s="397"/>
      <c r="H264" s="397"/>
      <c r="I264" s="397"/>
      <c r="J264" s="397"/>
      <c r="K264" s="397"/>
      <c r="L264" s="397"/>
      <c r="M264" s="397"/>
      <c r="N264" s="397"/>
      <c r="O264" s="397"/>
      <c r="P264" s="397"/>
      <c r="Q264" s="397"/>
      <c r="R264" s="397"/>
      <c r="S264" s="397"/>
      <c r="T264" s="397"/>
      <c r="U264" s="397"/>
      <c r="V264" s="397"/>
      <c r="W264" s="397"/>
      <c r="X264" s="397"/>
      <c r="Y264" s="397"/>
      <c r="Z264" s="397"/>
      <c r="AA264" s="397"/>
      <c r="AB264" s="397"/>
      <c r="AC264" s="397"/>
      <c r="AD264" s="397"/>
      <c r="AE264" s="397"/>
      <c r="AF264" s="397"/>
      <c r="AG264" s="397"/>
      <c r="AH264" s="397"/>
    </row>
    <row r="265" spans="1:34" ht="14.4">
      <c r="A265" s="397"/>
      <c r="B265" s="397"/>
      <c r="C265" s="397"/>
      <c r="D265" s="397"/>
      <c r="E265" s="397"/>
      <c r="F265" s="397"/>
      <c r="G265" s="397"/>
      <c r="H265" s="397"/>
      <c r="I265" s="397"/>
      <c r="J265" s="397"/>
      <c r="K265" s="397"/>
      <c r="L265" s="397"/>
      <c r="M265" s="397"/>
      <c r="N265" s="397"/>
      <c r="O265" s="397"/>
      <c r="P265" s="397"/>
      <c r="Q265" s="397"/>
      <c r="R265" s="397"/>
      <c r="S265" s="397"/>
      <c r="T265" s="397"/>
      <c r="U265" s="397"/>
      <c r="V265" s="397"/>
      <c r="W265" s="397"/>
      <c r="X265" s="397"/>
      <c r="Y265" s="397"/>
      <c r="Z265" s="397"/>
      <c r="AA265" s="397"/>
      <c r="AB265" s="397"/>
      <c r="AC265" s="397"/>
      <c r="AD265" s="397"/>
      <c r="AE265" s="397"/>
      <c r="AF265" s="397"/>
      <c r="AG265" s="397"/>
      <c r="AH265" s="397"/>
    </row>
    <row r="266" spans="1:34" ht="14.4">
      <c r="A266" s="397"/>
      <c r="B266" s="397"/>
      <c r="C266" s="397"/>
      <c r="D266" s="397"/>
      <c r="E266" s="397"/>
      <c r="F266" s="397"/>
      <c r="G266" s="397"/>
      <c r="H266" s="397"/>
      <c r="I266" s="397"/>
      <c r="J266" s="397"/>
      <c r="K266" s="397"/>
      <c r="L266" s="397"/>
      <c r="M266" s="397"/>
      <c r="N266" s="397"/>
      <c r="O266" s="397"/>
      <c r="P266" s="397"/>
      <c r="Q266" s="397"/>
      <c r="R266" s="397"/>
      <c r="S266" s="397"/>
      <c r="T266" s="397"/>
      <c r="U266" s="397"/>
      <c r="V266" s="397"/>
      <c r="W266" s="397"/>
      <c r="X266" s="397"/>
      <c r="Y266" s="397"/>
      <c r="Z266" s="397"/>
      <c r="AA266" s="397"/>
      <c r="AB266" s="397"/>
      <c r="AC266" s="397"/>
      <c r="AD266" s="397"/>
      <c r="AE266" s="397"/>
      <c r="AF266" s="397"/>
      <c r="AG266" s="397"/>
      <c r="AH266" s="397"/>
    </row>
    <row r="267" spans="1:34" ht="14.4">
      <c r="A267" s="397"/>
      <c r="B267" s="397"/>
      <c r="C267" s="397"/>
      <c r="D267" s="397"/>
      <c r="E267" s="397"/>
      <c r="F267" s="397"/>
      <c r="G267" s="397"/>
      <c r="H267" s="397"/>
      <c r="I267" s="397"/>
      <c r="J267" s="397"/>
      <c r="K267" s="397"/>
      <c r="L267" s="397"/>
      <c r="M267" s="397"/>
      <c r="N267" s="397"/>
      <c r="O267" s="397"/>
      <c r="P267" s="397"/>
      <c r="Q267" s="397"/>
      <c r="R267" s="397"/>
      <c r="S267" s="397"/>
      <c r="T267" s="397"/>
      <c r="U267" s="397"/>
      <c r="V267" s="397"/>
      <c r="W267" s="397"/>
      <c r="X267" s="397"/>
      <c r="Y267" s="397"/>
      <c r="Z267" s="397"/>
      <c r="AA267" s="397"/>
      <c r="AB267" s="397"/>
      <c r="AC267" s="397"/>
      <c r="AD267" s="397"/>
      <c r="AE267" s="397"/>
      <c r="AF267" s="397"/>
      <c r="AG267" s="397"/>
      <c r="AH267" s="397"/>
    </row>
    <row r="268" spans="1:34" ht="14.4">
      <c r="A268" s="397"/>
      <c r="B268" s="397"/>
      <c r="C268" s="397"/>
      <c r="D268" s="397"/>
      <c r="E268" s="397"/>
      <c r="F268" s="397"/>
      <c r="G268" s="397"/>
      <c r="H268" s="397"/>
      <c r="I268" s="397"/>
      <c r="J268" s="397"/>
      <c r="K268" s="397"/>
      <c r="L268" s="397"/>
      <c r="M268" s="397"/>
      <c r="N268" s="397"/>
      <c r="O268" s="397"/>
      <c r="P268" s="397"/>
      <c r="Q268" s="397"/>
      <c r="R268" s="397"/>
      <c r="S268" s="397"/>
      <c r="T268" s="397"/>
      <c r="U268" s="397"/>
      <c r="V268" s="397"/>
      <c r="W268" s="397"/>
      <c r="X268" s="397"/>
      <c r="Y268" s="397"/>
      <c r="Z268" s="397"/>
      <c r="AA268" s="397"/>
      <c r="AB268" s="397"/>
      <c r="AC268" s="397"/>
      <c r="AD268" s="397"/>
      <c r="AE268" s="397"/>
      <c r="AF268" s="397"/>
      <c r="AG268" s="397"/>
      <c r="AH268" s="397"/>
    </row>
    <row r="269" spans="1:34" ht="14.4">
      <c r="A269" s="397"/>
      <c r="B269" s="397"/>
      <c r="C269" s="397"/>
      <c r="D269" s="397"/>
      <c r="E269" s="397"/>
      <c r="F269" s="397"/>
      <c r="G269" s="397"/>
      <c r="H269" s="397"/>
      <c r="I269" s="397"/>
      <c r="J269" s="397"/>
      <c r="K269" s="397"/>
      <c r="L269" s="397"/>
      <c r="M269" s="397"/>
      <c r="N269" s="397"/>
      <c r="O269" s="397"/>
      <c r="P269" s="397"/>
      <c r="Q269" s="397"/>
      <c r="R269" s="397"/>
      <c r="S269" s="397"/>
      <c r="T269" s="397"/>
      <c r="U269" s="397"/>
      <c r="V269" s="397"/>
      <c r="W269" s="397"/>
      <c r="X269" s="397"/>
      <c r="Y269" s="397"/>
      <c r="Z269" s="397"/>
      <c r="AA269" s="397"/>
      <c r="AB269" s="397"/>
      <c r="AC269" s="397"/>
      <c r="AD269" s="397"/>
      <c r="AE269" s="397"/>
      <c r="AF269" s="397"/>
      <c r="AG269" s="397"/>
      <c r="AH269" s="397"/>
    </row>
    <row r="270" spans="1:34" ht="14.4">
      <c r="A270" s="397"/>
      <c r="B270" s="397"/>
      <c r="C270" s="397"/>
      <c r="D270" s="397"/>
      <c r="E270" s="397"/>
      <c r="F270" s="397"/>
      <c r="G270" s="397"/>
      <c r="H270" s="397"/>
      <c r="I270" s="397"/>
      <c r="J270" s="397"/>
      <c r="K270" s="397"/>
      <c r="L270" s="397"/>
      <c r="M270" s="397"/>
      <c r="N270" s="397"/>
      <c r="O270" s="397"/>
      <c r="P270" s="397"/>
      <c r="Q270" s="397"/>
      <c r="R270" s="397"/>
      <c r="S270" s="397"/>
      <c r="T270" s="397"/>
      <c r="U270" s="397"/>
      <c r="V270" s="397"/>
      <c r="W270" s="397"/>
      <c r="X270" s="397"/>
      <c r="Y270" s="397"/>
      <c r="Z270" s="397"/>
      <c r="AA270" s="397"/>
      <c r="AB270" s="397"/>
      <c r="AC270" s="397"/>
      <c r="AD270" s="397"/>
      <c r="AE270" s="397"/>
      <c r="AF270" s="397"/>
      <c r="AG270" s="397"/>
      <c r="AH270" s="397"/>
    </row>
    <row r="271" spans="1:34" ht="14.4">
      <c r="A271" s="397"/>
      <c r="B271" s="397"/>
      <c r="C271" s="397"/>
      <c r="D271" s="397"/>
      <c r="E271" s="397"/>
      <c r="F271" s="397"/>
      <c r="G271" s="397"/>
      <c r="H271" s="397"/>
      <c r="I271" s="397"/>
      <c r="J271" s="397"/>
      <c r="K271" s="397"/>
      <c r="L271" s="397"/>
      <c r="M271" s="397"/>
      <c r="N271" s="397"/>
      <c r="O271" s="397"/>
      <c r="P271" s="397"/>
      <c r="Q271" s="397"/>
      <c r="R271" s="397"/>
      <c r="S271" s="397"/>
      <c r="T271" s="397"/>
      <c r="U271" s="397"/>
      <c r="V271" s="397"/>
      <c r="W271" s="397"/>
      <c r="X271" s="397"/>
      <c r="Y271" s="397"/>
      <c r="Z271" s="397"/>
      <c r="AA271" s="397"/>
      <c r="AB271" s="397"/>
      <c r="AC271" s="397"/>
      <c r="AD271" s="397"/>
      <c r="AE271" s="397"/>
      <c r="AF271" s="397"/>
      <c r="AG271" s="397"/>
      <c r="AH271" s="397"/>
    </row>
    <row r="272" spans="1:34" ht="14.4">
      <c r="A272" s="397"/>
      <c r="B272" s="397"/>
      <c r="C272" s="397"/>
      <c r="D272" s="397"/>
      <c r="E272" s="397"/>
      <c r="F272" s="397"/>
      <c r="G272" s="397"/>
      <c r="H272" s="397"/>
      <c r="I272" s="397"/>
      <c r="J272" s="397"/>
      <c r="K272" s="397"/>
      <c r="L272" s="397"/>
      <c r="M272" s="397"/>
      <c r="N272" s="397"/>
      <c r="O272" s="397"/>
      <c r="P272" s="397"/>
      <c r="Q272" s="397"/>
      <c r="R272" s="397"/>
      <c r="S272" s="397"/>
      <c r="T272" s="397"/>
      <c r="U272" s="397"/>
      <c r="V272" s="397"/>
      <c r="W272" s="397"/>
      <c r="X272" s="397"/>
      <c r="Y272" s="397"/>
      <c r="Z272" s="397"/>
      <c r="AA272" s="397"/>
      <c r="AB272" s="397"/>
      <c r="AC272" s="397"/>
      <c r="AD272" s="397"/>
      <c r="AE272" s="397"/>
      <c r="AF272" s="397"/>
      <c r="AG272" s="397"/>
      <c r="AH272" s="397"/>
    </row>
    <row r="273" spans="1:34" ht="14.4">
      <c r="A273" s="397"/>
      <c r="B273" s="397"/>
      <c r="C273" s="397"/>
      <c r="D273" s="397"/>
      <c r="E273" s="397"/>
      <c r="F273" s="397"/>
      <c r="G273" s="397"/>
      <c r="H273" s="397"/>
      <c r="I273" s="397"/>
      <c r="J273" s="397"/>
      <c r="K273" s="397"/>
      <c r="L273" s="397"/>
      <c r="M273" s="397"/>
      <c r="N273" s="397"/>
      <c r="O273" s="397"/>
      <c r="P273" s="397"/>
      <c r="Q273" s="397"/>
      <c r="R273" s="397"/>
      <c r="S273" s="397"/>
      <c r="T273" s="397"/>
      <c r="U273" s="397"/>
      <c r="V273" s="397"/>
      <c r="W273" s="397"/>
      <c r="X273" s="397"/>
      <c r="Y273" s="397"/>
      <c r="Z273" s="397"/>
      <c r="AA273" s="397"/>
      <c r="AB273" s="397"/>
      <c r="AC273" s="397"/>
      <c r="AD273" s="397"/>
      <c r="AE273" s="397"/>
      <c r="AF273" s="397"/>
      <c r="AG273" s="397"/>
      <c r="AH273" s="397"/>
    </row>
    <row r="274" spans="1:34" ht="14.4">
      <c r="A274" s="397"/>
      <c r="B274" s="397"/>
      <c r="C274" s="397"/>
      <c r="D274" s="397"/>
      <c r="E274" s="397"/>
      <c r="F274" s="397"/>
      <c r="G274" s="397"/>
      <c r="H274" s="397"/>
      <c r="I274" s="397"/>
      <c r="J274" s="397"/>
      <c r="K274" s="397"/>
      <c r="L274" s="397"/>
      <c r="M274" s="397"/>
      <c r="N274" s="397"/>
      <c r="O274" s="397"/>
      <c r="P274" s="397"/>
      <c r="Q274" s="397"/>
      <c r="R274" s="397"/>
      <c r="S274" s="397"/>
      <c r="T274" s="397"/>
      <c r="U274" s="397"/>
      <c r="V274" s="397"/>
      <c r="W274" s="397"/>
      <c r="X274" s="397"/>
      <c r="Y274" s="397"/>
      <c r="Z274" s="397"/>
      <c r="AA274" s="397"/>
      <c r="AB274" s="397"/>
      <c r="AC274" s="397"/>
      <c r="AD274" s="397"/>
      <c r="AE274" s="397"/>
      <c r="AF274" s="397"/>
      <c r="AG274" s="397"/>
      <c r="AH274" s="397"/>
    </row>
    <row r="275" spans="1:34" ht="14.4">
      <c r="A275" s="397"/>
      <c r="B275" s="397"/>
      <c r="C275" s="397"/>
      <c r="D275" s="397"/>
      <c r="E275" s="397"/>
      <c r="F275" s="397"/>
      <c r="G275" s="397"/>
      <c r="H275" s="397"/>
      <c r="I275" s="397"/>
      <c r="J275" s="397"/>
      <c r="K275" s="397"/>
      <c r="L275" s="397"/>
      <c r="M275" s="397"/>
      <c r="N275" s="397"/>
      <c r="O275" s="397"/>
      <c r="P275" s="397"/>
      <c r="Q275" s="397"/>
      <c r="R275" s="397"/>
      <c r="S275" s="397"/>
      <c r="T275" s="397"/>
      <c r="U275" s="397"/>
      <c r="V275" s="397"/>
      <c r="W275" s="397"/>
      <c r="X275" s="397"/>
      <c r="Y275" s="397"/>
      <c r="Z275" s="397"/>
      <c r="AA275" s="397"/>
      <c r="AB275" s="397"/>
      <c r="AC275" s="397"/>
      <c r="AD275" s="397"/>
      <c r="AE275" s="397"/>
      <c r="AF275" s="397"/>
      <c r="AG275" s="397"/>
      <c r="AH275" s="397"/>
    </row>
    <row r="276" spans="1:34" ht="14.4">
      <c r="A276" s="397"/>
      <c r="B276" s="397"/>
      <c r="C276" s="397"/>
      <c r="D276" s="397"/>
      <c r="E276" s="397"/>
      <c r="F276" s="397"/>
      <c r="G276" s="397"/>
      <c r="H276" s="397"/>
      <c r="I276" s="397"/>
      <c r="J276" s="397"/>
      <c r="K276" s="397"/>
      <c r="L276" s="397"/>
      <c r="M276" s="397"/>
      <c r="N276" s="397"/>
      <c r="O276" s="397"/>
      <c r="P276" s="397"/>
      <c r="Q276" s="397"/>
      <c r="R276" s="397"/>
      <c r="S276" s="397"/>
      <c r="T276" s="397"/>
      <c r="U276" s="397"/>
      <c r="V276" s="397"/>
      <c r="W276" s="397"/>
      <c r="X276" s="397"/>
      <c r="Y276" s="397"/>
      <c r="Z276" s="397"/>
      <c r="AA276" s="397"/>
      <c r="AB276" s="397"/>
      <c r="AC276" s="397"/>
      <c r="AD276" s="397"/>
      <c r="AE276" s="397"/>
      <c r="AF276" s="397"/>
      <c r="AG276" s="397"/>
      <c r="AH276" s="397"/>
    </row>
    <row r="277" spans="1:34" ht="14.4">
      <c r="A277" s="397"/>
      <c r="B277" s="397"/>
      <c r="C277" s="397"/>
      <c r="D277" s="397"/>
      <c r="E277" s="397"/>
      <c r="F277" s="397"/>
      <c r="G277" s="397"/>
      <c r="H277" s="397"/>
      <c r="I277" s="397"/>
      <c r="J277" s="397"/>
      <c r="K277" s="397"/>
      <c r="L277" s="397"/>
      <c r="M277" s="397"/>
      <c r="N277" s="397"/>
      <c r="O277" s="397"/>
      <c r="P277" s="397"/>
      <c r="Q277" s="397"/>
      <c r="R277" s="397"/>
      <c r="S277" s="397"/>
      <c r="T277" s="397"/>
      <c r="U277" s="397"/>
      <c r="V277" s="397"/>
      <c r="W277" s="397"/>
      <c r="X277" s="397"/>
      <c r="Y277" s="397"/>
      <c r="Z277" s="397"/>
      <c r="AA277" s="397"/>
      <c r="AB277" s="397"/>
      <c r="AC277" s="397"/>
      <c r="AD277" s="397"/>
      <c r="AE277" s="397"/>
      <c r="AF277" s="397"/>
      <c r="AG277" s="397"/>
      <c r="AH277" s="397"/>
    </row>
    <row r="278" spans="1:34" ht="14.4">
      <c r="A278" s="397"/>
      <c r="B278" s="397"/>
      <c r="C278" s="397"/>
      <c r="D278" s="397"/>
      <c r="E278" s="397"/>
      <c r="F278" s="397"/>
      <c r="G278" s="397"/>
      <c r="H278" s="397"/>
      <c r="I278" s="397"/>
      <c r="J278" s="397"/>
      <c r="K278" s="397"/>
      <c r="L278" s="397"/>
      <c r="M278" s="397"/>
      <c r="N278" s="397"/>
      <c r="O278" s="397"/>
      <c r="P278" s="397"/>
      <c r="Q278" s="397"/>
      <c r="R278" s="397"/>
      <c r="S278" s="397"/>
      <c r="T278" s="397"/>
      <c r="U278" s="397"/>
      <c r="V278" s="397"/>
      <c r="W278" s="397"/>
      <c r="X278" s="397"/>
      <c r="Y278" s="397"/>
      <c r="Z278" s="397"/>
      <c r="AA278" s="397"/>
      <c r="AB278" s="397"/>
      <c r="AC278" s="397"/>
      <c r="AD278" s="397"/>
      <c r="AE278" s="397"/>
      <c r="AF278" s="397"/>
      <c r="AG278" s="397"/>
      <c r="AH278" s="397"/>
    </row>
    <row r="279" spans="1:34" ht="14.4">
      <c r="A279" s="397"/>
      <c r="B279" s="397"/>
      <c r="C279" s="397"/>
      <c r="D279" s="397"/>
      <c r="E279" s="397"/>
      <c r="F279" s="397"/>
      <c r="G279" s="397"/>
      <c r="H279" s="397"/>
      <c r="I279" s="397"/>
      <c r="J279" s="397"/>
      <c r="K279" s="397"/>
      <c r="L279" s="397"/>
      <c r="M279" s="397"/>
      <c r="N279" s="397"/>
      <c r="O279" s="397"/>
      <c r="P279" s="397"/>
      <c r="Q279" s="397"/>
      <c r="R279" s="397"/>
      <c r="S279" s="397"/>
      <c r="T279" s="397"/>
      <c r="U279" s="397"/>
      <c r="V279" s="397"/>
      <c r="W279" s="397"/>
      <c r="X279" s="397"/>
      <c r="Y279" s="397"/>
      <c r="Z279" s="397"/>
      <c r="AA279" s="397"/>
      <c r="AB279" s="397"/>
      <c r="AC279" s="397"/>
      <c r="AD279" s="397"/>
      <c r="AE279" s="397"/>
      <c r="AF279" s="397"/>
      <c r="AG279" s="397"/>
      <c r="AH279" s="397"/>
    </row>
    <row r="280" spans="1:34" ht="14.4">
      <c r="A280" s="397"/>
      <c r="B280" s="397"/>
      <c r="C280" s="397"/>
      <c r="D280" s="397"/>
      <c r="E280" s="397"/>
      <c r="F280" s="397"/>
      <c r="G280" s="397"/>
      <c r="H280" s="397"/>
      <c r="I280" s="397"/>
      <c r="J280" s="397"/>
      <c r="K280" s="397"/>
      <c r="L280" s="397"/>
      <c r="M280" s="397"/>
      <c r="N280" s="397"/>
      <c r="O280" s="397"/>
      <c r="P280" s="397"/>
      <c r="Q280" s="397"/>
      <c r="R280" s="397"/>
      <c r="S280" s="397"/>
      <c r="T280" s="397"/>
      <c r="U280" s="397"/>
      <c r="V280" s="397"/>
      <c r="W280" s="397"/>
      <c r="X280" s="397"/>
      <c r="Y280" s="397"/>
      <c r="Z280" s="397"/>
      <c r="AA280" s="397"/>
      <c r="AB280" s="397"/>
      <c r="AC280" s="397"/>
      <c r="AD280" s="397"/>
      <c r="AE280" s="397"/>
      <c r="AF280" s="397"/>
      <c r="AG280" s="397"/>
      <c r="AH280" s="397"/>
    </row>
    <row r="281" spans="1:34" ht="14.4">
      <c r="A281" s="397"/>
      <c r="B281" s="397"/>
      <c r="C281" s="397"/>
      <c r="D281" s="397"/>
      <c r="E281" s="397"/>
      <c r="F281" s="397"/>
      <c r="G281" s="397"/>
      <c r="H281" s="397"/>
      <c r="I281" s="397"/>
      <c r="J281" s="397"/>
      <c r="K281" s="397"/>
      <c r="L281" s="397"/>
      <c r="M281" s="397"/>
      <c r="N281" s="397"/>
      <c r="O281" s="397"/>
      <c r="P281" s="397"/>
      <c r="Q281" s="397"/>
      <c r="R281" s="397"/>
      <c r="S281" s="397"/>
      <c r="T281" s="397"/>
      <c r="U281" s="397"/>
      <c r="V281" s="397"/>
      <c r="W281" s="397"/>
      <c r="X281" s="397"/>
      <c r="Y281" s="397"/>
      <c r="Z281" s="397"/>
      <c r="AA281" s="397"/>
      <c r="AB281" s="397"/>
      <c r="AC281" s="397"/>
      <c r="AD281" s="397"/>
      <c r="AE281" s="397"/>
      <c r="AF281" s="397"/>
      <c r="AG281" s="397"/>
      <c r="AH281" s="397"/>
    </row>
    <row r="282" spans="1:34" ht="14.4">
      <c r="A282" s="397"/>
      <c r="B282" s="397"/>
      <c r="C282" s="397"/>
      <c r="D282" s="397"/>
      <c r="E282" s="397"/>
      <c r="F282" s="397"/>
      <c r="G282" s="397"/>
      <c r="H282" s="397"/>
      <c r="I282" s="397"/>
      <c r="J282" s="397"/>
      <c r="K282" s="397"/>
      <c r="L282" s="397"/>
      <c r="M282" s="397"/>
      <c r="N282" s="397"/>
      <c r="O282" s="397"/>
      <c r="P282" s="397"/>
      <c r="Q282" s="397"/>
      <c r="R282" s="397"/>
      <c r="S282" s="397"/>
      <c r="T282" s="397"/>
      <c r="U282" s="397"/>
      <c r="V282" s="397"/>
      <c r="W282" s="397"/>
      <c r="X282" s="397"/>
      <c r="Y282" s="397"/>
      <c r="Z282" s="397"/>
      <c r="AA282" s="397"/>
      <c r="AB282" s="397"/>
      <c r="AC282" s="397"/>
      <c r="AD282" s="397"/>
      <c r="AE282" s="397"/>
      <c r="AF282" s="397"/>
      <c r="AG282" s="397"/>
      <c r="AH282" s="397"/>
    </row>
    <row r="283" spans="1:34" ht="14.4">
      <c r="A283" s="397"/>
      <c r="B283" s="397"/>
      <c r="C283" s="397"/>
      <c r="D283" s="397"/>
      <c r="E283" s="397"/>
      <c r="F283" s="397"/>
      <c r="G283" s="397"/>
      <c r="H283" s="397"/>
      <c r="I283" s="397"/>
      <c r="J283" s="397"/>
      <c r="K283" s="397"/>
      <c r="L283" s="397"/>
      <c r="M283" s="397"/>
      <c r="N283" s="397"/>
      <c r="O283" s="397"/>
      <c r="P283" s="397"/>
      <c r="Q283" s="397"/>
      <c r="R283" s="397"/>
      <c r="S283" s="397"/>
      <c r="T283" s="397"/>
      <c r="U283" s="397"/>
      <c r="V283" s="397"/>
      <c r="W283" s="397"/>
      <c r="X283" s="397"/>
      <c r="Y283" s="397"/>
      <c r="Z283" s="397"/>
      <c r="AA283" s="397"/>
      <c r="AB283" s="397"/>
      <c r="AC283" s="397"/>
      <c r="AD283" s="397"/>
      <c r="AE283" s="397"/>
      <c r="AF283" s="397"/>
      <c r="AG283" s="397"/>
      <c r="AH283" s="397"/>
    </row>
    <row r="284" spans="1:34" ht="14.4">
      <c r="A284" s="397"/>
      <c r="B284" s="397"/>
      <c r="C284" s="397"/>
      <c r="D284" s="397"/>
      <c r="E284" s="397"/>
      <c r="F284" s="397"/>
      <c r="G284" s="397"/>
      <c r="H284" s="397"/>
      <c r="I284" s="397"/>
      <c r="J284" s="397"/>
      <c r="K284" s="397"/>
      <c r="L284" s="397"/>
      <c r="M284" s="397"/>
      <c r="N284" s="397"/>
      <c r="O284" s="397"/>
      <c r="P284" s="397"/>
      <c r="Q284" s="397"/>
      <c r="R284" s="397"/>
      <c r="S284" s="397"/>
      <c r="T284" s="397"/>
      <c r="U284" s="397"/>
      <c r="V284" s="397"/>
      <c r="W284" s="397"/>
      <c r="X284" s="397"/>
      <c r="Y284" s="397"/>
      <c r="Z284" s="397"/>
      <c r="AA284" s="397"/>
      <c r="AB284" s="397"/>
      <c r="AC284" s="397"/>
      <c r="AD284" s="397"/>
      <c r="AE284" s="397"/>
      <c r="AF284" s="397"/>
      <c r="AG284" s="397"/>
      <c r="AH284" s="397"/>
    </row>
    <row r="285" spans="1:34" ht="14.4">
      <c r="A285" s="397"/>
      <c r="B285" s="397"/>
      <c r="C285" s="397"/>
      <c r="D285" s="397"/>
      <c r="E285" s="397"/>
      <c r="F285" s="397"/>
      <c r="G285" s="397"/>
      <c r="H285" s="397"/>
      <c r="I285" s="397"/>
      <c r="J285" s="397"/>
      <c r="K285" s="397"/>
      <c r="L285" s="397"/>
      <c r="M285" s="397"/>
      <c r="N285" s="397"/>
      <c r="O285" s="397"/>
      <c r="P285" s="397"/>
      <c r="Q285" s="397"/>
      <c r="R285" s="397"/>
      <c r="S285" s="397"/>
      <c r="T285" s="397"/>
      <c r="U285" s="397"/>
      <c r="V285" s="397"/>
      <c r="W285" s="397"/>
      <c r="X285" s="397"/>
      <c r="Y285" s="397"/>
      <c r="Z285" s="397"/>
      <c r="AA285" s="397"/>
      <c r="AB285" s="397"/>
      <c r="AC285" s="397"/>
      <c r="AD285" s="397"/>
      <c r="AE285" s="397"/>
      <c r="AF285" s="397"/>
      <c r="AG285" s="397"/>
      <c r="AH285" s="397"/>
    </row>
    <row r="286" spans="1:34" ht="14.4">
      <c r="A286" s="397"/>
      <c r="B286" s="397"/>
      <c r="C286" s="397"/>
      <c r="D286" s="397"/>
      <c r="E286" s="397"/>
      <c r="F286" s="397"/>
      <c r="G286" s="397"/>
      <c r="H286" s="397"/>
      <c r="I286" s="397"/>
      <c r="J286" s="397"/>
      <c r="K286" s="397"/>
      <c r="L286" s="397"/>
      <c r="M286" s="397"/>
      <c r="N286" s="397"/>
      <c r="O286" s="397"/>
      <c r="P286" s="397"/>
      <c r="Q286" s="397"/>
      <c r="R286" s="397"/>
      <c r="S286" s="397"/>
      <c r="T286" s="397"/>
      <c r="U286" s="397"/>
      <c r="V286" s="397"/>
      <c r="W286" s="397"/>
      <c r="X286" s="397"/>
      <c r="Y286" s="397"/>
      <c r="Z286" s="397"/>
      <c r="AA286" s="397"/>
      <c r="AB286" s="397"/>
      <c r="AC286" s="397"/>
      <c r="AD286" s="397"/>
      <c r="AE286" s="397"/>
      <c r="AF286" s="397"/>
      <c r="AG286" s="397"/>
      <c r="AH286" s="397"/>
    </row>
    <row r="287" spans="1:34" ht="14.4">
      <c r="A287" s="397"/>
      <c r="B287" s="397"/>
      <c r="C287" s="397"/>
      <c r="D287" s="397"/>
      <c r="E287" s="397"/>
      <c r="F287" s="397"/>
      <c r="G287" s="397"/>
      <c r="H287" s="397"/>
      <c r="I287" s="397"/>
      <c r="J287" s="397"/>
      <c r="K287" s="397"/>
      <c r="L287" s="397"/>
      <c r="M287" s="397"/>
      <c r="N287" s="397"/>
      <c r="O287" s="397"/>
      <c r="P287" s="397"/>
      <c r="Q287" s="397"/>
      <c r="R287" s="397"/>
      <c r="S287" s="397"/>
      <c r="T287" s="397"/>
      <c r="U287" s="397"/>
      <c r="V287" s="397"/>
      <c r="W287" s="397"/>
      <c r="X287" s="397"/>
      <c r="Y287" s="397"/>
      <c r="Z287" s="397"/>
      <c r="AA287" s="397"/>
      <c r="AB287" s="397"/>
      <c r="AC287" s="397"/>
      <c r="AD287" s="397"/>
      <c r="AE287" s="397"/>
      <c r="AF287" s="397"/>
      <c r="AG287" s="397"/>
      <c r="AH287" s="397"/>
    </row>
    <row r="288" spans="1:34" ht="14.4">
      <c r="A288" s="397"/>
      <c r="B288" s="397"/>
      <c r="C288" s="397"/>
      <c r="D288" s="397"/>
      <c r="E288" s="397"/>
      <c r="F288" s="397"/>
      <c r="G288" s="397"/>
      <c r="H288" s="397"/>
      <c r="I288" s="397"/>
      <c r="J288" s="397"/>
      <c r="K288" s="397"/>
      <c r="L288" s="397"/>
      <c r="M288" s="397"/>
      <c r="N288" s="397"/>
      <c r="O288" s="397"/>
      <c r="P288" s="397"/>
      <c r="Q288" s="397"/>
      <c r="R288" s="397"/>
      <c r="S288" s="397"/>
      <c r="T288" s="397"/>
      <c r="U288" s="397"/>
      <c r="V288" s="397"/>
      <c r="W288" s="397"/>
      <c r="X288" s="397"/>
      <c r="Y288" s="397"/>
      <c r="Z288" s="397"/>
      <c r="AA288" s="397"/>
      <c r="AB288" s="397"/>
      <c r="AC288" s="397"/>
      <c r="AD288" s="397"/>
      <c r="AE288" s="397"/>
      <c r="AF288" s="397"/>
      <c r="AG288" s="397"/>
      <c r="AH288" s="397"/>
    </row>
    <row r="289" spans="1:34" ht="14.4">
      <c r="A289" s="397"/>
      <c r="B289" s="397"/>
      <c r="C289" s="397"/>
      <c r="D289" s="397"/>
      <c r="E289" s="397"/>
      <c r="F289" s="397"/>
      <c r="G289" s="397"/>
      <c r="H289" s="397"/>
      <c r="I289" s="397"/>
      <c r="J289" s="397"/>
      <c r="K289" s="397"/>
      <c r="L289" s="397"/>
      <c r="M289" s="397"/>
      <c r="N289" s="397"/>
      <c r="O289" s="397"/>
      <c r="P289" s="397"/>
      <c r="Q289" s="397"/>
      <c r="R289" s="397"/>
      <c r="S289" s="397"/>
      <c r="T289" s="397"/>
      <c r="U289" s="397"/>
      <c r="V289" s="397"/>
      <c r="W289" s="397"/>
      <c r="X289" s="397"/>
      <c r="Y289" s="397"/>
      <c r="Z289" s="397"/>
      <c r="AA289" s="397"/>
      <c r="AB289" s="397"/>
      <c r="AC289" s="397"/>
      <c r="AD289" s="397"/>
      <c r="AE289" s="397"/>
      <c r="AF289" s="397"/>
      <c r="AG289" s="397"/>
      <c r="AH289" s="397"/>
    </row>
    <row r="290" spans="1:34" ht="14.4">
      <c r="A290" s="397"/>
      <c r="B290" s="397"/>
      <c r="C290" s="397"/>
      <c r="D290" s="397"/>
      <c r="E290" s="397"/>
      <c r="F290" s="397"/>
      <c r="G290" s="397"/>
      <c r="H290" s="397"/>
      <c r="I290" s="397"/>
      <c r="J290" s="397"/>
      <c r="K290" s="397"/>
      <c r="L290" s="397"/>
      <c r="M290" s="397"/>
      <c r="N290" s="397"/>
      <c r="O290" s="397"/>
      <c r="P290" s="397"/>
      <c r="Q290" s="397"/>
      <c r="R290" s="397"/>
      <c r="S290" s="397"/>
      <c r="T290" s="397"/>
      <c r="U290" s="397"/>
      <c r="V290" s="397"/>
      <c r="W290" s="397"/>
      <c r="X290" s="397"/>
      <c r="Y290" s="397"/>
      <c r="Z290" s="397"/>
      <c r="AA290" s="397"/>
      <c r="AB290" s="397"/>
      <c r="AC290" s="397"/>
      <c r="AD290" s="397"/>
      <c r="AE290" s="397"/>
      <c r="AF290" s="397"/>
      <c r="AG290" s="397"/>
      <c r="AH290" s="397"/>
    </row>
    <row r="291" spans="1:34" ht="14.4">
      <c r="A291" s="397"/>
      <c r="B291" s="397"/>
      <c r="C291" s="397"/>
      <c r="D291" s="397"/>
      <c r="E291" s="397"/>
      <c r="F291" s="397"/>
      <c r="G291" s="397"/>
      <c r="H291" s="397"/>
      <c r="I291" s="397"/>
      <c r="J291" s="397"/>
      <c r="K291" s="397"/>
      <c r="L291" s="397"/>
      <c r="M291" s="397"/>
      <c r="N291" s="397"/>
      <c r="O291" s="397"/>
      <c r="P291" s="397"/>
      <c r="Q291" s="397"/>
      <c r="R291" s="397"/>
      <c r="S291" s="397"/>
      <c r="T291" s="397"/>
      <c r="U291" s="397"/>
      <c r="V291" s="397"/>
      <c r="W291" s="397"/>
      <c r="X291" s="397"/>
      <c r="Y291" s="397"/>
      <c r="Z291" s="397"/>
      <c r="AA291" s="397"/>
      <c r="AB291" s="397"/>
      <c r="AC291" s="397"/>
      <c r="AD291" s="397"/>
      <c r="AE291" s="397"/>
      <c r="AF291" s="397"/>
      <c r="AG291" s="397"/>
      <c r="AH291" s="397"/>
    </row>
    <row r="292" spans="1:34" ht="14.4">
      <c r="A292" s="397"/>
      <c r="B292" s="397"/>
      <c r="C292" s="397"/>
      <c r="D292" s="397"/>
      <c r="E292" s="397"/>
      <c r="F292" s="397"/>
      <c r="G292" s="397"/>
      <c r="H292" s="397"/>
      <c r="I292" s="397"/>
      <c r="J292" s="397"/>
      <c r="K292" s="397"/>
      <c r="L292" s="397"/>
      <c r="M292" s="397"/>
      <c r="N292" s="397"/>
      <c r="O292" s="397"/>
      <c r="P292" s="397"/>
      <c r="Q292" s="397"/>
      <c r="R292" s="397"/>
      <c r="S292" s="397"/>
      <c r="T292" s="397"/>
      <c r="U292" s="397"/>
      <c r="V292" s="397"/>
      <c r="W292" s="397"/>
      <c r="X292" s="397"/>
      <c r="Y292" s="397"/>
      <c r="Z292" s="397"/>
      <c r="AA292" s="397"/>
      <c r="AB292" s="397"/>
      <c r="AC292" s="397"/>
      <c r="AD292" s="397"/>
      <c r="AE292" s="397"/>
      <c r="AF292" s="397"/>
      <c r="AG292" s="397"/>
      <c r="AH292" s="397"/>
    </row>
    <row r="293" spans="1:34" ht="14.4">
      <c r="A293" s="397"/>
      <c r="B293" s="397"/>
      <c r="C293" s="397"/>
      <c r="D293" s="397"/>
      <c r="E293" s="397"/>
      <c r="F293" s="397"/>
      <c r="G293" s="397"/>
      <c r="H293" s="397"/>
      <c r="I293" s="397"/>
      <c r="J293" s="397"/>
      <c r="K293" s="397"/>
      <c r="L293" s="397"/>
      <c r="M293" s="397"/>
      <c r="N293" s="397"/>
      <c r="O293" s="397"/>
      <c r="P293" s="397"/>
      <c r="Q293" s="397"/>
      <c r="R293" s="397"/>
      <c r="S293" s="397"/>
      <c r="T293" s="397"/>
      <c r="U293" s="397"/>
      <c r="V293" s="397"/>
      <c r="W293" s="397"/>
      <c r="X293" s="397"/>
      <c r="Y293" s="397"/>
      <c r="Z293" s="397"/>
      <c r="AA293" s="397"/>
      <c r="AB293" s="397"/>
      <c r="AC293" s="397"/>
      <c r="AD293" s="397"/>
      <c r="AE293" s="397"/>
      <c r="AF293" s="397"/>
      <c r="AG293" s="397"/>
      <c r="AH293" s="397"/>
    </row>
    <row r="294" spans="1:34" ht="14.4">
      <c r="A294" s="397"/>
      <c r="B294" s="397"/>
      <c r="C294" s="397"/>
      <c r="D294" s="397"/>
      <c r="E294" s="397"/>
      <c r="F294" s="397"/>
      <c r="G294" s="397"/>
      <c r="H294" s="397"/>
      <c r="I294" s="397"/>
      <c r="J294" s="397"/>
      <c r="K294" s="397"/>
      <c r="L294" s="397"/>
      <c r="M294" s="397"/>
      <c r="N294" s="397"/>
      <c r="O294" s="397"/>
      <c r="P294" s="397"/>
      <c r="Q294" s="397"/>
      <c r="R294" s="397"/>
      <c r="S294" s="397"/>
      <c r="T294" s="397"/>
      <c r="U294" s="397"/>
      <c r="V294" s="397"/>
      <c r="W294" s="397"/>
      <c r="X294" s="397"/>
      <c r="Y294" s="397"/>
      <c r="Z294" s="397"/>
      <c r="AA294" s="397"/>
      <c r="AB294" s="397"/>
      <c r="AC294" s="397"/>
      <c r="AD294" s="397"/>
      <c r="AE294" s="397"/>
      <c r="AF294" s="397"/>
      <c r="AG294" s="397"/>
      <c r="AH294" s="397"/>
    </row>
    <row r="295" spans="1:34" ht="14.4">
      <c r="A295" s="397"/>
      <c r="B295" s="397"/>
      <c r="C295" s="397"/>
      <c r="D295" s="397"/>
      <c r="E295" s="397"/>
      <c r="F295" s="397"/>
      <c r="G295" s="397"/>
      <c r="H295" s="397"/>
      <c r="I295" s="397"/>
      <c r="J295" s="397"/>
      <c r="K295" s="397"/>
      <c r="L295" s="397"/>
      <c r="M295" s="397"/>
      <c r="N295" s="397"/>
      <c r="O295" s="397"/>
      <c r="P295" s="397"/>
      <c r="Q295" s="397"/>
      <c r="R295" s="397"/>
      <c r="S295" s="397"/>
      <c r="T295" s="397"/>
      <c r="U295" s="397"/>
      <c r="V295" s="397"/>
      <c r="W295" s="397"/>
      <c r="X295" s="397"/>
      <c r="Y295" s="397"/>
      <c r="Z295" s="397"/>
      <c r="AA295" s="397"/>
      <c r="AB295" s="397"/>
      <c r="AC295" s="397"/>
      <c r="AD295" s="397"/>
      <c r="AE295" s="397"/>
      <c r="AF295" s="397"/>
      <c r="AG295" s="397"/>
      <c r="AH295" s="397"/>
    </row>
    <row r="296" spans="1:34" ht="14.4">
      <c r="A296" s="397"/>
      <c r="B296" s="397"/>
      <c r="C296" s="397"/>
      <c r="D296" s="397"/>
      <c r="E296" s="397"/>
      <c r="F296" s="397"/>
      <c r="G296" s="397"/>
      <c r="H296" s="397"/>
      <c r="I296" s="397"/>
      <c r="J296" s="397"/>
      <c r="K296" s="397"/>
      <c r="L296" s="397"/>
      <c r="M296" s="397"/>
      <c r="N296" s="397"/>
      <c r="O296" s="397"/>
      <c r="P296" s="397"/>
      <c r="Q296" s="397"/>
      <c r="R296" s="397"/>
      <c r="S296" s="397"/>
      <c r="T296" s="397"/>
      <c r="U296" s="397"/>
      <c r="V296" s="397"/>
      <c r="W296" s="397"/>
      <c r="X296" s="397"/>
      <c r="Y296" s="397"/>
      <c r="Z296" s="397"/>
      <c r="AA296" s="397"/>
      <c r="AB296" s="397"/>
      <c r="AC296" s="397"/>
      <c r="AD296" s="397"/>
      <c r="AE296" s="397"/>
      <c r="AF296" s="397"/>
      <c r="AG296" s="397"/>
      <c r="AH296" s="397"/>
    </row>
    <row r="297" spans="1:34" ht="14.4">
      <c r="A297" s="397"/>
      <c r="B297" s="397"/>
      <c r="C297" s="397"/>
      <c r="D297" s="397"/>
      <c r="E297" s="397"/>
      <c r="F297" s="397"/>
      <c r="G297" s="397"/>
      <c r="H297" s="397"/>
      <c r="I297" s="397"/>
      <c r="J297" s="397"/>
      <c r="K297" s="397"/>
      <c r="L297" s="397"/>
      <c r="M297" s="397"/>
      <c r="N297" s="397"/>
      <c r="O297" s="397"/>
      <c r="P297" s="397"/>
      <c r="Q297" s="397"/>
      <c r="R297" s="397"/>
      <c r="S297" s="397"/>
      <c r="T297" s="397"/>
      <c r="U297" s="397"/>
      <c r="V297" s="397"/>
      <c r="W297" s="397"/>
      <c r="X297" s="397"/>
      <c r="Y297" s="397"/>
      <c r="Z297" s="397"/>
      <c r="AA297" s="397"/>
      <c r="AB297" s="397"/>
      <c r="AC297" s="397"/>
      <c r="AD297" s="397"/>
      <c r="AE297" s="397"/>
      <c r="AF297" s="397"/>
      <c r="AG297" s="397"/>
      <c r="AH297" s="397"/>
    </row>
    <row r="298" spans="1:34" ht="14.4">
      <c r="A298" s="397"/>
      <c r="B298" s="397"/>
      <c r="C298" s="397"/>
      <c r="D298" s="397"/>
      <c r="E298" s="397"/>
      <c r="F298" s="397"/>
      <c r="G298" s="397"/>
      <c r="H298" s="397"/>
      <c r="I298" s="397"/>
      <c r="J298" s="397"/>
      <c r="K298" s="397"/>
      <c r="L298" s="397"/>
      <c r="M298" s="397"/>
      <c r="N298" s="397"/>
      <c r="O298" s="397"/>
      <c r="P298" s="397"/>
      <c r="Q298" s="397"/>
      <c r="R298" s="397"/>
      <c r="S298" s="397"/>
      <c r="T298" s="397"/>
      <c r="U298" s="397"/>
      <c r="V298" s="397"/>
      <c r="W298" s="397"/>
      <c r="X298" s="397"/>
      <c r="Y298" s="397"/>
      <c r="Z298" s="397"/>
      <c r="AA298" s="397"/>
      <c r="AB298" s="397"/>
      <c r="AC298" s="397"/>
      <c r="AD298" s="397"/>
      <c r="AE298" s="397"/>
      <c r="AF298" s="397"/>
      <c r="AG298" s="397"/>
      <c r="AH298" s="397"/>
    </row>
    <row r="299" spans="1:34" ht="14.4">
      <c r="A299" s="397"/>
      <c r="B299" s="397"/>
      <c r="C299" s="397"/>
      <c r="D299" s="397"/>
      <c r="E299" s="397"/>
      <c r="F299" s="397"/>
      <c r="G299" s="397"/>
      <c r="H299" s="397"/>
      <c r="I299" s="397"/>
      <c r="J299" s="397"/>
      <c r="K299" s="397"/>
      <c r="L299" s="397"/>
      <c r="M299" s="397"/>
      <c r="N299" s="397"/>
      <c r="O299" s="397"/>
      <c r="P299" s="397"/>
      <c r="Q299" s="397"/>
      <c r="R299" s="397"/>
      <c r="S299" s="397"/>
      <c r="T299" s="397"/>
      <c r="U299" s="397"/>
      <c r="V299" s="397"/>
      <c r="W299" s="397"/>
      <c r="X299" s="397"/>
      <c r="Y299" s="397"/>
      <c r="Z299" s="397"/>
      <c r="AA299" s="397"/>
      <c r="AB299" s="397"/>
      <c r="AC299" s="397"/>
      <c r="AD299" s="397"/>
      <c r="AE299" s="397"/>
      <c r="AF299" s="397"/>
      <c r="AG299" s="397"/>
      <c r="AH299" s="397"/>
    </row>
    <row r="300" spans="1:34" ht="14.4">
      <c r="A300" s="397"/>
      <c r="B300" s="397"/>
      <c r="C300" s="397"/>
      <c r="D300" s="397"/>
      <c r="E300" s="397"/>
      <c r="F300" s="397"/>
      <c r="G300" s="397"/>
      <c r="H300" s="397"/>
      <c r="I300" s="397"/>
      <c r="J300" s="397"/>
      <c r="K300" s="397"/>
      <c r="L300" s="397"/>
      <c r="M300" s="397"/>
      <c r="N300" s="397"/>
      <c r="O300" s="397"/>
      <c r="P300" s="397"/>
      <c r="Q300" s="397"/>
      <c r="R300" s="397"/>
      <c r="S300" s="397"/>
      <c r="T300" s="397"/>
      <c r="U300" s="397"/>
      <c r="V300" s="397"/>
      <c r="W300" s="397"/>
      <c r="X300" s="397"/>
      <c r="Y300" s="397"/>
      <c r="Z300" s="397"/>
      <c r="AA300" s="397"/>
      <c r="AB300" s="397"/>
      <c r="AC300" s="397"/>
      <c r="AD300" s="397"/>
      <c r="AE300" s="397"/>
      <c r="AF300" s="397"/>
      <c r="AG300" s="397"/>
      <c r="AH300" s="397"/>
    </row>
    <row r="301" spans="1:34" ht="14.4">
      <c r="A301" s="397"/>
      <c r="B301" s="397"/>
      <c r="C301" s="397"/>
      <c r="D301" s="397"/>
      <c r="E301" s="397"/>
      <c r="F301" s="397"/>
      <c r="G301" s="397"/>
      <c r="H301" s="397"/>
      <c r="I301" s="397"/>
      <c r="J301" s="397"/>
      <c r="K301" s="397"/>
      <c r="L301" s="397"/>
      <c r="M301" s="397"/>
      <c r="N301" s="397"/>
      <c r="O301" s="397"/>
      <c r="P301" s="397"/>
      <c r="Q301" s="397"/>
      <c r="R301" s="397"/>
      <c r="S301" s="397"/>
      <c r="T301" s="397"/>
      <c r="U301" s="397"/>
      <c r="V301" s="397"/>
      <c r="W301" s="397"/>
      <c r="X301" s="397"/>
      <c r="Y301" s="397"/>
      <c r="Z301" s="397"/>
      <c r="AA301" s="397"/>
      <c r="AB301" s="397"/>
      <c r="AC301" s="397"/>
      <c r="AD301" s="397"/>
      <c r="AE301" s="397"/>
      <c r="AF301" s="397"/>
      <c r="AG301" s="397"/>
      <c r="AH301" s="397"/>
    </row>
    <row r="302" spans="1:34" ht="14.4">
      <c r="A302" s="397"/>
      <c r="B302" s="397"/>
      <c r="C302" s="397"/>
      <c r="D302" s="397"/>
      <c r="E302" s="397"/>
      <c r="F302" s="397"/>
      <c r="G302" s="397"/>
      <c r="H302" s="397"/>
      <c r="I302" s="397"/>
      <c r="J302" s="397"/>
      <c r="K302" s="397"/>
      <c r="L302" s="397"/>
      <c r="M302" s="397"/>
      <c r="N302" s="397"/>
      <c r="O302" s="397"/>
      <c r="P302" s="397"/>
      <c r="Q302" s="397"/>
      <c r="R302" s="397"/>
      <c r="S302" s="397"/>
      <c r="T302" s="397"/>
      <c r="U302" s="397"/>
      <c r="V302" s="397"/>
      <c r="W302" s="397"/>
      <c r="X302" s="397"/>
      <c r="Y302" s="397"/>
      <c r="Z302" s="397"/>
      <c r="AA302" s="397"/>
      <c r="AB302" s="397"/>
      <c r="AC302" s="397"/>
      <c r="AD302" s="397"/>
      <c r="AE302" s="397"/>
      <c r="AF302" s="397"/>
      <c r="AG302" s="397"/>
      <c r="AH302" s="397"/>
    </row>
    <row r="303" spans="1:34" ht="14.4">
      <c r="A303" s="397"/>
      <c r="B303" s="397"/>
      <c r="C303" s="397"/>
      <c r="D303" s="397"/>
      <c r="E303" s="397"/>
      <c r="F303" s="397"/>
      <c r="G303" s="397"/>
      <c r="H303" s="397"/>
      <c r="I303" s="397"/>
      <c r="J303" s="397"/>
      <c r="K303" s="397"/>
      <c r="L303" s="397"/>
      <c r="M303" s="397"/>
      <c r="N303" s="397"/>
      <c r="O303" s="397"/>
      <c r="P303" s="397"/>
      <c r="Q303" s="397"/>
      <c r="R303" s="397"/>
      <c r="S303" s="397"/>
      <c r="T303" s="397"/>
      <c r="U303" s="397"/>
      <c r="V303" s="397"/>
      <c r="W303" s="397"/>
      <c r="X303" s="397"/>
      <c r="Y303" s="397"/>
      <c r="Z303" s="397"/>
      <c r="AA303" s="397"/>
      <c r="AB303" s="397"/>
      <c r="AC303" s="397"/>
      <c r="AD303" s="397"/>
      <c r="AE303" s="397"/>
      <c r="AF303" s="397"/>
      <c r="AG303" s="397"/>
      <c r="AH303" s="397"/>
    </row>
    <row r="304" spans="1:34" ht="14.4">
      <c r="A304" s="397"/>
      <c r="B304" s="397"/>
      <c r="C304" s="397"/>
      <c r="D304" s="397"/>
      <c r="E304" s="397"/>
      <c r="F304" s="397"/>
      <c r="G304" s="397"/>
      <c r="H304" s="397"/>
      <c r="I304" s="397"/>
      <c r="J304" s="397"/>
      <c r="K304" s="397"/>
      <c r="L304" s="397"/>
      <c r="M304" s="397"/>
      <c r="N304" s="397"/>
      <c r="O304" s="397"/>
      <c r="P304" s="397"/>
      <c r="Q304" s="397"/>
      <c r="R304" s="397"/>
      <c r="S304" s="397"/>
      <c r="T304" s="397"/>
      <c r="U304" s="397"/>
      <c r="V304" s="397"/>
      <c r="W304" s="397"/>
      <c r="X304" s="397"/>
      <c r="Y304" s="397"/>
      <c r="Z304" s="397"/>
      <c r="AA304" s="397"/>
      <c r="AB304" s="397"/>
      <c r="AC304" s="397"/>
      <c r="AD304" s="397"/>
      <c r="AE304" s="397"/>
      <c r="AF304" s="397"/>
      <c r="AG304" s="397"/>
      <c r="AH304" s="397"/>
    </row>
    <row r="305" spans="1:34" ht="14.4">
      <c r="A305" s="397"/>
      <c r="B305" s="397"/>
      <c r="C305" s="397"/>
      <c r="D305" s="397"/>
      <c r="E305" s="397"/>
      <c r="F305" s="397"/>
      <c r="G305" s="397"/>
      <c r="H305" s="397"/>
      <c r="I305" s="397"/>
      <c r="J305" s="397"/>
      <c r="K305" s="397"/>
      <c r="L305" s="397"/>
      <c r="M305" s="397"/>
      <c r="N305" s="397"/>
      <c r="O305" s="397"/>
      <c r="P305" s="397"/>
      <c r="Q305" s="397"/>
      <c r="R305" s="397"/>
      <c r="S305" s="397"/>
      <c r="T305" s="397"/>
      <c r="U305" s="397"/>
      <c r="V305" s="397"/>
      <c r="W305" s="397"/>
      <c r="X305" s="397"/>
      <c r="Y305" s="397"/>
      <c r="Z305" s="397"/>
      <c r="AA305" s="397"/>
      <c r="AB305" s="397"/>
      <c r="AC305" s="397"/>
      <c r="AD305" s="397"/>
      <c r="AE305" s="397"/>
      <c r="AF305" s="397"/>
      <c r="AG305" s="397"/>
      <c r="AH305" s="397"/>
    </row>
    <row r="306" spans="1:34" ht="14.4">
      <c r="A306" s="397"/>
      <c r="B306" s="397"/>
      <c r="C306" s="397"/>
      <c r="D306" s="397"/>
      <c r="E306" s="397"/>
      <c r="F306" s="397"/>
      <c r="G306" s="397"/>
      <c r="H306" s="397"/>
      <c r="I306" s="397"/>
      <c r="J306" s="397"/>
      <c r="K306" s="397"/>
      <c r="L306" s="397"/>
      <c r="M306" s="397"/>
      <c r="N306" s="397"/>
      <c r="O306" s="397"/>
      <c r="P306" s="397"/>
      <c r="Q306" s="397"/>
      <c r="R306" s="397"/>
      <c r="S306" s="397"/>
      <c r="T306" s="397"/>
      <c r="U306" s="397"/>
      <c r="V306" s="397"/>
      <c r="W306" s="397"/>
      <c r="X306" s="397"/>
      <c r="Y306" s="397"/>
      <c r="Z306" s="397"/>
      <c r="AA306" s="397"/>
      <c r="AB306" s="397"/>
      <c r="AC306" s="397"/>
      <c r="AD306" s="397"/>
      <c r="AE306" s="397"/>
      <c r="AF306" s="397"/>
      <c r="AG306" s="397"/>
      <c r="AH306" s="397"/>
    </row>
    <row r="307" spans="1:34" ht="14.4">
      <c r="A307" s="397"/>
      <c r="B307" s="397"/>
      <c r="C307" s="397"/>
      <c r="D307" s="397"/>
      <c r="E307" s="397"/>
      <c r="F307" s="397"/>
      <c r="G307" s="397"/>
      <c r="H307" s="397"/>
      <c r="I307" s="397"/>
      <c r="J307" s="397"/>
      <c r="K307" s="397"/>
      <c r="L307" s="397"/>
      <c r="M307" s="397"/>
      <c r="N307" s="397"/>
      <c r="O307" s="397"/>
      <c r="P307" s="397"/>
      <c r="Q307" s="397"/>
      <c r="R307" s="397"/>
      <c r="S307" s="397"/>
      <c r="T307" s="397"/>
      <c r="U307" s="397"/>
      <c r="V307" s="397"/>
      <c r="W307" s="397"/>
      <c r="X307" s="397"/>
      <c r="Y307" s="397"/>
      <c r="Z307" s="397"/>
      <c r="AA307" s="397"/>
      <c r="AB307" s="397"/>
      <c r="AC307" s="397"/>
      <c r="AD307" s="397"/>
      <c r="AE307" s="397"/>
      <c r="AF307" s="397"/>
      <c r="AG307" s="397"/>
      <c r="AH307" s="397"/>
    </row>
    <row r="308" spans="1:34" ht="14.4">
      <c r="A308" s="397"/>
      <c r="B308" s="397"/>
      <c r="C308" s="397"/>
      <c r="D308" s="397"/>
      <c r="E308" s="397"/>
      <c r="F308" s="397"/>
      <c r="G308" s="397"/>
      <c r="H308" s="397"/>
      <c r="I308" s="397"/>
      <c r="J308" s="397"/>
      <c r="K308" s="397"/>
      <c r="L308" s="397"/>
      <c r="M308" s="397"/>
      <c r="N308" s="397"/>
      <c r="O308" s="397"/>
      <c r="P308" s="397"/>
      <c r="Q308" s="397"/>
      <c r="R308" s="397"/>
      <c r="S308" s="397"/>
      <c r="T308" s="397"/>
      <c r="U308" s="397"/>
      <c r="V308" s="397"/>
      <c r="W308" s="397"/>
      <c r="X308" s="397"/>
      <c r="Y308" s="397"/>
      <c r="Z308" s="397"/>
      <c r="AA308" s="397"/>
      <c r="AB308" s="397"/>
      <c r="AC308" s="397"/>
      <c r="AD308" s="397"/>
      <c r="AE308" s="397"/>
      <c r="AF308" s="397"/>
      <c r="AG308" s="397"/>
      <c r="AH308" s="397"/>
    </row>
    <row r="309" spans="1:34" ht="14.4">
      <c r="A309" s="397"/>
      <c r="B309" s="397"/>
      <c r="C309" s="397"/>
      <c r="D309" s="397"/>
      <c r="E309" s="397"/>
      <c r="F309" s="397"/>
      <c r="G309" s="397"/>
      <c r="H309" s="397"/>
      <c r="I309" s="397"/>
      <c r="J309" s="397"/>
      <c r="K309" s="397"/>
      <c r="L309" s="397"/>
      <c r="M309" s="397"/>
      <c r="N309" s="397"/>
      <c r="O309" s="397"/>
      <c r="P309" s="397"/>
      <c r="Q309" s="397"/>
      <c r="R309" s="397"/>
      <c r="S309" s="397"/>
      <c r="T309" s="397"/>
      <c r="U309" s="397"/>
      <c r="V309" s="397"/>
      <c r="W309" s="397"/>
      <c r="X309" s="397"/>
      <c r="Y309" s="397"/>
      <c r="Z309" s="397"/>
      <c r="AA309" s="397"/>
      <c r="AB309" s="397"/>
      <c r="AC309" s="397"/>
      <c r="AD309" s="397"/>
      <c r="AE309" s="397"/>
      <c r="AF309" s="397"/>
      <c r="AG309" s="397"/>
      <c r="AH309" s="397"/>
    </row>
    <row r="310" spans="1:34" ht="14.4">
      <c r="A310" s="397"/>
      <c r="B310" s="397"/>
      <c r="C310" s="397"/>
      <c r="D310" s="397"/>
      <c r="E310" s="397"/>
      <c r="F310" s="397"/>
      <c r="G310" s="397"/>
      <c r="H310" s="397"/>
      <c r="I310" s="397"/>
      <c r="J310" s="397"/>
      <c r="K310" s="397"/>
      <c r="L310" s="397"/>
      <c r="M310" s="397"/>
      <c r="N310" s="397"/>
      <c r="O310" s="397"/>
      <c r="P310" s="397"/>
      <c r="Q310" s="397"/>
      <c r="R310" s="397"/>
      <c r="S310" s="397"/>
      <c r="T310" s="397"/>
      <c r="U310" s="397"/>
      <c r="V310" s="397"/>
      <c r="W310" s="397"/>
      <c r="X310" s="397"/>
      <c r="Y310" s="397"/>
      <c r="Z310" s="397"/>
      <c r="AA310" s="397"/>
      <c r="AB310" s="397"/>
      <c r="AC310" s="397"/>
      <c r="AD310" s="397"/>
      <c r="AE310" s="397"/>
      <c r="AF310" s="397"/>
      <c r="AG310" s="397"/>
      <c r="AH310" s="397"/>
    </row>
    <row r="311" spans="1:34" ht="14.4">
      <c r="A311" s="397"/>
      <c r="B311" s="397"/>
      <c r="C311" s="397"/>
      <c r="D311" s="397"/>
      <c r="E311" s="397"/>
      <c r="F311" s="397"/>
      <c r="G311" s="397"/>
      <c r="H311" s="397"/>
      <c r="I311" s="397"/>
      <c r="J311" s="397"/>
      <c r="K311" s="397"/>
      <c r="L311" s="397"/>
      <c r="M311" s="397"/>
      <c r="N311" s="397"/>
      <c r="O311" s="397"/>
      <c r="P311" s="397"/>
      <c r="Q311" s="397"/>
      <c r="R311" s="397"/>
      <c r="S311" s="397"/>
      <c r="T311" s="397"/>
      <c r="U311" s="397"/>
      <c r="V311" s="397"/>
      <c r="W311" s="397"/>
      <c r="X311" s="397"/>
      <c r="Y311" s="397"/>
      <c r="Z311" s="397"/>
      <c r="AA311" s="397"/>
      <c r="AB311" s="397"/>
      <c r="AC311" s="397"/>
      <c r="AD311" s="397"/>
      <c r="AE311" s="397"/>
      <c r="AF311" s="397"/>
      <c r="AG311" s="397"/>
      <c r="AH311" s="397"/>
    </row>
    <row r="312" spans="1:34" ht="14.4">
      <c r="A312" s="397"/>
      <c r="B312" s="397"/>
      <c r="C312" s="397"/>
      <c r="D312" s="397"/>
      <c r="E312" s="397"/>
      <c r="F312" s="397"/>
      <c r="G312" s="397"/>
      <c r="H312" s="397"/>
      <c r="I312" s="397"/>
      <c r="J312" s="397"/>
      <c r="K312" s="397"/>
      <c r="L312" s="397"/>
      <c r="M312" s="397"/>
      <c r="N312" s="397"/>
      <c r="O312" s="397"/>
      <c r="P312" s="397"/>
      <c r="Q312" s="397"/>
      <c r="R312" s="397"/>
      <c r="S312" s="397"/>
      <c r="T312" s="397"/>
      <c r="U312" s="397"/>
      <c r="V312" s="397"/>
      <c r="W312" s="397"/>
      <c r="X312" s="397"/>
      <c r="Y312" s="397"/>
      <c r="Z312" s="397"/>
      <c r="AA312" s="397"/>
      <c r="AB312" s="397"/>
      <c r="AC312" s="397"/>
      <c r="AD312" s="397"/>
      <c r="AE312" s="397"/>
      <c r="AF312" s="397"/>
      <c r="AG312" s="397"/>
      <c r="AH312" s="397"/>
    </row>
    <row r="313" spans="1:34" ht="14.4">
      <c r="A313" s="397"/>
      <c r="B313" s="397"/>
      <c r="C313" s="397"/>
      <c r="D313" s="397"/>
      <c r="E313" s="397"/>
      <c r="F313" s="397"/>
      <c r="G313" s="397"/>
      <c r="H313" s="397"/>
      <c r="I313" s="397"/>
      <c r="J313" s="397"/>
      <c r="K313" s="397"/>
      <c r="L313" s="397"/>
      <c r="M313" s="397"/>
      <c r="N313" s="397"/>
      <c r="O313" s="397"/>
      <c r="P313" s="397"/>
      <c r="Q313" s="397"/>
      <c r="R313" s="397"/>
      <c r="S313" s="397"/>
      <c r="T313" s="397"/>
      <c r="U313" s="397"/>
      <c r="V313" s="397"/>
      <c r="W313" s="397"/>
      <c r="X313" s="397"/>
      <c r="Y313" s="397"/>
      <c r="Z313" s="397"/>
      <c r="AA313" s="397"/>
      <c r="AB313" s="397"/>
      <c r="AC313" s="397"/>
      <c r="AD313" s="397"/>
      <c r="AE313" s="397"/>
      <c r="AF313" s="397"/>
      <c r="AG313" s="397"/>
      <c r="AH313" s="397"/>
    </row>
    <row r="314" spans="1:34" ht="14.4">
      <c r="A314" s="397"/>
      <c r="B314" s="397"/>
      <c r="C314" s="397"/>
      <c r="D314" s="397"/>
      <c r="E314" s="397"/>
      <c r="F314" s="397"/>
      <c r="G314" s="397"/>
      <c r="H314" s="397"/>
      <c r="I314" s="397"/>
      <c r="J314" s="397"/>
      <c r="K314" s="397"/>
      <c r="L314" s="397"/>
      <c r="M314" s="397"/>
      <c r="N314" s="397"/>
      <c r="O314" s="397"/>
      <c r="P314" s="397"/>
      <c r="Q314" s="397"/>
      <c r="R314" s="397"/>
      <c r="S314" s="397"/>
      <c r="T314" s="397"/>
      <c r="U314" s="397"/>
      <c r="V314" s="397"/>
      <c r="W314" s="397"/>
      <c r="X314" s="397"/>
      <c r="Y314" s="397"/>
      <c r="Z314" s="397"/>
      <c r="AA314" s="397"/>
      <c r="AB314" s="397"/>
      <c r="AC314" s="397"/>
      <c r="AD314" s="397"/>
      <c r="AE314" s="397"/>
      <c r="AF314" s="397"/>
      <c r="AG314" s="397"/>
      <c r="AH314" s="397"/>
    </row>
    <row r="315" spans="1:34" ht="14.4">
      <c r="A315" s="397"/>
      <c r="B315" s="397"/>
      <c r="C315" s="397"/>
      <c r="D315" s="397"/>
      <c r="E315" s="397"/>
      <c r="F315" s="397"/>
      <c r="G315" s="397"/>
      <c r="H315" s="397"/>
      <c r="I315" s="397"/>
      <c r="J315" s="397"/>
      <c r="K315" s="397"/>
      <c r="L315" s="397"/>
      <c r="M315" s="397"/>
      <c r="N315" s="397"/>
      <c r="O315" s="397"/>
      <c r="P315" s="397"/>
      <c r="Q315" s="397"/>
      <c r="R315" s="397"/>
      <c r="S315" s="397"/>
      <c r="T315" s="397"/>
      <c r="U315" s="397"/>
      <c r="V315" s="397"/>
      <c r="W315" s="397"/>
      <c r="X315" s="397"/>
      <c r="Y315" s="397"/>
      <c r="Z315" s="397"/>
      <c r="AA315" s="397"/>
      <c r="AB315" s="397"/>
      <c r="AC315" s="397"/>
      <c r="AD315" s="397"/>
      <c r="AE315" s="397"/>
      <c r="AF315" s="397"/>
      <c r="AG315" s="397"/>
      <c r="AH315" s="397"/>
    </row>
    <row r="316" spans="1:34" ht="14.4">
      <c r="A316" s="397"/>
      <c r="B316" s="397"/>
      <c r="C316" s="397"/>
      <c r="D316" s="397"/>
      <c r="E316" s="397"/>
      <c r="F316" s="397"/>
      <c r="G316" s="397"/>
      <c r="H316" s="397"/>
      <c r="I316" s="397"/>
      <c r="J316" s="397"/>
      <c r="K316" s="397"/>
      <c r="L316" s="397"/>
      <c r="M316" s="397"/>
      <c r="N316" s="397"/>
      <c r="O316" s="397"/>
      <c r="P316" s="397"/>
      <c r="Q316" s="397"/>
      <c r="R316" s="397"/>
      <c r="S316" s="397"/>
      <c r="T316" s="397"/>
      <c r="U316" s="397"/>
      <c r="V316" s="397"/>
      <c r="W316" s="397"/>
      <c r="X316" s="397"/>
      <c r="Y316" s="397"/>
      <c r="Z316" s="397"/>
      <c r="AA316" s="397"/>
      <c r="AB316" s="397"/>
      <c r="AC316" s="397"/>
      <c r="AD316" s="397"/>
      <c r="AE316" s="397"/>
      <c r="AF316" s="397"/>
      <c r="AG316" s="397"/>
      <c r="AH316" s="397"/>
    </row>
    <row r="317" spans="1:34" ht="14.4">
      <c r="A317" s="397"/>
      <c r="B317" s="397"/>
      <c r="C317" s="397"/>
      <c r="D317" s="397"/>
      <c r="E317" s="397"/>
      <c r="F317" s="397"/>
      <c r="G317" s="397"/>
      <c r="H317" s="397"/>
      <c r="I317" s="397"/>
      <c r="J317" s="397"/>
      <c r="K317" s="397"/>
      <c r="L317" s="397"/>
      <c r="M317" s="397"/>
      <c r="N317" s="397"/>
      <c r="O317" s="397"/>
      <c r="P317" s="397"/>
      <c r="Q317" s="397"/>
      <c r="R317" s="397"/>
      <c r="S317" s="397"/>
      <c r="T317" s="397"/>
      <c r="U317" s="397"/>
      <c r="V317" s="397"/>
      <c r="W317" s="397"/>
      <c r="X317" s="397"/>
      <c r="Y317" s="397"/>
      <c r="Z317" s="397"/>
      <c r="AA317" s="397"/>
      <c r="AB317" s="397"/>
      <c r="AC317" s="397"/>
      <c r="AD317" s="397"/>
      <c r="AE317" s="397"/>
      <c r="AF317" s="397"/>
      <c r="AG317" s="397"/>
      <c r="AH317" s="397"/>
    </row>
    <row r="318" spans="1:34" ht="14.4">
      <c r="A318" s="397"/>
      <c r="B318" s="397"/>
      <c r="C318" s="397"/>
      <c r="D318" s="397"/>
      <c r="E318" s="397"/>
      <c r="F318" s="397"/>
      <c r="G318" s="397"/>
      <c r="H318" s="397"/>
      <c r="I318" s="397"/>
      <c r="J318" s="397"/>
      <c r="K318" s="397"/>
      <c r="L318" s="397"/>
      <c r="M318" s="397"/>
      <c r="N318" s="397"/>
      <c r="O318" s="397"/>
      <c r="P318" s="397"/>
      <c r="Q318" s="397"/>
      <c r="R318" s="397"/>
      <c r="S318" s="397"/>
      <c r="T318" s="397"/>
      <c r="U318" s="397"/>
      <c r="V318" s="397"/>
      <c r="W318" s="397"/>
      <c r="X318" s="397"/>
      <c r="Y318" s="397"/>
      <c r="Z318" s="397"/>
      <c r="AA318" s="397"/>
      <c r="AB318" s="397"/>
      <c r="AC318" s="397"/>
      <c r="AD318" s="397"/>
      <c r="AE318" s="397"/>
      <c r="AF318" s="397"/>
      <c r="AG318" s="397"/>
      <c r="AH318" s="397"/>
    </row>
    <row r="319" spans="1:34" ht="14.4">
      <c r="A319" s="397"/>
      <c r="B319" s="397"/>
      <c r="C319" s="397"/>
      <c r="D319" s="397"/>
      <c r="E319" s="397"/>
      <c r="F319" s="397"/>
      <c r="G319" s="397"/>
      <c r="H319" s="397"/>
      <c r="I319" s="397"/>
      <c r="J319" s="397"/>
      <c r="K319" s="397"/>
      <c r="L319" s="397"/>
      <c r="M319" s="397"/>
      <c r="N319" s="397"/>
      <c r="O319" s="397"/>
      <c r="P319" s="397"/>
      <c r="Q319" s="397"/>
      <c r="R319" s="397"/>
      <c r="S319" s="397"/>
      <c r="T319" s="397"/>
      <c r="U319" s="397"/>
      <c r="V319" s="397"/>
      <c r="W319" s="397"/>
      <c r="X319" s="397"/>
      <c r="Y319" s="397"/>
      <c r="Z319" s="397"/>
      <c r="AA319" s="397"/>
      <c r="AB319" s="397"/>
      <c r="AC319" s="397"/>
      <c r="AD319" s="397"/>
      <c r="AE319" s="397"/>
      <c r="AF319" s="397"/>
      <c r="AG319" s="397"/>
      <c r="AH319" s="397"/>
    </row>
    <row r="320" spans="1:34" ht="14.4">
      <c r="A320" s="397"/>
      <c r="B320" s="397"/>
      <c r="C320" s="397"/>
      <c r="D320" s="397"/>
      <c r="E320" s="397"/>
      <c r="F320" s="397"/>
      <c r="G320" s="397"/>
      <c r="H320" s="397"/>
      <c r="I320" s="397"/>
      <c r="J320" s="397"/>
      <c r="K320" s="397"/>
      <c r="L320" s="397"/>
      <c r="M320" s="397"/>
      <c r="N320" s="397"/>
      <c r="O320" s="397"/>
      <c r="P320" s="397"/>
      <c r="Q320" s="397"/>
      <c r="R320" s="397"/>
      <c r="S320" s="397"/>
      <c r="T320" s="397"/>
      <c r="U320" s="397"/>
      <c r="V320" s="397"/>
      <c r="W320" s="397"/>
      <c r="X320" s="397"/>
      <c r="Y320" s="397"/>
      <c r="Z320" s="397"/>
      <c r="AA320" s="397"/>
      <c r="AB320" s="397"/>
      <c r="AC320" s="397"/>
      <c r="AD320" s="397"/>
      <c r="AE320" s="397"/>
      <c r="AF320" s="397"/>
      <c r="AG320" s="397"/>
      <c r="AH320" s="397"/>
    </row>
    <row r="321" spans="1:34" ht="14.4">
      <c r="A321" s="397"/>
      <c r="B321" s="397"/>
      <c r="C321" s="397"/>
      <c r="D321" s="397"/>
      <c r="E321" s="397"/>
      <c r="F321" s="397"/>
      <c r="G321" s="397"/>
      <c r="H321" s="397"/>
      <c r="I321" s="397"/>
      <c r="J321" s="397"/>
      <c r="K321" s="397"/>
      <c r="L321" s="397"/>
      <c r="M321" s="397"/>
      <c r="N321" s="397"/>
      <c r="O321" s="397"/>
      <c r="P321" s="397"/>
      <c r="Q321" s="397"/>
      <c r="R321" s="397"/>
      <c r="S321" s="397"/>
      <c r="T321" s="397"/>
      <c r="U321" s="397"/>
      <c r="V321" s="397"/>
      <c r="W321" s="397"/>
      <c r="X321" s="397"/>
      <c r="Y321" s="397"/>
      <c r="Z321" s="397"/>
      <c r="AA321" s="397"/>
      <c r="AB321" s="397"/>
      <c r="AC321" s="397"/>
      <c r="AD321" s="397"/>
      <c r="AE321" s="397"/>
      <c r="AF321" s="397"/>
      <c r="AG321" s="397"/>
      <c r="AH321" s="397"/>
    </row>
    <row r="322" spans="1:34" ht="14.4">
      <c r="A322" s="397"/>
      <c r="B322" s="397"/>
      <c r="C322" s="397"/>
      <c r="D322" s="397"/>
      <c r="E322" s="397"/>
      <c r="F322" s="397"/>
      <c r="G322" s="397"/>
      <c r="H322" s="397"/>
      <c r="I322" s="397"/>
      <c r="J322" s="397"/>
      <c r="K322" s="397"/>
      <c r="L322" s="397"/>
      <c r="M322" s="397"/>
      <c r="N322" s="397"/>
      <c r="O322" s="397"/>
      <c r="P322" s="397"/>
      <c r="Q322" s="397"/>
      <c r="R322" s="397"/>
      <c r="S322" s="397"/>
      <c r="T322" s="397"/>
      <c r="U322" s="397"/>
      <c r="V322" s="397"/>
      <c r="W322" s="397"/>
      <c r="X322" s="397"/>
      <c r="Y322" s="397"/>
      <c r="Z322" s="397"/>
      <c r="AA322" s="397"/>
      <c r="AB322" s="397"/>
      <c r="AC322" s="397"/>
      <c r="AD322" s="397"/>
      <c r="AE322" s="397"/>
      <c r="AF322" s="397"/>
      <c r="AG322" s="397"/>
      <c r="AH322" s="397"/>
    </row>
    <row r="323" spans="1:34" ht="14.4">
      <c r="A323" s="397"/>
      <c r="B323" s="397"/>
      <c r="C323" s="397"/>
      <c r="D323" s="397"/>
      <c r="E323" s="397"/>
      <c r="F323" s="397"/>
      <c r="G323" s="397"/>
      <c r="H323" s="397"/>
      <c r="I323" s="397"/>
      <c r="J323" s="397"/>
      <c r="K323" s="397"/>
      <c r="L323" s="397"/>
      <c r="M323" s="397"/>
      <c r="N323" s="397"/>
      <c r="O323" s="397"/>
      <c r="P323" s="397"/>
      <c r="Q323" s="397"/>
      <c r="R323" s="397"/>
      <c r="S323" s="397"/>
      <c r="T323" s="397"/>
      <c r="U323" s="397"/>
      <c r="V323" s="397"/>
      <c r="W323" s="397"/>
      <c r="X323" s="397"/>
      <c r="Y323" s="397"/>
      <c r="Z323" s="397"/>
      <c r="AA323" s="397"/>
      <c r="AB323" s="397"/>
      <c r="AC323" s="397"/>
      <c r="AD323" s="397"/>
      <c r="AE323" s="397"/>
      <c r="AF323" s="397"/>
      <c r="AG323" s="397"/>
      <c r="AH323" s="397"/>
    </row>
    <row r="324" spans="1:34" ht="14.4">
      <c r="A324" s="397"/>
      <c r="B324" s="397"/>
      <c r="C324" s="397"/>
      <c r="D324" s="397"/>
      <c r="E324" s="397"/>
      <c r="F324" s="397"/>
      <c r="G324" s="397"/>
      <c r="H324" s="397"/>
      <c r="I324" s="397"/>
      <c r="J324" s="397"/>
      <c r="K324" s="397"/>
      <c r="L324" s="397"/>
      <c r="M324" s="397"/>
      <c r="N324" s="397"/>
      <c r="O324" s="397"/>
      <c r="P324" s="397"/>
      <c r="Q324" s="397"/>
      <c r="R324" s="397"/>
      <c r="S324" s="397"/>
      <c r="T324" s="397"/>
      <c r="U324" s="397"/>
      <c r="V324" s="397"/>
      <c r="W324" s="397"/>
      <c r="X324" s="397"/>
      <c r="Y324" s="397"/>
      <c r="Z324" s="397"/>
      <c r="AA324" s="397"/>
      <c r="AB324" s="397"/>
      <c r="AC324" s="397"/>
      <c r="AD324" s="397"/>
      <c r="AE324" s="397"/>
      <c r="AF324" s="397"/>
      <c r="AG324" s="397"/>
      <c r="AH324" s="397"/>
    </row>
    <row r="325" spans="1:34" ht="14.4">
      <c r="A325" s="397"/>
      <c r="B325" s="397"/>
      <c r="C325" s="397"/>
      <c r="D325" s="397"/>
      <c r="E325" s="397"/>
      <c r="F325" s="397"/>
      <c r="G325" s="397"/>
      <c r="H325" s="397"/>
      <c r="I325" s="397"/>
      <c r="J325" s="397"/>
      <c r="K325" s="397"/>
      <c r="L325" s="397"/>
      <c r="M325" s="397"/>
      <c r="N325" s="397"/>
      <c r="O325" s="397"/>
      <c r="P325" s="397"/>
      <c r="Q325" s="397"/>
      <c r="R325" s="397"/>
      <c r="S325" s="397"/>
      <c r="T325" s="397"/>
      <c r="U325" s="397"/>
      <c r="V325" s="397"/>
      <c r="W325" s="397"/>
      <c r="X325" s="397"/>
      <c r="Y325" s="397"/>
      <c r="Z325" s="397"/>
      <c r="AA325" s="397"/>
      <c r="AB325" s="397"/>
      <c r="AC325" s="397"/>
      <c r="AD325" s="397"/>
      <c r="AE325" s="397"/>
      <c r="AF325" s="397"/>
      <c r="AG325" s="397"/>
      <c r="AH325" s="397"/>
    </row>
    <row r="326" spans="1:34" ht="14.4">
      <c r="A326" s="397"/>
      <c r="B326" s="397"/>
      <c r="C326" s="397"/>
      <c r="D326" s="397"/>
      <c r="E326" s="397"/>
      <c r="F326" s="397"/>
      <c r="G326" s="397"/>
      <c r="H326" s="397"/>
      <c r="I326" s="397"/>
      <c r="J326" s="397"/>
      <c r="K326" s="397"/>
      <c r="L326" s="397"/>
      <c r="M326" s="397"/>
      <c r="N326" s="397"/>
      <c r="O326" s="397"/>
      <c r="P326" s="397"/>
      <c r="Q326" s="397"/>
      <c r="R326" s="397"/>
      <c r="S326" s="397"/>
      <c r="T326" s="397"/>
      <c r="U326" s="397"/>
      <c r="V326" s="397"/>
      <c r="W326" s="397"/>
      <c r="X326" s="397"/>
      <c r="Y326" s="397"/>
      <c r="Z326" s="397"/>
      <c r="AA326" s="397"/>
      <c r="AB326" s="397"/>
      <c r="AC326" s="397"/>
      <c r="AD326" s="397"/>
      <c r="AE326" s="397"/>
      <c r="AF326" s="397"/>
      <c r="AG326" s="397"/>
      <c r="AH326" s="397"/>
    </row>
    <row r="327" spans="1:34" ht="14.4">
      <c r="A327" s="397"/>
      <c r="B327" s="397"/>
      <c r="C327" s="397"/>
      <c r="D327" s="397"/>
      <c r="E327" s="397"/>
      <c r="F327" s="397"/>
      <c r="G327" s="397"/>
      <c r="H327" s="397"/>
      <c r="I327" s="397"/>
      <c r="J327" s="397"/>
      <c r="K327" s="397"/>
      <c r="L327" s="397"/>
      <c r="M327" s="397"/>
      <c r="N327" s="397"/>
      <c r="O327" s="397"/>
      <c r="P327" s="397"/>
      <c r="Q327" s="397"/>
      <c r="R327" s="397"/>
      <c r="S327" s="397"/>
      <c r="T327" s="397"/>
      <c r="U327" s="397"/>
      <c r="V327" s="397"/>
      <c r="W327" s="397"/>
      <c r="X327" s="397"/>
      <c r="Y327" s="397"/>
      <c r="Z327" s="397"/>
      <c r="AA327" s="397"/>
      <c r="AB327" s="397"/>
      <c r="AC327" s="397"/>
      <c r="AD327" s="397"/>
      <c r="AE327" s="397"/>
      <c r="AF327" s="397"/>
      <c r="AG327" s="397"/>
      <c r="AH327" s="397"/>
    </row>
    <row r="328" spans="1:34" ht="14.4">
      <c r="A328" s="397"/>
      <c r="B328" s="397"/>
      <c r="C328" s="397"/>
      <c r="D328" s="397"/>
      <c r="E328" s="397"/>
      <c r="F328" s="397"/>
      <c r="G328" s="397"/>
      <c r="H328" s="397"/>
      <c r="I328" s="397"/>
      <c r="J328" s="397"/>
      <c r="K328" s="397"/>
      <c r="L328" s="397"/>
      <c r="M328" s="397"/>
      <c r="N328" s="397"/>
      <c r="O328" s="397"/>
      <c r="P328" s="397"/>
      <c r="Q328" s="397"/>
      <c r="R328" s="397"/>
      <c r="S328" s="397"/>
      <c r="T328" s="397"/>
      <c r="U328" s="397"/>
      <c r="V328" s="397"/>
      <c r="W328" s="397"/>
      <c r="X328" s="397"/>
      <c r="Y328" s="397"/>
      <c r="Z328" s="397"/>
      <c r="AA328" s="397"/>
      <c r="AB328" s="397"/>
      <c r="AC328" s="397"/>
      <c r="AD328" s="397"/>
      <c r="AE328" s="397"/>
      <c r="AF328" s="397"/>
      <c r="AG328" s="397"/>
      <c r="AH328" s="397"/>
    </row>
    <row r="329" spans="1:34" ht="14.4">
      <c r="A329" s="397"/>
      <c r="B329" s="397"/>
      <c r="C329" s="397"/>
      <c r="D329" s="397"/>
      <c r="E329" s="397"/>
      <c r="F329" s="397"/>
      <c r="G329" s="397"/>
      <c r="H329" s="397"/>
      <c r="I329" s="397"/>
      <c r="J329" s="397"/>
      <c r="K329" s="397"/>
      <c r="L329" s="397"/>
      <c r="M329" s="397"/>
      <c r="N329" s="397"/>
      <c r="O329" s="397"/>
      <c r="P329" s="397"/>
      <c r="Q329" s="397"/>
      <c r="R329" s="397"/>
      <c r="S329" s="397"/>
      <c r="T329" s="397"/>
      <c r="U329" s="397"/>
      <c r="V329" s="397"/>
      <c r="W329" s="397"/>
      <c r="X329" s="397"/>
      <c r="Y329" s="397"/>
      <c r="Z329" s="397"/>
      <c r="AA329" s="397"/>
      <c r="AB329" s="397"/>
      <c r="AC329" s="397"/>
      <c r="AD329" s="397"/>
      <c r="AE329" s="397"/>
      <c r="AF329" s="397"/>
      <c r="AG329" s="397"/>
      <c r="AH329" s="397"/>
    </row>
    <row r="330" spans="1:34" ht="14.4">
      <c r="A330" s="397"/>
      <c r="B330" s="397"/>
      <c r="C330" s="397"/>
      <c r="D330" s="397"/>
      <c r="E330" s="397"/>
      <c r="F330" s="397"/>
      <c r="G330" s="397"/>
      <c r="H330" s="397"/>
      <c r="I330" s="397"/>
      <c r="J330" s="397"/>
      <c r="K330" s="397"/>
      <c r="L330" s="397"/>
      <c r="M330" s="397"/>
      <c r="N330" s="397"/>
      <c r="O330" s="397"/>
      <c r="P330" s="397"/>
      <c r="Q330" s="397"/>
      <c r="R330" s="397"/>
      <c r="S330" s="397"/>
      <c r="T330" s="397"/>
      <c r="U330" s="397"/>
      <c r="V330" s="397"/>
      <c r="W330" s="397"/>
      <c r="X330" s="397"/>
      <c r="Y330" s="397"/>
      <c r="Z330" s="397"/>
      <c r="AA330" s="397"/>
      <c r="AB330" s="397"/>
      <c r="AC330" s="397"/>
      <c r="AD330" s="397"/>
      <c r="AE330" s="397"/>
      <c r="AF330" s="397"/>
      <c r="AG330" s="397"/>
      <c r="AH330" s="397"/>
    </row>
    <row r="331" spans="1:34" ht="14.4">
      <c r="A331" s="397"/>
      <c r="B331" s="397"/>
      <c r="C331" s="397"/>
      <c r="D331" s="397"/>
      <c r="E331" s="397"/>
      <c r="F331" s="397"/>
      <c r="G331" s="397"/>
      <c r="H331" s="397"/>
      <c r="I331" s="397"/>
      <c r="J331" s="397"/>
      <c r="K331" s="397"/>
      <c r="L331" s="397"/>
      <c r="M331" s="397"/>
      <c r="N331" s="397"/>
      <c r="O331" s="397"/>
      <c r="P331" s="397"/>
      <c r="Q331" s="397"/>
      <c r="R331" s="397"/>
      <c r="S331" s="397"/>
      <c r="T331" s="397"/>
      <c r="U331" s="397"/>
      <c r="V331" s="397"/>
      <c r="W331" s="397"/>
      <c r="X331" s="397"/>
      <c r="Y331" s="397"/>
      <c r="Z331" s="397"/>
      <c r="AA331" s="397"/>
      <c r="AB331" s="397"/>
      <c r="AC331" s="397"/>
      <c r="AD331" s="397"/>
      <c r="AE331" s="397"/>
      <c r="AF331" s="397"/>
      <c r="AG331" s="397"/>
      <c r="AH331" s="397"/>
    </row>
    <row r="332" spans="1:34" ht="14.4">
      <c r="A332" s="397"/>
      <c r="B332" s="397"/>
      <c r="C332" s="397"/>
      <c r="D332" s="397"/>
      <c r="E332" s="397"/>
      <c r="F332" s="397"/>
      <c r="G332" s="397"/>
      <c r="H332" s="397"/>
      <c r="I332" s="397"/>
      <c r="J332" s="397"/>
      <c r="K332" s="397"/>
      <c r="L332" s="397"/>
      <c r="M332" s="397"/>
      <c r="N332" s="397"/>
      <c r="O332" s="397"/>
      <c r="P332" s="397"/>
      <c r="Q332" s="397"/>
      <c r="R332" s="397"/>
      <c r="S332" s="397"/>
      <c r="T332" s="397"/>
      <c r="U332" s="397"/>
      <c r="V332" s="397"/>
      <c r="W332" s="397"/>
      <c r="X332" s="397"/>
      <c r="Y332" s="397"/>
      <c r="Z332" s="397"/>
      <c r="AA332" s="397"/>
      <c r="AB332" s="397"/>
      <c r="AC332" s="397"/>
      <c r="AD332" s="397"/>
      <c r="AE332" s="397"/>
      <c r="AF332" s="397"/>
      <c r="AG332" s="397"/>
      <c r="AH332" s="397"/>
    </row>
    <row r="333" spans="1:34" ht="14.4">
      <c r="A333" s="397"/>
      <c r="B333" s="397"/>
      <c r="C333" s="397"/>
      <c r="D333" s="397"/>
      <c r="E333" s="397"/>
      <c r="F333" s="397"/>
      <c r="G333" s="397"/>
      <c r="H333" s="397"/>
      <c r="I333" s="397"/>
      <c r="J333" s="397"/>
      <c r="K333" s="397"/>
      <c r="L333" s="397"/>
      <c r="M333" s="397"/>
      <c r="N333" s="397"/>
      <c r="O333" s="397"/>
      <c r="P333" s="397"/>
      <c r="Q333" s="397"/>
      <c r="R333" s="397"/>
      <c r="S333" s="397"/>
      <c r="T333" s="397"/>
      <c r="U333" s="397"/>
      <c r="V333" s="397"/>
      <c r="W333" s="397"/>
      <c r="X333" s="397"/>
      <c r="Y333" s="397"/>
      <c r="Z333" s="397"/>
      <c r="AA333" s="397"/>
      <c r="AB333" s="397"/>
      <c r="AC333" s="397"/>
      <c r="AD333" s="397"/>
      <c r="AE333" s="397"/>
      <c r="AF333" s="397"/>
      <c r="AG333" s="397"/>
      <c r="AH333" s="397"/>
    </row>
    <row r="334" spans="1:34" ht="14.4">
      <c r="A334" s="397"/>
      <c r="B334" s="397"/>
      <c r="C334" s="397"/>
      <c r="D334" s="397"/>
      <c r="E334" s="397"/>
      <c r="F334" s="397"/>
      <c r="G334" s="397"/>
      <c r="H334" s="397"/>
      <c r="I334" s="397"/>
      <c r="J334" s="397"/>
      <c r="K334" s="397"/>
      <c r="L334" s="397"/>
      <c r="M334" s="397"/>
      <c r="N334" s="397"/>
      <c r="O334" s="397"/>
      <c r="P334" s="397"/>
      <c r="Q334" s="397"/>
      <c r="R334" s="397"/>
      <c r="S334" s="397"/>
      <c r="T334" s="397"/>
      <c r="U334" s="397"/>
      <c r="V334" s="397"/>
      <c r="W334" s="397"/>
      <c r="X334" s="397"/>
      <c r="Y334" s="397"/>
      <c r="Z334" s="397"/>
      <c r="AA334" s="397"/>
      <c r="AB334" s="397"/>
      <c r="AC334" s="397"/>
      <c r="AD334" s="397"/>
      <c r="AE334" s="397"/>
      <c r="AF334" s="397"/>
      <c r="AG334" s="397"/>
      <c r="AH334" s="397"/>
    </row>
    <row r="335" spans="1:34" ht="14.4">
      <c r="A335" s="397"/>
      <c r="B335" s="397"/>
      <c r="C335" s="397"/>
      <c r="D335" s="397"/>
      <c r="E335" s="397"/>
      <c r="F335" s="397"/>
      <c r="G335" s="397"/>
      <c r="H335" s="397"/>
      <c r="I335" s="397"/>
      <c r="J335" s="397"/>
      <c r="K335" s="397"/>
      <c r="L335" s="397"/>
      <c r="M335" s="397"/>
      <c r="N335" s="397"/>
      <c r="O335" s="397"/>
      <c r="P335" s="397"/>
      <c r="Q335" s="397"/>
      <c r="R335" s="397"/>
      <c r="S335" s="397"/>
      <c r="T335" s="397"/>
      <c r="U335" s="397"/>
      <c r="V335" s="397"/>
      <c r="W335" s="397"/>
      <c r="X335" s="397"/>
      <c r="Y335" s="397"/>
      <c r="Z335" s="397"/>
      <c r="AA335" s="397"/>
      <c r="AB335" s="397"/>
      <c r="AC335" s="397"/>
      <c r="AD335" s="397"/>
      <c r="AE335" s="397"/>
      <c r="AF335" s="397"/>
      <c r="AG335" s="397"/>
      <c r="AH335" s="397"/>
    </row>
    <row r="336" spans="1:34" ht="14.4">
      <c r="A336" s="397"/>
      <c r="B336" s="397"/>
      <c r="C336" s="397"/>
      <c r="D336" s="397"/>
      <c r="E336" s="397"/>
      <c r="F336" s="397"/>
      <c r="G336" s="397"/>
      <c r="H336" s="397"/>
      <c r="I336" s="397"/>
      <c r="J336" s="397"/>
      <c r="K336" s="397"/>
      <c r="L336" s="397"/>
      <c r="M336" s="397"/>
      <c r="N336" s="397"/>
      <c r="O336" s="397"/>
      <c r="P336" s="397"/>
      <c r="Q336" s="397"/>
      <c r="R336" s="397"/>
      <c r="S336" s="397"/>
      <c r="T336" s="397"/>
      <c r="U336" s="397"/>
      <c r="V336" s="397"/>
      <c r="W336" s="397"/>
      <c r="X336" s="397"/>
      <c r="Y336" s="397"/>
      <c r="Z336" s="397"/>
      <c r="AA336" s="397"/>
      <c r="AB336" s="397"/>
      <c r="AC336" s="397"/>
      <c r="AD336" s="397"/>
      <c r="AE336" s="397"/>
      <c r="AF336" s="397"/>
      <c r="AG336" s="397"/>
      <c r="AH336" s="397"/>
    </row>
    <row r="337" spans="1:34" ht="14.4">
      <c r="A337" s="397"/>
      <c r="B337" s="397"/>
      <c r="C337" s="397"/>
      <c r="D337" s="397"/>
      <c r="E337" s="397"/>
      <c r="F337" s="397"/>
      <c r="G337" s="397"/>
      <c r="H337" s="397"/>
      <c r="I337" s="397"/>
      <c r="J337" s="397"/>
      <c r="K337" s="397"/>
      <c r="L337" s="397"/>
      <c r="M337" s="397"/>
      <c r="N337" s="397"/>
      <c r="O337" s="397"/>
      <c r="P337" s="397"/>
      <c r="Q337" s="397"/>
      <c r="R337" s="397"/>
      <c r="S337" s="397"/>
      <c r="T337" s="397"/>
      <c r="U337" s="397"/>
      <c r="V337" s="397"/>
      <c r="W337" s="397"/>
      <c r="X337" s="397"/>
      <c r="Y337" s="397"/>
      <c r="Z337" s="397"/>
      <c r="AA337" s="397"/>
      <c r="AB337" s="397"/>
      <c r="AC337" s="397"/>
      <c r="AD337" s="397"/>
      <c r="AE337" s="397"/>
      <c r="AF337" s="397"/>
      <c r="AG337" s="397"/>
      <c r="AH337" s="397"/>
    </row>
    <row r="338" spans="1:34" ht="14.4">
      <c r="A338" s="397"/>
      <c r="B338" s="397"/>
      <c r="C338" s="397"/>
      <c r="D338" s="397"/>
      <c r="E338" s="397"/>
      <c r="F338" s="397"/>
      <c r="G338" s="397"/>
      <c r="H338" s="397"/>
      <c r="I338" s="397"/>
      <c r="J338" s="397"/>
      <c r="K338" s="397"/>
      <c r="L338" s="397"/>
      <c r="M338" s="397"/>
      <c r="N338" s="397"/>
      <c r="O338" s="397"/>
      <c r="P338" s="397"/>
      <c r="Q338" s="397"/>
      <c r="R338" s="397"/>
      <c r="S338" s="397"/>
      <c r="T338" s="397"/>
      <c r="U338" s="397"/>
      <c r="V338" s="397"/>
      <c r="W338" s="397"/>
      <c r="X338" s="397"/>
      <c r="Y338" s="397"/>
      <c r="Z338" s="397"/>
      <c r="AA338" s="397"/>
      <c r="AB338" s="397"/>
      <c r="AC338" s="397"/>
      <c r="AD338" s="397"/>
      <c r="AE338" s="397"/>
      <c r="AF338" s="397"/>
      <c r="AG338" s="397"/>
      <c r="AH338" s="397"/>
    </row>
    <row r="339" spans="1:34" ht="14.4">
      <c r="A339" s="397"/>
      <c r="B339" s="397"/>
      <c r="C339" s="397"/>
      <c r="D339" s="397"/>
      <c r="E339" s="397"/>
      <c r="F339" s="397"/>
      <c r="G339" s="397"/>
      <c r="H339" s="397"/>
      <c r="I339" s="397"/>
      <c r="J339" s="397"/>
      <c r="K339" s="397"/>
      <c r="L339" s="397"/>
      <c r="M339" s="397"/>
      <c r="N339" s="397"/>
      <c r="O339" s="397"/>
      <c r="P339" s="397"/>
      <c r="Q339" s="397"/>
      <c r="R339" s="397"/>
      <c r="S339" s="397"/>
      <c r="T339" s="397"/>
      <c r="U339" s="397"/>
      <c r="V339" s="397"/>
      <c r="W339" s="397"/>
      <c r="X339" s="397"/>
      <c r="Y339" s="397"/>
      <c r="Z339" s="397"/>
      <c r="AA339" s="397"/>
      <c r="AB339" s="397"/>
      <c r="AC339" s="397"/>
      <c r="AD339" s="397"/>
      <c r="AE339" s="397"/>
      <c r="AF339" s="397"/>
      <c r="AG339" s="397"/>
      <c r="AH339" s="397"/>
    </row>
    <row r="340" spans="1:34" ht="14.4">
      <c r="A340" s="397"/>
      <c r="B340" s="397"/>
      <c r="C340" s="397"/>
      <c r="D340" s="397"/>
      <c r="E340" s="397"/>
      <c r="F340" s="397"/>
      <c r="G340" s="397"/>
      <c r="H340" s="397"/>
      <c r="I340" s="397"/>
      <c r="J340" s="397"/>
      <c r="K340" s="397"/>
      <c r="L340" s="397"/>
      <c r="M340" s="397"/>
      <c r="N340" s="397"/>
      <c r="O340" s="397"/>
      <c r="P340" s="397"/>
      <c r="Q340" s="397"/>
      <c r="R340" s="397"/>
      <c r="S340" s="397"/>
      <c r="T340" s="397"/>
      <c r="U340" s="397"/>
      <c r="V340" s="397"/>
      <c r="W340" s="397"/>
      <c r="X340" s="397"/>
      <c r="Y340" s="397"/>
      <c r="Z340" s="397"/>
      <c r="AA340" s="397"/>
      <c r="AB340" s="397"/>
      <c r="AC340" s="397"/>
      <c r="AD340" s="397"/>
      <c r="AE340" s="397"/>
      <c r="AF340" s="397"/>
      <c r="AG340" s="397"/>
      <c r="AH340" s="397"/>
    </row>
    <row r="341" spans="1:34" ht="14.4">
      <c r="A341" s="397"/>
      <c r="B341" s="397"/>
      <c r="C341" s="397"/>
      <c r="D341" s="397"/>
      <c r="E341" s="397"/>
      <c r="F341" s="397"/>
      <c r="G341" s="397"/>
      <c r="H341" s="397"/>
      <c r="I341" s="397"/>
      <c r="J341" s="397"/>
      <c r="K341" s="397"/>
      <c r="L341" s="397"/>
      <c r="M341" s="397"/>
      <c r="N341" s="397"/>
      <c r="O341" s="397"/>
      <c r="P341" s="397"/>
      <c r="Q341" s="397"/>
      <c r="R341" s="397"/>
      <c r="S341" s="397"/>
      <c r="T341" s="397"/>
      <c r="U341" s="397"/>
      <c r="V341" s="397"/>
      <c r="W341" s="397"/>
      <c r="X341" s="397"/>
      <c r="Y341" s="397"/>
      <c r="Z341" s="397"/>
      <c r="AA341" s="397"/>
      <c r="AB341" s="397"/>
      <c r="AC341" s="397"/>
      <c r="AD341" s="397"/>
      <c r="AE341" s="397"/>
      <c r="AF341" s="397"/>
      <c r="AG341" s="397"/>
      <c r="AH341" s="397"/>
    </row>
    <row r="342" spans="1:34" ht="14.4">
      <c r="A342" s="397"/>
      <c r="B342" s="397"/>
      <c r="C342" s="397"/>
      <c r="D342" s="397"/>
      <c r="E342" s="397"/>
      <c r="F342" s="397"/>
      <c r="G342" s="397"/>
      <c r="H342" s="397"/>
      <c r="I342" s="397"/>
      <c r="J342" s="397"/>
      <c r="K342" s="397"/>
      <c r="L342" s="397"/>
      <c r="M342" s="397"/>
      <c r="N342" s="397"/>
      <c r="O342" s="397"/>
      <c r="P342" s="397"/>
      <c r="Q342" s="397"/>
      <c r="R342" s="397"/>
      <c r="S342" s="397"/>
      <c r="T342" s="397"/>
      <c r="U342" s="397"/>
      <c r="V342" s="397"/>
      <c r="W342" s="397"/>
      <c r="X342" s="397"/>
      <c r="Y342" s="397"/>
      <c r="Z342" s="397"/>
      <c r="AA342" s="397"/>
      <c r="AB342" s="397"/>
      <c r="AC342" s="397"/>
      <c r="AD342" s="397"/>
      <c r="AE342" s="397"/>
      <c r="AF342" s="397"/>
      <c r="AG342" s="397"/>
      <c r="AH342" s="397"/>
    </row>
    <row r="343" spans="1:34" ht="14.4">
      <c r="A343" s="397"/>
      <c r="B343" s="397"/>
      <c r="C343" s="397"/>
      <c r="D343" s="397"/>
      <c r="E343" s="397"/>
      <c r="F343" s="397"/>
      <c r="G343" s="397"/>
      <c r="H343" s="397"/>
      <c r="I343" s="397"/>
      <c r="J343" s="397"/>
      <c r="K343" s="397"/>
      <c r="L343" s="397"/>
      <c r="M343" s="397"/>
      <c r="N343" s="397"/>
      <c r="O343" s="397"/>
      <c r="P343" s="397"/>
      <c r="Q343" s="397"/>
      <c r="R343" s="397"/>
      <c r="S343" s="397"/>
      <c r="T343" s="397"/>
      <c r="U343" s="397"/>
      <c r="V343" s="397"/>
      <c r="W343" s="397"/>
      <c r="X343" s="397"/>
      <c r="Y343" s="397"/>
      <c r="Z343" s="397"/>
      <c r="AA343" s="397"/>
      <c r="AB343" s="397"/>
      <c r="AC343" s="397"/>
      <c r="AD343" s="397"/>
      <c r="AE343" s="397"/>
      <c r="AF343" s="397"/>
      <c r="AG343" s="397"/>
      <c r="AH343" s="397"/>
    </row>
    <row r="344" spans="1:34" ht="14.4">
      <c r="A344" s="397"/>
      <c r="B344" s="397"/>
      <c r="C344" s="397"/>
      <c r="D344" s="397"/>
      <c r="E344" s="397"/>
      <c r="F344" s="397"/>
      <c r="G344" s="397"/>
      <c r="H344" s="397"/>
      <c r="I344" s="397"/>
      <c r="J344" s="397"/>
      <c r="K344" s="397"/>
      <c r="L344" s="397"/>
      <c r="M344" s="397"/>
      <c r="N344" s="397"/>
      <c r="O344" s="397"/>
      <c r="P344" s="397"/>
      <c r="Q344" s="397"/>
      <c r="R344" s="397"/>
      <c r="S344" s="397"/>
      <c r="T344" s="397"/>
      <c r="U344" s="397"/>
      <c r="V344" s="397"/>
      <c r="W344" s="397"/>
      <c r="X344" s="397"/>
      <c r="Y344" s="397"/>
      <c r="Z344" s="397"/>
      <c r="AA344" s="397"/>
      <c r="AB344" s="397"/>
      <c r="AC344" s="397"/>
      <c r="AD344" s="397"/>
      <c r="AE344" s="397"/>
      <c r="AF344" s="397"/>
      <c r="AG344" s="397"/>
      <c r="AH344" s="397"/>
    </row>
    <row r="345" spans="1:34" ht="14.4">
      <c r="A345" s="397"/>
      <c r="B345" s="397"/>
      <c r="C345" s="397"/>
      <c r="D345" s="397"/>
      <c r="E345" s="397"/>
      <c r="F345" s="397"/>
      <c r="G345" s="397"/>
      <c r="H345" s="397"/>
      <c r="I345" s="397"/>
      <c r="J345" s="397"/>
      <c r="K345" s="397"/>
      <c r="L345" s="397"/>
      <c r="M345" s="397"/>
      <c r="N345" s="397"/>
      <c r="O345" s="397"/>
      <c r="P345" s="397"/>
      <c r="Q345" s="397"/>
      <c r="R345" s="397"/>
      <c r="S345" s="397"/>
      <c r="T345" s="397"/>
      <c r="U345" s="397"/>
      <c r="V345" s="397"/>
      <c r="W345" s="397"/>
      <c r="X345" s="397"/>
      <c r="Y345" s="397"/>
      <c r="Z345" s="397"/>
      <c r="AA345" s="397"/>
      <c r="AB345" s="397"/>
      <c r="AC345" s="397"/>
      <c r="AD345" s="397"/>
      <c r="AE345" s="397"/>
      <c r="AF345" s="397"/>
      <c r="AG345" s="397"/>
      <c r="AH345" s="397"/>
    </row>
    <row r="346" spans="1:34" ht="14.4">
      <c r="A346" s="397"/>
      <c r="B346" s="397"/>
      <c r="C346" s="397"/>
      <c r="D346" s="397"/>
      <c r="E346" s="397"/>
      <c r="F346" s="397"/>
      <c r="G346" s="397"/>
      <c r="H346" s="397"/>
      <c r="I346" s="397"/>
      <c r="J346" s="397"/>
      <c r="K346" s="397"/>
      <c r="L346" s="397"/>
      <c r="M346" s="397"/>
      <c r="N346" s="397"/>
      <c r="O346" s="397"/>
      <c r="P346" s="397"/>
      <c r="Q346" s="397"/>
      <c r="R346" s="397"/>
      <c r="S346" s="397"/>
      <c r="T346" s="397"/>
      <c r="U346" s="397"/>
      <c r="V346" s="397"/>
      <c r="W346" s="397"/>
      <c r="X346" s="397"/>
      <c r="Y346" s="397"/>
      <c r="Z346" s="397"/>
      <c r="AA346" s="397"/>
      <c r="AB346" s="397"/>
      <c r="AC346" s="397"/>
      <c r="AD346" s="397"/>
      <c r="AE346" s="397"/>
      <c r="AF346" s="397"/>
      <c r="AG346" s="397"/>
      <c r="AH346" s="397"/>
    </row>
    <row r="347" spans="1:34" ht="14.4">
      <c r="A347" s="397"/>
      <c r="B347" s="397"/>
      <c r="C347" s="397"/>
      <c r="D347" s="397"/>
      <c r="E347" s="397"/>
      <c r="F347" s="397"/>
      <c r="G347" s="397"/>
      <c r="H347" s="397"/>
      <c r="I347" s="397"/>
      <c r="J347" s="397"/>
      <c r="K347" s="397"/>
      <c r="L347" s="397"/>
      <c r="M347" s="397"/>
      <c r="N347" s="397"/>
      <c r="O347" s="397"/>
      <c r="P347" s="397"/>
      <c r="Q347" s="397"/>
      <c r="R347" s="397"/>
      <c r="S347" s="397"/>
      <c r="T347" s="397"/>
      <c r="U347" s="397"/>
      <c r="V347" s="397"/>
      <c r="W347" s="397"/>
      <c r="X347" s="397"/>
      <c r="Y347" s="397"/>
      <c r="Z347" s="397"/>
      <c r="AA347" s="397"/>
      <c r="AB347" s="397"/>
      <c r="AC347" s="397"/>
      <c r="AD347" s="397"/>
      <c r="AE347" s="397"/>
      <c r="AF347" s="397"/>
      <c r="AG347" s="397"/>
      <c r="AH347" s="397"/>
    </row>
    <row r="348" spans="1:34" ht="14.4">
      <c r="A348" s="397"/>
      <c r="B348" s="397"/>
      <c r="C348" s="397"/>
      <c r="D348" s="397"/>
      <c r="E348" s="397"/>
      <c r="F348" s="397"/>
      <c r="G348" s="397"/>
      <c r="H348" s="397"/>
      <c r="I348" s="397"/>
      <c r="J348" s="397"/>
      <c r="K348" s="397"/>
      <c r="L348" s="397"/>
      <c r="M348" s="397"/>
      <c r="N348" s="397"/>
      <c r="O348" s="397"/>
      <c r="P348" s="397"/>
      <c r="Q348" s="397"/>
      <c r="R348" s="397"/>
      <c r="S348" s="397"/>
      <c r="T348" s="397"/>
      <c r="U348" s="397"/>
      <c r="V348" s="397"/>
      <c r="W348" s="397"/>
      <c r="X348" s="397"/>
      <c r="Y348" s="397"/>
      <c r="Z348" s="397"/>
      <c r="AA348" s="397"/>
      <c r="AB348" s="397"/>
      <c r="AC348" s="397"/>
      <c r="AD348" s="397"/>
      <c r="AE348" s="397"/>
      <c r="AF348" s="397"/>
      <c r="AG348" s="397"/>
      <c r="AH348" s="397"/>
    </row>
    <row r="349" spans="1:34" ht="14.4">
      <c r="A349" s="397"/>
      <c r="B349" s="397"/>
      <c r="C349" s="397"/>
      <c r="D349" s="397"/>
      <c r="E349" s="397"/>
      <c r="F349" s="397"/>
      <c r="G349" s="397"/>
      <c r="H349" s="397"/>
      <c r="I349" s="397"/>
      <c r="J349" s="397"/>
      <c r="K349" s="397"/>
      <c r="L349" s="397"/>
      <c r="M349" s="397"/>
      <c r="N349" s="397"/>
      <c r="O349" s="397"/>
      <c r="P349" s="397"/>
      <c r="Q349" s="397"/>
      <c r="R349" s="397"/>
      <c r="S349" s="397"/>
      <c r="T349" s="397"/>
      <c r="U349" s="397"/>
      <c r="V349" s="397"/>
      <c r="W349" s="397"/>
      <c r="X349" s="397"/>
      <c r="Y349" s="397"/>
      <c r="Z349" s="397"/>
      <c r="AA349" s="397"/>
      <c r="AB349" s="397"/>
      <c r="AC349" s="397"/>
      <c r="AD349" s="397"/>
      <c r="AE349" s="397"/>
      <c r="AF349" s="397"/>
      <c r="AG349" s="397"/>
      <c r="AH349" s="397"/>
    </row>
    <row r="350" spans="1:34" ht="14.4">
      <c r="A350" s="397"/>
      <c r="B350" s="397"/>
      <c r="C350" s="397"/>
      <c r="D350" s="397"/>
      <c r="E350" s="397"/>
      <c r="F350" s="397"/>
      <c r="G350" s="397"/>
      <c r="H350" s="397"/>
      <c r="I350" s="397"/>
      <c r="J350" s="397"/>
      <c r="K350" s="397"/>
      <c r="L350" s="397"/>
      <c r="M350" s="397"/>
      <c r="N350" s="397"/>
      <c r="O350" s="397"/>
      <c r="P350" s="397"/>
      <c r="Q350" s="397"/>
      <c r="R350" s="397"/>
      <c r="S350" s="397"/>
      <c r="T350" s="397"/>
      <c r="U350" s="397"/>
      <c r="V350" s="397"/>
      <c r="W350" s="397"/>
      <c r="X350" s="397"/>
      <c r="Y350" s="397"/>
      <c r="Z350" s="397"/>
      <c r="AA350" s="397"/>
      <c r="AB350" s="397"/>
      <c r="AC350" s="397"/>
      <c r="AD350" s="397"/>
      <c r="AE350" s="397"/>
      <c r="AF350" s="397"/>
      <c r="AG350" s="397"/>
      <c r="AH350" s="397"/>
    </row>
    <row r="351" spans="1:34" ht="14.4">
      <c r="A351" s="397"/>
      <c r="B351" s="397"/>
      <c r="C351" s="397"/>
      <c r="D351" s="397"/>
      <c r="E351" s="397"/>
      <c r="F351" s="397"/>
      <c r="G351" s="397"/>
      <c r="H351" s="397"/>
      <c r="I351" s="397"/>
      <c r="J351" s="397"/>
      <c r="K351" s="397"/>
      <c r="L351" s="397"/>
      <c r="M351" s="397"/>
      <c r="N351" s="397"/>
      <c r="O351" s="397"/>
      <c r="P351" s="397"/>
      <c r="Q351" s="397"/>
      <c r="R351" s="397"/>
      <c r="S351" s="397"/>
      <c r="T351" s="397"/>
      <c r="U351" s="397"/>
      <c r="V351" s="397"/>
      <c r="W351" s="397"/>
      <c r="X351" s="397"/>
      <c r="Y351" s="397"/>
      <c r="Z351" s="397"/>
      <c r="AA351" s="397"/>
      <c r="AB351" s="397"/>
      <c r="AC351" s="397"/>
      <c r="AD351" s="397"/>
      <c r="AE351" s="397"/>
      <c r="AF351" s="397"/>
      <c r="AG351" s="397"/>
      <c r="AH351" s="397"/>
    </row>
    <row r="352" spans="1:34" ht="14.4">
      <c r="A352" s="397"/>
      <c r="B352" s="397"/>
      <c r="C352" s="397"/>
      <c r="D352" s="397"/>
      <c r="E352" s="397"/>
      <c r="F352" s="397"/>
      <c r="G352" s="397"/>
      <c r="H352" s="397"/>
      <c r="I352" s="397"/>
      <c r="J352" s="397"/>
      <c r="K352" s="397"/>
      <c r="L352" s="397"/>
      <c r="M352" s="397"/>
      <c r="N352" s="397"/>
      <c r="O352" s="397"/>
      <c r="P352" s="397"/>
      <c r="Q352" s="397"/>
      <c r="R352" s="397"/>
      <c r="S352" s="397"/>
      <c r="T352" s="397"/>
      <c r="U352" s="397"/>
      <c r="V352" s="397"/>
      <c r="W352" s="397"/>
      <c r="X352" s="397"/>
      <c r="Y352" s="397"/>
      <c r="Z352" s="397"/>
      <c r="AA352" s="397"/>
      <c r="AB352" s="397"/>
      <c r="AC352" s="397"/>
      <c r="AD352" s="397"/>
      <c r="AE352" s="397"/>
      <c r="AF352" s="397"/>
      <c r="AG352" s="397"/>
      <c r="AH352" s="397"/>
    </row>
    <row r="353" spans="1:34" ht="14.4">
      <c r="A353" s="397"/>
      <c r="B353" s="397"/>
      <c r="C353" s="397"/>
      <c r="D353" s="397"/>
      <c r="E353" s="397"/>
      <c r="F353" s="397"/>
      <c r="G353" s="397"/>
      <c r="H353" s="397"/>
      <c r="I353" s="397"/>
      <c r="J353" s="397"/>
      <c r="K353" s="397"/>
      <c r="L353" s="397"/>
      <c r="M353" s="397"/>
      <c r="N353" s="397"/>
      <c r="O353" s="397"/>
      <c r="P353" s="397"/>
      <c r="Q353" s="397"/>
      <c r="R353" s="397"/>
      <c r="S353" s="397"/>
      <c r="T353" s="397"/>
      <c r="U353" s="397"/>
      <c r="V353" s="397"/>
      <c r="W353" s="397"/>
      <c r="X353" s="397"/>
      <c r="Y353" s="397"/>
      <c r="Z353" s="397"/>
      <c r="AA353" s="397"/>
      <c r="AB353" s="397"/>
      <c r="AC353" s="397"/>
      <c r="AD353" s="397"/>
      <c r="AE353" s="397"/>
      <c r="AF353" s="397"/>
      <c r="AG353" s="397"/>
      <c r="AH353" s="397"/>
    </row>
    <row r="354" spans="1:34" ht="14.4">
      <c r="A354" s="397"/>
      <c r="B354" s="397"/>
      <c r="C354" s="397"/>
      <c r="D354" s="397"/>
      <c r="E354" s="397"/>
      <c r="F354" s="397"/>
      <c r="G354" s="397"/>
      <c r="H354" s="397"/>
      <c r="I354" s="397"/>
      <c r="J354" s="397"/>
      <c r="K354" s="397"/>
      <c r="L354" s="397"/>
      <c r="M354" s="397"/>
      <c r="N354" s="397"/>
      <c r="O354" s="397"/>
      <c r="P354" s="397"/>
      <c r="Q354" s="397"/>
      <c r="R354" s="397"/>
      <c r="S354" s="397"/>
      <c r="T354" s="397"/>
      <c r="U354" s="397"/>
      <c r="V354" s="397"/>
      <c r="W354" s="397"/>
      <c r="X354" s="397"/>
      <c r="Y354" s="397"/>
      <c r="Z354" s="397"/>
      <c r="AA354" s="397"/>
      <c r="AB354" s="397"/>
      <c r="AC354" s="397"/>
      <c r="AD354" s="397"/>
      <c r="AE354" s="397"/>
      <c r="AF354" s="397"/>
      <c r="AG354" s="397"/>
      <c r="AH354" s="397"/>
    </row>
    <row r="355" spans="1:34" ht="14.4">
      <c r="A355" s="397"/>
      <c r="B355" s="397"/>
      <c r="C355" s="397"/>
      <c r="D355" s="397"/>
      <c r="E355" s="397"/>
      <c r="F355" s="397"/>
      <c r="G355" s="397"/>
      <c r="H355" s="397"/>
      <c r="I355" s="397"/>
      <c r="J355" s="397"/>
      <c r="K355" s="397"/>
      <c r="L355" s="397"/>
      <c r="M355" s="397"/>
      <c r="N355" s="397"/>
      <c r="O355" s="397"/>
      <c r="P355" s="397"/>
      <c r="Q355" s="397"/>
      <c r="R355" s="397"/>
      <c r="S355" s="397"/>
      <c r="T355" s="397"/>
      <c r="U355" s="397"/>
      <c r="V355" s="397"/>
      <c r="W355" s="397"/>
      <c r="X355" s="397"/>
      <c r="Y355" s="397"/>
      <c r="Z355" s="397"/>
      <c r="AA355" s="397"/>
      <c r="AB355" s="397"/>
      <c r="AC355" s="397"/>
      <c r="AD355" s="397"/>
      <c r="AE355" s="397"/>
      <c r="AF355" s="397"/>
      <c r="AG355" s="397"/>
      <c r="AH355" s="397"/>
    </row>
    <row r="356" spans="1:34" ht="14.4">
      <c r="A356" s="397"/>
      <c r="B356" s="397"/>
      <c r="C356" s="397"/>
      <c r="D356" s="397"/>
      <c r="E356" s="397"/>
      <c r="F356" s="397"/>
      <c r="G356" s="397"/>
      <c r="H356" s="397"/>
      <c r="I356" s="397"/>
      <c r="J356" s="397"/>
      <c r="K356" s="397"/>
      <c r="L356" s="397"/>
      <c r="M356" s="397"/>
      <c r="N356" s="397"/>
      <c r="O356" s="397"/>
      <c r="P356" s="397"/>
      <c r="Q356" s="397"/>
      <c r="R356" s="397"/>
      <c r="S356" s="397"/>
      <c r="T356" s="397"/>
      <c r="U356" s="397"/>
      <c r="V356" s="397"/>
      <c r="W356" s="397"/>
      <c r="X356" s="397"/>
      <c r="Y356" s="397"/>
      <c r="Z356" s="397"/>
      <c r="AA356" s="397"/>
      <c r="AB356" s="397"/>
      <c r="AC356" s="397"/>
      <c r="AD356" s="397"/>
      <c r="AE356" s="397"/>
      <c r="AF356" s="397"/>
      <c r="AG356" s="397"/>
      <c r="AH356" s="397"/>
    </row>
    <row r="357" spans="1:34" ht="14.4">
      <c r="A357" s="397"/>
      <c r="B357" s="397"/>
      <c r="C357" s="397"/>
      <c r="D357" s="397"/>
      <c r="E357" s="397"/>
      <c r="F357" s="397"/>
      <c r="G357" s="397"/>
      <c r="H357" s="397"/>
      <c r="I357" s="397"/>
      <c r="J357" s="397"/>
      <c r="K357" s="397"/>
      <c r="L357" s="397"/>
      <c r="M357" s="397"/>
      <c r="N357" s="397"/>
      <c r="O357" s="397"/>
      <c r="P357" s="397"/>
      <c r="Q357" s="397"/>
      <c r="R357" s="397"/>
      <c r="S357" s="397"/>
      <c r="T357" s="397"/>
      <c r="U357" s="397"/>
      <c r="V357" s="397"/>
      <c r="W357" s="397"/>
      <c r="X357" s="397"/>
      <c r="Y357" s="397"/>
      <c r="Z357" s="397"/>
      <c r="AA357" s="397"/>
      <c r="AB357" s="397"/>
      <c r="AC357" s="397"/>
      <c r="AD357" s="397"/>
      <c r="AE357" s="397"/>
      <c r="AF357" s="397"/>
      <c r="AG357" s="397"/>
      <c r="AH357" s="397"/>
    </row>
    <row r="358" spans="1:34" ht="14.4">
      <c r="A358" s="397"/>
      <c r="B358" s="397"/>
      <c r="C358" s="397"/>
      <c r="D358" s="397"/>
      <c r="E358" s="397"/>
      <c r="F358" s="397"/>
      <c r="G358" s="397"/>
      <c r="H358" s="397"/>
      <c r="I358" s="397"/>
      <c r="J358" s="397"/>
      <c r="K358" s="397"/>
      <c r="L358" s="397"/>
      <c r="M358" s="397"/>
      <c r="N358" s="397"/>
      <c r="O358" s="397"/>
      <c r="P358" s="397"/>
      <c r="Q358" s="397"/>
      <c r="R358" s="397"/>
      <c r="S358" s="397"/>
      <c r="T358" s="397"/>
      <c r="U358" s="397"/>
      <c r="V358" s="397"/>
      <c r="W358" s="397"/>
      <c r="X358" s="397"/>
      <c r="Y358" s="397"/>
      <c r="Z358" s="397"/>
      <c r="AA358" s="397"/>
      <c r="AB358" s="397"/>
      <c r="AC358" s="397"/>
      <c r="AD358" s="397"/>
      <c r="AE358" s="397"/>
      <c r="AF358" s="397"/>
      <c r="AG358" s="397"/>
      <c r="AH358" s="397"/>
    </row>
    <row r="359" spans="1:34" ht="14.4">
      <c r="A359" s="397"/>
      <c r="B359" s="397"/>
      <c r="C359" s="397"/>
      <c r="D359" s="397"/>
      <c r="E359" s="397"/>
      <c r="F359" s="397"/>
      <c r="G359" s="397"/>
      <c r="H359" s="397"/>
      <c r="I359" s="397"/>
      <c r="J359" s="397"/>
      <c r="K359" s="397"/>
      <c r="L359" s="397"/>
      <c r="M359" s="397"/>
      <c r="N359" s="397"/>
      <c r="O359" s="397"/>
      <c r="P359" s="397"/>
      <c r="Q359" s="397"/>
      <c r="R359" s="397"/>
      <c r="S359" s="397"/>
      <c r="T359" s="397"/>
      <c r="U359" s="397"/>
      <c r="V359" s="397"/>
      <c r="W359" s="397"/>
      <c r="X359" s="397"/>
      <c r="Y359" s="397"/>
      <c r="Z359" s="397"/>
      <c r="AA359" s="397"/>
      <c r="AB359" s="397"/>
      <c r="AC359" s="397"/>
      <c r="AD359" s="397"/>
      <c r="AE359" s="397"/>
      <c r="AF359" s="397"/>
      <c r="AG359" s="397"/>
      <c r="AH359" s="397"/>
    </row>
    <row r="360" spans="1:34" ht="14.4">
      <c r="A360" s="397"/>
      <c r="B360" s="397"/>
      <c r="C360" s="397"/>
      <c r="D360" s="397"/>
      <c r="E360" s="397"/>
      <c r="F360" s="397"/>
      <c r="G360" s="397"/>
      <c r="H360" s="397"/>
      <c r="I360" s="397"/>
      <c r="J360" s="397"/>
      <c r="K360" s="397"/>
      <c r="L360" s="397"/>
      <c r="M360" s="397"/>
      <c r="N360" s="397"/>
      <c r="O360" s="397"/>
      <c r="P360" s="397"/>
      <c r="Q360" s="397"/>
      <c r="R360" s="397"/>
      <c r="S360" s="397"/>
      <c r="T360" s="397"/>
      <c r="U360" s="397"/>
      <c r="V360" s="397"/>
      <c r="W360" s="397"/>
      <c r="X360" s="397"/>
      <c r="Y360" s="397"/>
      <c r="Z360" s="397"/>
      <c r="AA360" s="397"/>
      <c r="AB360" s="397"/>
      <c r="AC360" s="397"/>
      <c r="AD360" s="397"/>
      <c r="AE360" s="397"/>
      <c r="AF360" s="397"/>
      <c r="AG360" s="397"/>
      <c r="AH360" s="397"/>
    </row>
    <row r="361" spans="1:34" ht="14.4">
      <c r="A361" s="397"/>
      <c r="B361" s="397"/>
      <c r="C361" s="397"/>
      <c r="D361" s="397"/>
      <c r="E361" s="397"/>
      <c r="F361" s="397"/>
      <c r="G361" s="397"/>
      <c r="H361" s="397"/>
      <c r="I361" s="397"/>
      <c r="J361" s="397"/>
      <c r="K361" s="397"/>
      <c r="L361" s="397"/>
      <c r="M361" s="397"/>
      <c r="N361" s="397"/>
      <c r="O361" s="397"/>
      <c r="P361" s="397"/>
      <c r="Q361" s="397"/>
      <c r="R361" s="397"/>
      <c r="S361" s="397"/>
      <c r="T361" s="397"/>
      <c r="U361" s="397"/>
      <c r="V361" s="397"/>
      <c r="W361" s="397"/>
      <c r="X361" s="397"/>
      <c r="Y361" s="397"/>
      <c r="Z361" s="397"/>
      <c r="AA361" s="397"/>
      <c r="AB361" s="397"/>
      <c r="AC361" s="397"/>
      <c r="AD361" s="397"/>
      <c r="AE361" s="397"/>
      <c r="AF361" s="397"/>
      <c r="AG361" s="397"/>
      <c r="AH361" s="397"/>
    </row>
    <row r="362" spans="1:34" ht="14.4">
      <c r="A362" s="397"/>
      <c r="B362" s="397"/>
      <c r="C362" s="397"/>
      <c r="D362" s="397"/>
      <c r="E362" s="397"/>
      <c r="F362" s="397"/>
      <c r="G362" s="397"/>
      <c r="H362" s="397"/>
      <c r="I362" s="397"/>
      <c r="J362" s="397"/>
      <c r="K362" s="397"/>
      <c r="L362" s="397"/>
      <c r="M362" s="397"/>
      <c r="N362" s="397"/>
      <c r="O362" s="397"/>
      <c r="P362" s="397"/>
      <c r="Q362" s="397"/>
      <c r="R362" s="397"/>
      <c r="S362" s="397"/>
      <c r="T362" s="397"/>
      <c r="U362" s="397"/>
      <c r="V362" s="397"/>
      <c r="W362" s="397"/>
      <c r="X362" s="397"/>
      <c r="Y362" s="397"/>
      <c r="Z362" s="397"/>
      <c r="AA362" s="397"/>
      <c r="AB362" s="397"/>
      <c r="AC362" s="397"/>
      <c r="AD362" s="397"/>
      <c r="AE362" s="397"/>
      <c r="AF362" s="397"/>
      <c r="AG362" s="397"/>
      <c r="AH362" s="397"/>
    </row>
    <row r="363" spans="1:34" ht="14.4">
      <c r="A363" s="397"/>
      <c r="B363" s="397"/>
      <c r="C363" s="397"/>
      <c r="D363" s="397"/>
      <c r="E363" s="397"/>
      <c r="F363" s="397"/>
      <c r="G363" s="397"/>
      <c r="H363" s="397"/>
      <c r="I363" s="397"/>
      <c r="J363" s="397"/>
      <c r="K363" s="397"/>
      <c r="L363" s="397"/>
      <c r="M363" s="397"/>
      <c r="N363" s="397"/>
      <c r="O363" s="397"/>
      <c r="P363" s="397"/>
      <c r="Q363" s="397"/>
      <c r="R363" s="397"/>
      <c r="S363" s="397"/>
      <c r="T363" s="397"/>
      <c r="U363" s="397"/>
      <c r="V363" s="397"/>
      <c r="W363" s="397"/>
      <c r="X363" s="397"/>
      <c r="Y363" s="397"/>
      <c r="Z363" s="397"/>
      <c r="AA363" s="397"/>
      <c r="AB363" s="397"/>
      <c r="AC363" s="397"/>
      <c r="AD363" s="397"/>
      <c r="AE363" s="397"/>
      <c r="AF363" s="397"/>
      <c r="AG363" s="397"/>
      <c r="AH363" s="397"/>
    </row>
    <row r="364" spans="1:34" ht="14.4">
      <c r="A364" s="397"/>
      <c r="B364" s="397"/>
      <c r="C364" s="397"/>
      <c r="D364" s="397"/>
      <c r="E364" s="397"/>
      <c r="F364" s="397"/>
      <c r="G364" s="397"/>
      <c r="H364" s="397"/>
      <c r="I364" s="397"/>
      <c r="J364" s="397"/>
      <c r="K364" s="397"/>
      <c r="L364" s="397"/>
      <c r="M364" s="397"/>
      <c r="N364" s="397"/>
      <c r="O364" s="397"/>
      <c r="P364" s="397"/>
      <c r="Q364" s="397"/>
      <c r="R364" s="397"/>
      <c r="S364" s="397"/>
      <c r="T364" s="397"/>
      <c r="U364" s="397"/>
      <c r="V364" s="397"/>
      <c r="W364" s="397"/>
      <c r="X364" s="397"/>
      <c r="Y364" s="397"/>
      <c r="Z364" s="397"/>
      <c r="AA364" s="397"/>
      <c r="AB364" s="397"/>
      <c r="AC364" s="397"/>
      <c r="AD364" s="397"/>
      <c r="AE364" s="397"/>
      <c r="AF364" s="397"/>
      <c r="AG364" s="397"/>
      <c r="AH364" s="397"/>
    </row>
    <row r="365" spans="1:34" ht="14.4">
      <c r="A365" s="397"/>
      <c r="B365" s="397"/>
      <c r="C365" s="397"/>
      <c r="D365" s="397"/>
      <c r="E365" s="397"/>
      <c r="F365" s="397"/>
      <c r="G365" s="397"/>
      <c r="H365" s="397"/>
      <c r="I365" s="397"/>
      <c r="J365" s="397"/>
      <c r="K365" s="397"/>
      <c r="L365" s="397"/>
      <c r="M365" s="397"/>
      <c r="N365" s="397"/>
      <c r="O365" s="397"/>
      <c r="P365" s="397"/>
      <c r="Q365" s="397"/>
      <c r="R365" s="397"/>
      <c r="S365" s="397"/>
      <c r="T365" s="397"/>
      <c r="U365" s="397"/>
      <c r="V365" s="397"/>
      <c r="W365" s="397"/>
      <c r="X365" s="397"/>
      <c r="Y365" s="397"/>
      <c r="Z365" s="397"/>
      <c r="AA365" s="397"/>
      <c r="AB365" s="397"/>
      <c r="AC365" s="397"/>
      <c r="AD365" s="397"/>
      <c r="AE365" s="397"/>
      <c r="AF365" s="397"/>
      <c r="AG365" s="397"/>
      <c r="AH365" s="397"/>
    </row>
    <row r="366" spans="1:34" ht="14.4">
      <c r="A366" s="397"/>
      <c r="B366" s="397"/>
      <c r="C366" s="397"/>
      <c r="D366" s="397"/>
      <c r="E366" s="397"/>
      <c r="F366" s="397"/>
      <c r="G366" s="397"/>
      <c r="H366" s="397"/>
      <c r="I366" s="397"/>
      <c r="J366" s="397"/>
      <c r="K366" s="397"/>
      <c r="L366" s="397"/>
      <c r="M366" s="397"/>
      <c r="N366" s="397"/>
      <c r="O366" s="397"/>
      <c r="P366" s="397"/>
      <c r="Q366" s="397"/>
      <c r="R366" s="397"/>
      <c r="S366" s="397"/>
      <c r="T366" s="397"/>
      <c r="U366" s="397"/>
      <c r="V366" s="397"/>
      <c r="W366" s="397"/>
      <c r="X366" s="397"/>
      <c r="Y366" s="397"/>
      <c r="Z366" s="397"/>
      <c r="AA366" s="397"/>
      <c r="AB366" s="397"/>
      <c r="AC366" s="397"/>
      <c r="AD366" s="397"/>
      <c r="AE366" s="397"/>
      <c r="AF366" s="397"/>
      <c r="AG366" s="397"/>
      <c r="AH366" s="397"/>
    </row>
    <row r="367" spans="1:34" ht="14.4">
      <c r="A367" s="397"/>
      <c r="B367" s="397"/>
      <c r="C367" s="397"/>
      <c r="D367" s="397"/>
      <c r="E367" s="397"/>
      <c r="F367" s="397"/>
      <c r="G367" s="397"/>
      <c r="H367" s="397"/>
      <c r="I367" s="397"/>
      <c r="J367" s="397"/>
      <c r="K367" s="397"/>
      <c r="L367" s="397"/>
      <c r="M367" s="397"/>
      <c r="N367" s="397"/>
      <c r="O367" s="397"/>
      <c r="P367" s="397"/>
      <c r="Q367" s="397"/>
      <c r="R367" s="397"/>
      <c r="S367" s="397"/>
      <c r="T367" s="397"/>
      <c r="U367" s="397"/>
      <c r="V367" s="397"/>
      <c r="W367" s="397"/>
      <c r="X367" s="397"/>
      <c r="Y367" s="397"/>
      <c r="Z367" s="397"/>
      <c r="AA367" s="397"/>
      <c r="AB367" s="397"/>
      <c r="AC367" s="397"/>
      <c r="AD367" s="397"/>
      <c r="AE367" s="397"/>
      <c r="AF367" s="397"/>
      <c r="AG367" s="397"/>
      <c r="AH367" s="397"/>
    </row>
    <row r="368" spans="1:34" ht="14.4">
      <c r="A368" s="397"/>
      <c r="B368" s="397"/>
      <c r="C368" s="397"/>
      <c r="D368" s="397"/>
      <c r="E368" s="397"/>
      <c r="F368" s="397"/>
      <c r="G368" s="397"/>
      <c r="H368" s="397"/>
      <c r="I368" s="397"/>
      <c r="J368" s="397"/>
      <c r="K368" s="397"/>
      <c r="L368" s="397"/>
      <c r="M368" s="397"/>
      <c r="N368" s="397"/>
      <c r="O368" s="397"/>
      <c r="P368" s="397"/>
      <c r="Q368" s="397"/>
      <c r="R368" s="397"/>
      <c r="S368" s="397"/>
      <c r="T368" s="397"/>
      <c r="U368" s="397"/>
      <c r="V368" s="397"/>
      <c r="W368" s="397"/>
      <c r="X368" s="397"/>
      <c r="Y368" s="397"/>
      <c r="Z368" s="397"/>
      <c r="AA368" s="397"/>
      <c r="AB368" s="397"/>
      <c r="AC368" s="397"/>
      <c r="AD368" s="397"/>
      <c r="AE368" s="397"/>
      <c r="AF368" s="397"/>
      <c r="AG368" s="397"/>
      <c r="AH368" s="397"/>
    </row>
    <row r="369" spans="1:34" ht="14.4">
      <c r="A369" s="397"/>
      <c r="B369" s="397"/>
      <c r="C369" s="397"/>
      <c r="D369" s="397"/>
      <c r="E369" s="397"/>
      <c r="F369" s="397"/>
      <c r="G369" s="397"/>
      <c r="H369" s="397"/>
      <c r="I369" s="397"/>
      <c r="J369" s="397"/>
      <c r="K369" s="397"/>
      <c r="L369" s="397"/>
      <c r="M369" s="397"/>
      <c r="N369" s="397"/>
      <c r="O369" s="397"/>
      <c r="P369" s="397"/>
      <c r="Q369" s="397"/>
      <c r="R369" s="397"/>
      <c r="S369" s="397"/>
      <c r="T369" s="397"/>
      <c r="U369" s="397"/>
      <c r="V369" s="397"/>
      <c r="W369" s="397"/>
      <c r="X369" s="397"/>
      <c r="Y369" s="397"/>
      <c r="Z369" s="397"/>
      <c r="AA369" s="397"/>
      <c r="AB369" s="397"/>
      <c r="AC369" s="397"/>
      <c r="AD369" s="397"/>
      <c r="AE369" s="397"/>
      <c r="AF369" s="397"/>
      <c r="AG369" s="397"/>
      <c r="AH369" s="397"/>
    </row>
    <row r="370" spans="1:34" ht="14.4">
      <c r="A370" s="397"/>
      <c r="B370" s="397"/>
      <c r="C370" s="397"/>
      <c r="D370" s="397"/>
      <c r="E370" s="397"/>
      <c r="F370" s="397"/>
      <c r="G370" s="397"/>
      <c r="H370" s="397"/>
      <c r="I370" s="397"/>
      <c r="J370" s="397"/>
      <c r="K370" s="397"/>
      <c r="L370" s="397"/>
      <c r="M370" s="397"/>
      <c r="N370" s="397"/>
      <c r="O370" s="397"/>
      <c r="P370" s="397"/>
      <c r="Q370" s="397"/>
      <c r="R370" s="397"/>
      <c r="S370" s="397"/>
      <c r="T370" s="397"/>
      <c r="U370" s="397"/>
      <c r="V370" s="397"/>
      <c r="W370" s="397"/>
      <c r="X370" s="397"/>
      <c r="Y370" s="397"/>
      <c r="Z370" s="397"/>
      <c r="AA370" s="397"/>
      <c r="AB370" s="397"/>
      <c r="AC370" s="397"/>
      <c r="AD370" s="397"/>
      <c r="AE370" s="397"/>
      <c r="AF370" s="397"/>
      <c r="AG370" s="397"/>
      <c r="AH370" s="397"/>
    </row>
    <row r="371" spans="1:34" ht="14.4">
      <c r="A371" s="397"/>
      <c r="B371" s="397"/>
      <c r="C371" s="397"/>
      <c r="D371" s="397"/>
      <c r="E371" s="397"/>
      <c r="F371" s="397"/>
      <c r="G371" s="397"/>
      <c r="H371" s="397"/>
      <c r="I371" s="397"/>
      <c r="J371" s="397"/>
      <c r="K371" s="397"/>
      <c r="L371" s="397"/>
      <c r="M371" s="397"/>
      <c r="N371" s="397"/>
      <c r="O371" s="397"/>
      <c r="P371" s="397"/>
      <c r="Q371" s="397"/>
      <c r="R371" s="397"/>
      <c r="S371" s="397"/>
      <c r="T371" s="397"/>
      <c r="U371" s="397"/>
      <c r="V371" s="397"/>
      <c r="W371" s="397"/>
      <c r="X371" s="397"/>
      <c r="Y371" s="397"/>
      <c r="Z371" s="397"/>
      <c r="AA371" s="397"/>
      <c r="AB371" s="397"/>
      <c r="AC371" s="397"/>
      <c r="AD371" s="397"/>
      <c r="AE371" s="397"/>
      <c r="AF371" s="397"/>
      <c r="AG371" s="397"/>
      <c r="AH371" s="397"/>
    </row>
    <row r="372" spans="1:34" ht="14.4">
      <c r="A372" s="397"/>
      <c r="B372" s="397"/>
      <c r="C372" s="397"/>
      <c r="D372" s="397"/>
      <c r="E372" s="397"/>
      <c r="F372" s="397"/>
      <c r="G372" s="397"/>
      <c r="H372" s="397"/>
      <c r="I372" s="397"/>
      <c r="J372" s="397"/>
      <c r="K372" s="397"/>
      <c r="L372" s="397"/>
      <c r="M372" s="397"/>
      <c r="N372" s="397"/>
      <c r="O372" s="397"/>
      <c r="P372" s="397"/>
      <c r="Q372" s="397"/>
      <c r="R372" s="397"/>
      <c r="S372" s="397"/>
      <c r="T372" s="397"/>
      <c r="U372" s="397"/>
      <c r="V372" s="397"/>
      <c r="W372" s="397"/>
      <c r="X372" s="397"/>
      <c r="Y372" s="397"/>
      <c r="Z372" s="397"/>
      <c r="AA372" s="397"/>
      <c r="AB372" s="397"/>
      <c r="AC372" s="397"/>
      <c r="AD372" s="397"/>
      <c r="AE372" s="397"/>
      <c r="AF372" s="397"/>
      <c r="AG372" s="397"/>
      <c r="AH372" s="397"/>
    </row>
    <row r="373" spans="1:34" ht="14.4">
      <c r="A373" s="397"/>
      <c r="B373" s="397"/>
      <c r="C373" s="397"/>
      <c r="D373" s="397"/>
      <c r="E373" s="397"/>
      <c r="F373" s="397"/>
      <c r="G373" s="397"/>
      <c r="H373" s="397"/>
      <c r="I373" s="397"/>
      <c r="J373" s="397"/>
      <c r="K373" s="397"/>
      <c r="L373" s="397"/>
      <c r="M373" s="397"/>
      <c r="N373" s="397"/>
      <c r="O373" s="397"/>
      <c r="P373" s="397"/>
      <c r="Q373" s="397"/>
      <c r="R373" s="397"/>
      <c r="S373" s="397"/>
      <c r="T373" s="397"/>
      <c r="U373" s="397"/>
      <c r="V373" s="397"/>
      <c r="W373" s="397"/>
      <c r="X373" s="397"/>
      <c r="Y373" s="397"/>
      <c r="Z373" s="397"/>
      <c r="AA373" s="397"/>
      <c r="AB373" s="397"/>
      <c r="AC373" s="397"/>
      <c r="AD373" s="397"/>
      <c r="AE373" s="397"/>
      <c r="AF373" s="397"/>
      <c r="AG373" s="397"/>
      <c r="AH373" s="397"/>
    </row>
    <row r="374" spans="1:34" ht="14.4">
      <c r="A374" s="397"/>
      <c r="B374" s="397"/>
      <c r="C374" s="397"/>
      <c r="D374" s="397"/>
      <c r="E374" s="397"/>
      <c r="F374" s="397"/>
      <c r="G374" s="397"/>
      <c r="H374" s="397"/>
      <c r="I374" s="397"/>
      <c r="J374" s="397"/>
      <c r="K374" s="397"/>
      <c r="L374" s="397"/>
      <c r="M374" s="397"/>
      <c r="N374" s="397"/>
      <c r="O374" s="397"/>
      <c r="P374" s="397"/>
      <c r="Q374" s="397"/>
      <c r="R374" s="397"/>
      <c r="S374" s="397"/>
      <c r="T374" s="397"/>
      <c r="U374" s="397"/>
      <c r="V374" s="397"/>
      <c r="W374" s="397"/>
      <c r="X374" s="397"/>
      <c r="Y374" s="397"/>
      <c r="Z374" s="397"/>
      <c r="AA374" s="397"/>
      <c r="AB374" s="397"/>
      <c r="AC374" s="397"/>
      <c r="AD374" s="397"/>
      <c r="AE374" s="397"/>
      <c r="AF374" s="397"/>
      <c r="AG374" s="397"/>
      <c r="AH374" s="397"/>
    </row>
    <row r="375" spans="1:34" ht="14.4">
      <c r="A375" s="397"/>
      <c r="B375" s="397"/>
      <c r="C375" s="397"/>
      <c r="D375" s="397"/>
      <c r="E375" s="397"/>
      <c r="F375" s="397"/>
      <c r="G375" s="397"/>
      <c r="H375" s="397"/>
      <c r="I375" s="397"/>
      <c r="J375" s="397"/>
      <c r="K375" s="397"/>
      <c r="L375" s="397"/>
      <c r="M375" s="397"/>
      <c r="N375" s="397"/>
      <c r="O375" s="397"/>
      <c r="P375" s="397"/>
      <c r="Q375" s="397"/>
      <c r="R375" s="397"/>
      <c r="S375" s="397"/>
      <c r="T375" s="397"/>
      <c r="U375" s="397"/>
      <c r="V375" s="397"/>
      <c r="W375" s="397"/>
      <c r="X375" s="397"/>
      <c r="Y375" s="397"/>
      <c r="Z375" s="397"/>
      <c r="AA375" s="397"/>
      <c r="AB375" s="397"/>
      <c r="AC375" s="397"/>
      <c r="AD375" s="397"/>
      <c r="AE375" s="397"/>
      <c r="AF375" s="397"/>
      <c r="AG375" s="397"/>
      <c r="AH375" s="397"/>
    </row>
    <row r="376" spans="1:34" ht="14.4">
      <c r="A376" s="397"/>
      <c r="B376" s="397"/>
      <c r="C376" s="397"/>
      <c r="D376" s="397"/>
      <c r="E376" s="397"/>
      <c r="F376" s="397"/>
      <c r="G376" s="397"/>
      <c r="H376" s="397"/>
      <c r="I376" s="397"/>
      <c r="J376" s="397"/>
      <c r="K376" s="397"/>
      <c r="L376" s="397"/>
      <c r="M376" s="397"/>
      <c r="N376" s="397"/>
      <c r="O376" s="397"/>
      <c r="P376" s="397"/>
      <c r="Q376" s="397"/>
      <c r="R376" s="397"/>
      <c r="S376" s="397"/>
      <c r="T376" s="397"/>
      <c r="U376" s="397"/>
      <c r="V376" s="397"/>
      <c r="W376" s="397"/>
      <c r="X376" s="397"/>
      <c r="Y376" s="397"/>
      <c r="Z376" s="397"/>
      <c r="AA376" s="397"/>
      <c r="AB376" s="397"/>
      <c r="AC376" s="397"/>
      <c r="AD376" s="397"/>
      <c r="AE376" s="397"/>
      <c r="AF376" s="397"/>
      <c r="AG376" s="397"/>
      <c r="AH376" s="397"/>
    </row>
    <row r="377" spans="1:34" ht="14.4">
      <c r="A377" s="397"/>
      <c r="B377" s="397"/>
      <c r="C377" s="397"/>
      <c r="D377" s="397"/>
      <c r="E377" s="397"/>
      <c r="F377" s="397"/>
      <c r="G377" s="397"/>
      <c r="H377" s="397"/>
      <c r="I377" s="397"/>
      <c r="J377" s="397"/>
      <c r="K377" s="397"/>
      <c r="L377" s="397"/>
      <c r="M377" s="397"/>
      <c r="N377" s="397"/>
      <c r="O377" s="397"/>
      <c r="P377" s="397"/>
      <c r="Q377" s="397"/>
      <c r="R377" s="397"/>
      <c r="S377" s="397"/>
      <c r="T377" s="397"/>
      <c r="U377" s="397"/>
      <c r="V377" s="397"/>
      <c r="W377" s="397"/>
      <c r="X377" s="397"/>
      <c r="Y377" s="397"/>
      <c r="Z377" s="397"/>
      <c r="AA377" s="397"/>
      <c r="AB377" s="397"/>
      <c r="AC377" s="397"/>
      <c r="AD377" s="397"/>
      <c r="AE377" s="397"/>
      <c r="AF377" s="397"/>
      <c r="AG377" s="397"/>
      <c r="AH377" s="397"/>
    </row>
    <row r="378" spans="1:34" ht="14.4">
      <c r="A378" s="397"/>
      <c r="B378" s="397"/>
      <c r="C378" s="397"/>
      <c r="D378" s="397"/>
      <c r="E378" s="397"/>
      <c r="F378" s="397"/>
      <c r="G378" s="397"/>
      <c r="H378" s="397"/>
      <c r="I378" s="397"/>
      <c r="J378" s="397"/>
      <c r="K378" s="397"/>
      <c r="L378" s="397"/>
      <c r="M378" s="397"/>
      <c r="N378" s="397"/>
      <c r="O378" s="397"/>
      <c r="P378" s="397"/>
      <c r="Q378" s="397"/>
      <c r="R378" s="397"/>
      <c r="S378" s="397"/>
      <c r="T378" s="397"/>
      <c r="U378" s="397"/>
      <c r="V378" s="397"/>
      <c r="W378" s="397"/>
      <c r="X378" s="397"/>
      <c r="Y378" s="397"/>
      <c r="Z378" s="397"/>
      <c r="AA378" s="397"/>
      <c r="AB378" s="397"/>
      <c r="AC378" s="397"/>
      <c r="AD378" s="397"/>
      <c r="AE378" s="397"/>
      <c r="AF378" s="397"/>
      <c r="AG378" s="397"/>
      <c r="AH378" s="397"/>
    </row>
    <row r="379" spans="1:34" ht="14.4">
      <c r="A379" s="397"/>
      <c r="B379" s="397"/>
      <c r="C379" s="397"/>
      <c r="D379" s="397"/>
      <c r="E379" s="397"/>
      <c r="F379" s="397"/>
      <c r="G379" s="397"/>
      <c r="H379" s="397"/>
      <c r="I379" s="397"/>
      <c r="J379" s="397"/>
      <c r="K379" s="397"/>
      <c r="L379" s="397"/>
      <c r="M379" s="397"/>
      <c r="N379" s="397"/>
      <c r="O379" s="397"/>
      <c r="P379" s="397"/>
      <c r="Q379" s="397"/>
      <c r="R379" s="397"/>
      <c r="S379" s="397"/>
      <c r="T379" s="397"/>
      <c r="U379" s="397"/>
      <c r="V379" s="397"/>
      <c r="W379" s="397"/>
      <c r="X379" s="397"/>
      <c r="Y379" s="397"/>
      <c r="Z379" s="397"/>
      <c r="AA379" s="397"/>
      <c r="AB379" s="397"/>
      <c r="AC379" s="397"/>
      <c r="AD379" s="397"/>
      <c r="AE379" s="397"/>
      <c r="AF379" s="397"/>
      <c r="AG379" s="397"/>
      <c r="AH379" s="397"/>
    </row>
    <row r="380" spans="1:34" ht="14.4">
      <c r="A380" s="397"/>
      <c r="B380" s="397"/>
      <c r="C380" s="397"/>
      <c r="D380" s="397"/>
      <c r="E380" s="397"/>
      <c r="F380" s="397"/>
      <c r="G380" s="397"/>
      <c r="H380" s="397"/>
      <c r="I380" s="397"/>
      <c r="J380" s="397"/>
      <c r="K380" s="397"/>
      <c r="L380" s="397"/>
      <c r="M380" s="397"/>
      <c r="N380" s="397"/>
      <c r="O380" s="397"/>
      <c r="P380" s="397"/>
      <c r="Q380" s="397"/>
      <c r="R380" s="397"/>
      <c r="S380" s="397"/>
      <c r="T380" s="397"/>
      <c r="U380" s="397"/>
      <c r="V380" s="397"/>
      <c r="W380" s="397"/>
      <c r="X380" s="397"/>
      <c r="Y380" s="397"/>
      <c r="Z380" s="397"/>
      <c r="AA380" s="397"/>
      <c r="AB380" s="397"/>
      <c r="AC380" s="397"/>
      <c r="AD380" s="397"/>
      <c r="AE380" s="397"/>
      <c r="AF380" s="397"/>
      <c r="AG380" s="397"/>
      <c r="AH380" s="397"/>
    </row>
    <row r="381" spans="1:34" ht="14.4">
      <c r="A381" s="397"/>
      <c r="B381" s="397"/>
      <c r="C381" s="397"/>
      <c r="D381" s="397"/>
      <c r="E381" s="397"/>
      <c r="F381" s="397"/>
      <c r="G381" s="397"/>
      <c r="H381" s="397"/>
      <c r="I381" s="397"/>
      <c r="J381" s="397"/>
      <c r="K381" s="397"/>
      <c r="L381" s="397"/>
      <c r="M381" s="397"/>
      <c r="N381" s="397"/>
      <c r="O381" s="397"/>
      <c r="P381" s="397"/>
      <c r="Q381" s="397"/>
      <c r="R381" s="397"/>
      <c r="S381" s="397"/>
      <c r="T381" s="397"/>
      <c r="U381" s="397"/>
      <c r="V381" s="397"/>
      <c r="W381" s="397"/>
      <c r="X381" s="397"/>
      <c r="Y381" s="397"/>
      <c r="Z381" s="397"/>
      <c r="AA381" s="397"/>
      <c r="AB381" s="397"/>
      <c r="AC381" s="397"/>
      <c r="AD381" s="397"/>
      <c r="AE381" s="397"/>
      <c r="AF381" s="397"/>
      <c r="AG381" s="397"/>
      <c r="AH381" s="397"/>
    </row>
    <row r="382" spans="1:34" ht="14.4">
      <c r="A382" s="397"/>
      <c r="B382" s="397"/>
      <c r="C382" s="397"/>
      <c r="D382" s="397"/>
      <c r="E382" s="397"/>
      <c r="F382" s="397"/>
      <c r="G382" s="397"/>
      <c r="H382" s="397"/>
      <c r="I382" s="397"/>
      <c r="J382" s="397"/>
      <c r="K382" s="397"/>
      <c r="L382" s="397"/>
      <c r="M382" s="397"/>
      <c r="N382" s="397"/>
      <c r="O382" s="397"/>
      <c r="P382" s="397"/>
      <c r="Q382" s="397"/>
      <c r="R382" s="397"/>
      <c r="S382" s="397"/>
      <c r="T382" s="397"/>
      <c r="U382" s="397"/>
      <c r="V382" s="397"/>
      <c r="W382" s="397"/>
      <c r="X382" s="397"/>
      <c r="Y382" s="397"/>
      <c r="Z382" s="397"/>
      <c r="AA382" s="397"/>
      <c r="AB382" s="397"/>
      <c r="AC382" s="397"/>
      <c r="AD382" s="397"/>
      <c r="AE382" s="397"/>
      <c r="AF382" s="397"/>
      <c r="AG382" s="397"/>
      <c r="AH382" s="397"/>
    </row>
    <row r="383" spans="1:34" ht="14.4">
      <c r="A383" s="397"/>
      <c r="B383" s="397"/>
      <c r="C383" s="397"/>
      <c r="D383" s="397"/>
      <c r="E383" s="397"/>
      <c r="F383" s="397"/>
      <c r="G383" s="397"/>
      <c r="H383" s="397"/>
      <c r="I383" s="397"/>
      <c r="J383" s="397"/>
      <c r="K383" s="397"/>
      <c r="L383" s="397"/>
      <c r="M383" s="397"/>
      <c r="N383" s="397"/>
      <c r="O383" s="397"/>
      <c r="P383" s="397"/>
      <c r="Q383" s="397"/>
      <c r="R383" s="397"/>
      <c r="S383" s="397"/>
      <c r="T383" s="397"/>
      <c r="U383" s="397"/>
      <c r="V383" s="397"/>
      <c r="W383" s="397"/>
      <c r="X383" s="397"/>
      <c r="Y383" s="397"/>
      <c r="Z383" s="397"/>
      <c r="AA383" s="397"/>
      <c r="AB383" s="397"/>
      <c r="AC383" s="397"/>
      <c r="AD383" s="397"/>
      <c r="AE383" s="397"/>
      <c r="AF383" s="397"/>
      <c r="AG383" s="397"/>
      <c r="AH383" s="397"/>
    </row>
    <row r="384" spans="1:34" ht="14.4">
      <c r="A384" s="397"/>
      <c r="B384" s="397"/>
      <c r="C384" s="397"/>
      <c r="D384" s="397"/>
      <c r="E384" s="397"/>
      <c r="F384" s="397"/>
      <c r="G384" s="397"/>
      <c r="H384" s="397"/>
      <c r="I384" s="397"/>
      <c r="J384" s="397"/>
      <c r="K384" s="397"/>
      <c r="L384" s="397"/>
      <c r="M384" s="397"/>
      <c r="N384" s="397"/>
      <c r="O384" s="397"/>
      <c r="P384" s="397"/>
      <c r="Q384" s="397"/>
      <c r="R384" s="397"/>
      <c r="S384" s="397"/>
      <c r="T384" s="397"/>
      <c r="U384" s="397"/>
      <c r="V384" s="397"/>
      <c r="W384" s="397"/>
      <c r="X384" s="397"/>
      <c r="Y384" s="397"/>
      <c r="Z384" s="397"/>
      <c r="AA384" s="397"/>
      <c r="AB384" s="397"/>
      <c r="AC384" s="397"/>
      <c r="AD384" s="397"/>
      <c r="AE384" s="397"/>
      <c r="AF384" s="397"/>
      <c r="AG384" s="397"/>
      <c r="AH384" s="397"/>
    </row>
    <row r="385" spans="1:34" ht="14.4">
      <c r="A385" s="397"/>
      <c r="B385" s="397"/>
      <c r="C385" s="397"/>
      <c r="D385" s="397"/>
      <c r="E385" s="397"/>
      <c r="F385" s="397"/>
      <c r="G385" s="397"/>
      <c r="H385" s="397"/>
      <c r="I385" s="397"/>
      <c r="J385" s="397"/>
      <c r="K385" s="397"/>
      <c r="L385" s="397"/>
      <c r="M385" s="397"/>
      <c r="N385" s="397"/>
      <c r="O385" s="397"/>
      <c r="P385" s="397"/>
      <c r="Q385" s="397"/>
      <c r="R385" s="397"/>
      <c r="S385" s="397"/>
      <c r="T385" s="397"/>
      <c r="U385" s="397"/>
      <c r="V385" s="397"/>
      <c r="W385" s="397"/>
      <c r="X385" s="397"/>
      <c r="Y385" s="397"/>
      <c r="Z385" s="397"/>
      <c r="AA385" s="397"/>
      <c r="AB385" s="397"/>
      <c r="AC385" s="397"/>
      <c r="AD385" s="397"/>
      <c r="AE385" s="397"/>
      <c r="AF385" s="397"/>
      <c r="AG385" s="397"/>
      <c r="AH385" s="397"/>
    </row>
    <row r="386" spans="1:34" ht="14.4">
      <c r="A386" s="397"/>
      <c r="B386" s="397"/>
      <c r="C386" s="397"/>
      <c r="D386" s="397"/>
      <c r="E386" s="397"/>
      <c r="F386" s="397"/>
      <c r="G386" s="397"/>
      <c r="H386" s="397"/>
      <c r="I386" s="397"/>
      <c r="J386" s="397"/>
      <c r="K386" s="397"/>
      <c r="L386" s="397"/>
      <c r="M386" s="397"/>
      <c r="N386" s="397"/>
      <c r="O386" s="397"/>
      <c r="P386" s="397"/>
      <c r="Q386" s="397"/>
      <c r="R386" s="397"/>
      <c r="S386" s="397"/>
      <c r="T386" s="397"/>
      <c r="U386" s="397"/>
      <c r="V386" s="397"/>
      <c r="W386" s="397"/>
      <c r="X386" s="397"/>
      <c r="Y386" s="397"/>
      <c r="Z386" s="397"/>
      <c r="AA386" s="397"/>
      <c r="AB386" s="397"/>
      <c r="AC386" s="397"/>
      <c r="AD386" s="397"/>
      <c r="AE386" s="397"/>
      <c r="AF386" s="397"/>
      <c r="AG386" s="397"/>
      <c r="AH386" s="397"/>
    </row>
    <row r="387" spans="1:34" ht="14.4">
      <c r="A387" s="397"/>
      <c r="B387" s="397"/>
      <c r="C387" s="397"/>
      <c r="D387" s="397"/>
      <c r="E387" s="397"/>
      <c r="F387" s="397"/>
      <c r="G387" s="397"/>
      <c r="H387" s="397"/>
      <c r="I387" s="397"/>
      <c r="J387" s="397"/>
      <c r="K387" s="397"/>
      <c r="L387" s="397"/>
      <c r="M387" s="397"/>
      <c r="N387" s="397"/>
      <c r="O387" s="397"/>
      <c r="P387" s="397"/>
      <c r="Q387" s="397"/>
      <c r="R387" s="397"/>
      <c r="S387" s="397"/>
      <c r="T387" s="397"/>
      <c r="U387" s="397"/>
      <c r="V387" s="397"/>
      <c r="W387" s="397"/>
      <c r="X387" s="397"/>
      <c r="Y387" s="397"/>
      <c r="Z387" s="397"/>
      <c r="AA387" s="397"/>
      <c r="AB387" s="397"/>
      <c r="AC387" s="397"/>
      <c r="AD387" s="397"/>
      <c r="AE387" s="397"/>
      <c r="AF387" s="397"/>
      <c r="AG387" s="397"/>
      <c r="AH387" s="397"/>
    </row>
    <row r="388" spans="1:34" ht="14.4">
      <c r="A388" s="397"/>
      <c r="B388" s="397"/>
      <c r="C388" s="397"/>
      <c r="D388" s="397"/>
      <c r="E388" s="397"/>
      <c r="F388" s="397"/>
      <c r="G388" s="397"/>
      <c r="H388" s="397"/>
      <c r="I388" s="397"/>
      <c r="J388" s="397"/>
      <c r="K388" s="397"/>
      <c r="L388" s="397"/>
      <c r="M388" s="397"/>
      <c r="N388" s="397"/>
      <c r="O388" s="397"/>
      <c r="P388" s="397"/>
      <c r="Q388" s="397"/>
      <c r="R388" s="397"/>
      <c r="S388" s="397"/>
      <c r="T388" s="397"/>
      <c r="U388" s="397"/>
      <c r="V388" s="397"/>
      <c r="W388" s="397"/>
      <c r="X388" s="397"/>
      <c r="Y388" s="397"/>
      <c r="Z388" s="397"/>
      <c r="AA388" s="397"/>
      <c r="AB388" s="397"/>
      <c r="AC388" s="397"/>
      <c r="AD388" s="397"/>
      <c r="AE388" s="397"/>
      <c r="AF388" s="397"/>
      <c r="AG388" s="397"/>
      <c r="AH388" s="397"/>
    </row>
    <row r="389" spans="1:34" ht="14.4">
      <c r="A389" s="397"/>
      <c r="B389" s="397"/>
      <c r="C389" s="397"/>
      <c r="D389" s="397"/>
      <c r="E389" s="397"/>
      <c r="F389" s="397"/>
      <c r="G389" s="397"/>
      <c r="H389" s="397"/>
      <c r="I389" s="397"/>
      <c r="J389" s="397"/>
      <c r="K389" s="397"/>
      <c r="L389" s="397"/>
      <c r="M389" s="397"/>
      <c r="N389" s="397"/>
      <c r="O389" s="397"/>
      <c r="P389" s="397"/>
      <c r="Q389" s="397"/>
      <c r="R389" s="397"/>
      <c r="S389" s="397"/>
      <c r="T389" s="397"/>
      <c r="U389" s="397"/>
      <c r="V389" s="397"/>
      <c r="W389" s="397"/>
      <c r="X389" s="397"/>
      <c r="Y389" s="397"/>
      <c r="Z389" s="397"/>
      <c r="AA389" s="397"/>
      <c r="AB389" s="397"/>
      <c r="AC389" s="397"/>
      <c r="AD389" s="397"/>
      <c r="AE389" s="397"/>
      <c r="AF389" s="397"/>
      <c r="AG389" s="397"/>
      <c r="AH389" s="397"/>
    </row>
    <row r="390" spans="1:34" ht="14.4">
      <c r="A390" s="397"/>
      <c r="B390" s="397"/>
      <c r="C390" s="397"/>
      <c r="D390" s="397"/>
      <c r="E390" s="397"/>
      <c r="F390" s="397"/>
      <c r="G390" s="397"/>
      <c r="H390" s="397"/>
      <c r="I390" s="397"/>
      <c r="J390" s="397"/>
      <c r="K390" s="397"/>
      <c r="L390" s="397"/>
      <c r="M390" s="397"/>
      <c r="N390" s="397"/>
      <c r="O390" s="397"/>
      <c r="P390" s="397"/>
      <c r="Q390" s="397"/>
      <c r="R390" s="397"/>
      <c r="S390" s="397"/>
      <c r="T390" s="397"/>
      <c r="U390" s="397"/>
      <c r="V390" s="397"/>
      <c r="W390" s="397"/>
      <c r="X390" s="397"/>
      <c r="Y390" s="397"/>
      <c r="Z390" s="397"/>
      <c r="AA390" s="397"/>
      <c r="AB390" s="397"/>
      <c r="AC390" s="397"/>
      <c r="AD390" s="397"/>
      <c r="AE390" s="397"/>
      <c r="AF390" s="397"/>
      <c r="AG390" s="397"/>
      <c r="AH390" s="397"/>
    </row>
    <row r="391" spans="1:34" ht="14.4">
      <c r="A391" s="397"/>
      <c r="B391" s="397"/>
      <c r="C391" s="397"/>
      <c r="D391" s="397"/>
      <c r="E391" s="397"/>
      <c r="F391" s="397"/>
      <c r="G391" s="397"/>
      <c r="H391" s="397"/>
      <c r="I391" s="397"/>
      <c r="J391" s="397"/>
      <c r="K391" s="397"/>
      <c r="L391" s="397"/>
      <c r="M391" s="397"/>
      <c r="N391" s="397"/>
      <c r="O391" s="397"/>
      <c r="P391" s="397"/>
      <c r="Q391" s="397"/>
      <c r="R391" s="397"/>
      <c r="S391" s="397"/>
      <c r="T391" s="397"/>
      <c r="U391" s="397"/>
      <c r="V391" s="397"/>
      <c r="W391" s="397"/>
      <c r="X391" s="397"/>
      <c r="Y391" s="397"/>
      <c r="Z391" s="397"/>
      <c r="AA391" s="397"/>
      <c r="AB391" s="397"/>
      <c r="AC391" s="397"/>
      <c r="AD391" s="397"/>
      <c r="AE391" s="397"/>
      <c r="AF391" s="397"/>
      <c r="AG391" s="397"/>
      <c r="AH391" s="397"/>
    </row>
    <row r="392" spans="1:34" ht="14.4">
      <c r="A392" s="397"/>
      <c r="B392" s="397"/>
      <c r="C392" s="397"/>
      <c r="D392" s="397"/>
      <c r="E392" s="397"/>
      <c r="F392" s="397"/>
      <c r="G392" s="397"/>
      <c r="H392" s="397"/>
      <c r="I392" s="397"/>
      <c r="J392" s="397"/>
      <c r="K392" s="397"/>
      <c r="L392" s="397"/>
      <c r="M392" s="397"/>
      <c r="N392" s="397"/>
      <c r="O392" s="397"/>
      <c r="P392" s="397"/>
      <c r="Q392" s="397"/>
      <c r="R392" s="397"/>
      <c r="S392" s="397"/>
      <c r="T392" s="397"/>
      <c r="U392" s="397"/>
      <c r="V392" s="397"/>
      <c r="W392" s="397"/>
      <c r="X392" s="397"/>
      <c r="Y392" s="397"/>
      <c r="Z392" s="397"/>
      <c r="AA392" s="397"/>
      <c r="AB392" s="397"/>
      <c r="AC392" s="397"/>
      <c r="AD392" s="397"/>
      <c r="AE392" s="397"/>
      <c r="AF392" s="397"/>
      <c r="AG392" s="397"/>
      <c r="AH392" s="397"/>
    </row>
    <row r="393" spans="1:34" ht="14.4">
      <c r="A393" s="397"/>
      <c r="B393" s="397"/>
      <c r="C393" s="397"/>
      <c r="D393" s="397"/>
      <c r="E393" s="397"/>
      <c r="F393" s="397"/>
      <c r="G393" s="397"/>
      <c r="H393" s="397"/>
      <c r="I393" s="397"/>
      <c r="J393" s="397"/>
      <c r="K393" s="397"/>
      <c r="L393" s="397"/>
      <c r="M393" s="397"/>
      <c r="N393" s="397"/>
      <c r="O393" s="397"/>
      <c r="P393" s="397"/>
      <c r="Q393" s="397"/>
      <c r="R393" s="397"/>
      <c r="S393" s="397"/>
      <c r="T393" s="397"/>
      <c r="U393" s="397"/>
      <c r="V393" s="397"/>
      <c r="W393" s="397"/>
      <c r="X393" s="397"/>
      <c r="Y393" s="397"/>
      <c r="Z393" s="397"/>
      <c r="AA393" s="397"/>
      <c r="AB393" s="397"/>
      <c r="AC393" s="397"/>
      <c r="AD393" s="397"/>
      <c r="AE393" s="397"/>
      <c r="AF393" s="397"/>
      <c r="AG393" s="397"/>
      <c r="AH393" s="397"/>
    </row>
    <row r="394" spans="1:34" ht="14.4">
      <c r="A394" s="397"/>
      <c r="B394" s="397"/>
      <c r="C394" s="397"/>
      <c r="D394" s="397"/>
      <c r="E394" s="397"/>
      <c r="F394" s="397"/>
      <c r="G394" s="397"/>
      <c r="H394" s="397"/>
      <c r="I394" s="397"/>
      <c r="J394" s="397"/>
      <c r="K394" s="397"/>
      <c r="L394" s="397"/>
      <c r="M394" s="397"/>
      <c r="N394" s="397"/>
      <c r="O394" s="397"/>
      <c r="P394" s="397"/>
      <c r="Q394" s="397"/>
      <c r="R394" s="397"/>
      <c r="S394" s="397"/>
      <c r="T394" s="397"/>
      <c r="U394" s="397"/>
      <c r="V394" s="397"/>
      <c r="W394" s="397"/>
      <c r="X394" s="397"/>
      <c r="Y394" s="397"/>
      <c r="Z394" s="397"/>
      <c r="AA394" s="397"/>
      <c r="AB394" s="397"/>
      <c r="AC394" s="397"/>
      <c r="AD394" s="397"/>
      <c r="AE394" s="397"/>
      <c r="AF394" s="397"/>
      <c r="AG394" s="397"/>
      <c r="AH394" s="397"/>
    </row>
    <row r="395" spans="1:34" ht="14.4">
      <c r="A395" s="397"/>
      <c r="B395" s="397"/>
      <c r="C395" s="397"/>
      <c r="D395" s="397"/>
      <c r="E395" s="397"/>
      <c r="F395" s="397"/>
      <c r="G395" s="397"/>
      <c r="H395" s="397"/>
      <c r="I395" s="397"/>
      <c r="J395" s="397"/>
      <c r="K395" s="397"/>
      <c r="L395" s="397"/>
      <c r="M395" s="397"/>
      <c r="N395" s="397"/>
      <c r="O395" s="397"/>
      <c r="P395" s="397"/>
      <c r="Q395" s="397"/>
      <c r="R395" s="397"/>
      <c r="S395" s="397"/>
      <c r="T395" s="397"/>
      <c r="U395" s="397"/>
      <c r="V395" s="397"/>
      <c r="W395" s="397"/>
      <c r="X395" s="397"/>
      <c r="Y395" s="397"/>
      <c r="Z395" s="397"/>
      <c r="AA395" s="397"/>
      <c r="AB395" s="397"/>
      <c r="AC395" s="397"/>
      <c r="AD395" s="397"/>
      <c r="AE395" s="397"/>
      <c r="AF395" s="397"/>
      <c r="AG395" s="397"/>
      <c r="AH395" s="397"/>
    </row>
    <row r="396" spans="1:34" ht="14.4">
      <c r="A396" s="397"/>
      <c r="B396" s="397"/>
      <c r="C396" s="397"/>
      <c r="D396" s="397"/>
      <c r="E396" s="397"/>
      <c r="F396" s="397"/>
      <c r="G396" s="397"/>
      <c r="H396" s="397"/>
      <c r="I396" s="397"/>
      <c r="J396" s="397"/>
      <c r="K396" s="397"/>
      <c r="L396" s="397"/>
      <c r="M396" s="397"/>
      <c r="N396" s="397"/>
      <c r="O396" s="397"/>
      <c r="P396" s="397"/>
      <c r="Q396" s="397"/>
      <c r="R396" s="397"/>
      <c r="S396" s="397"/>
      <c r="T396" s="397"/>
      <c r="U396" s="397"/>
      <c r="V396" s="397"/>
      <c r="W396" s="397"/>
      <c r="X396" s="397"/>
      <c r="Y396" s="397"/>
      <c r="Z396" s="397"/>
      <c r="AA396" s="397"/>
      <c r="AB396" s="397"/>
      <c r="AC396" s="397"/>
      <c r="AD396" s="397"/>
      <c r="AE396" s="397"/>
      <c r="AF396" s="397"/>
      <c r="AG396" s="397"/>
      <c r="AH396" s="397"/>
    </row>
    <row r="397" spans="1:34" ht="14.4">
      <c r="A397" s="397"/>
      <c r="B397" s="397"/>
      <c r="C397" s="397"/>
      <c r="D397" s="397"/>
      <c r="E397" s="397"/>
      <c r="F397" s="397"/>
      <c r="G397" s="397"/>
      <c r="H397" s="397"/>
      <c r="I397" s="397"/>
      <c r="J397" s="397"/>
      <c r="K397" s="397"/>
      <c r="L397" s="397"/>
      <c r="M397" s="397"/>
      <c r="N397" s="397"/>
      <c r="O397" s="397"/>
      <c r="P397" s="397"/>
      <c r="Q397" s="397"/>
      <c r="R397" s="397"/>
      <c r="S397" s="397"/>
      <c r="T397" s="397"/>
      <c r="U397" s="397"/>
      <c r="V397" s="397"/>
      <c r="W397" s="397"/>
      <c r="X397" s="397"/>
      <c r="Y397" s="397"/>
      <c r="Z397" s="397"/>
      <c r="AA397" s="397"/>
      <c r="AB397" s="397"/>
      <c r="AC397" s="397"/>
      <c r="AD397" s="397"/>
      <c r="AE397" s="397"/>
      <c r="AF397" s="397"/>
      <c r="AG397" s="397"/>
      <c r="AH397" s="397"/>
    </row>
    <row r="398" spans="1:34" ht="14.4">
      <c r="A398" s="397"/>
      <c r="B398" s="397"/>
      <c r="C398" s="397"/>
      <c r="D398" s="397"/>
      <c r="E398" s="397"/>
      <c r="F398" s="397"/>
      <c r="G398" s="397"/>
      <c r="H398" s="397"/>
      <c r="I398" s="397"/>
      <c r="J398" s="397"/>
      <c r="K398" s="397"/>
      <c r="L398" s="397"/>
      <c r="M398" s="397"/>
      <c r="N398" s="397"/>
      <c r="O398" s="397"/>
      <c r="P398" s="397"/>
      <c r="Q398" s="397"/>
      <c r="R398" s="397"/>
      <c r="S398" s="397"/>
      <c r="T398" s="397"/>
      <c r="U398" s="397"/>
      <c r="V398" s="397"/>
      <c r="W398" s="397"/>
      <c r="X398" s="397"/>
      <c r="Y398" s="397"/>
      <c r="Z398" s="397"/>
      <c r="AA398" s="397"/>
      <c r="AB398" s="397"/>
      <c r="AC398" s="397"/>
      <c r="AD398" s="397"/>
      <c r="AE398" s="397"/>
      <c r="AF398" s="397"/>
      <c r="AG398" s="397"/>
      <c r="AH398" s="397"/>
    </row>
    <row r="399" spans="1:34" ht="14.4">
      <c r="A399" s="397"/>
      <c r="B399" s="397"/>
      <c r="C399" s="397"/>
      <c r="D399" s="397"/>
      <c r="E399" s="397"/>
      <c r="F399" s="397"/>
      <c r="G399" s="397"/>
      <c r="H399" s="397"/>
      <c r="I399" s="397"/>
      <c r="J399" s="397"/>
      <c r="K399" s="397"/>
      <c r="L399" s="397"/>
      <c r="M399" s="397"/>
      <c r="N399" s="397"/>
      <c r="O399" s="397"/>
      <c r="P399" s="397"/>
      <c r="Q399" s="397"/>
      <c r="R399" s="397"/>
      <c r="S399" s="397"/>
      <c r="T399" s="397"/>
      <c r="U399" s="397"/>
      <c r="V399" s="397"/>
      <c r="W399" s="397"/>
      <c r="X399" s="397"/>
      <c r="Y399" s="397"/>
      <c r="Z399" s="397"/>
      <c r="AA399" s="397"/>
      <c r="AB399" s="397"/>
      <c r="AC399" s="397"/>
      <c r="AD399" s="397"/>
      <c r="AE399" s="397"/>
      <c r="AF399" s="397"/>
      <c r="AG399" s="397"/>
      <c r="AH399" s="397"/>
    </row>
    <row r="400" spans="1:34" ht="14.4">
      <c r="A400" s="397"/>
      <c r="B400" s="397"/>
      <c r="C400" s="397"/>
      <c r="D400" s="397"/>
      <c r="E400" s="397"/>
      <c r="F400" s="397"/>
      <c r="G400" s="397"/>
      <c r="H400" s="397"/>
      <c r="I400" s="397"/>
      <c r="J400" s="397"/>
      <c r="K400" s="397"/>
      <c r="L400" s="397"/>
      <c r="M400" s="397"/>
      <c r="N400" s="397"/>
      <c r="O400" s="397"/>
      <c r="P400" s="397"/>
      <c r="Q400" s="397"/>
      <c r="R400" s="397"/>
      <c r="S400" s="397"/>
      <c r="T400" s="397"/>
      <c r="U400" s="397"/>
      <c r="V400" s="397"/>
      <c r="W400" s="397"/>
      <c r="X400" s="397"/>
      <c r="Y400" s="397"/>
      <c r="Z400" s="397"/>
      <c r="AA400" s="397"/>
      <c r="AB400" s="397"/>
      <c r="AC400" s="397"/>
      <c r="AD400" s="397"/>
      <c r="AE400" s="397"/>
      <c r="AF400" s="397"/>
      <c r="AG400" s="397"/>
      <c r="AH400" s="397"/>
    </row>
    <row r="401" spans="1:34" ht="14.4">
      <c r="A401" s="397"/>
      <c r="B401" s="397"/>
      <c r="C401" s="397"/>
      <c r="D401" s="397"/>
      <c r="E401" s="397"/>
      <c r="F401" s="397"/>
      <c r="G401" s="397"/>
      <c r="H401" s="397"/>
      <c r="I401" s="397"/>
      <c r="J401" s="397"/>
      <c r="K401" s="397"/>
      <c r="L401" s="397"/>
      <c r="M401" s="397"/>
      <c r="N401" s="397"/>
      <c r="O401" s="397"/>
      <c r="P401" s="397"/>
      <c r="Q401" s="397"/>
      <c r="R401" s="397"/>
      <c r="S401" s="397"/>
      <c r="T401" s="397"/>
      <c r="U401" s="397"/>
      <c r="V401" s="397"/>
      <c r="W401" s="397"/>
      <c r="X401" s="397"/>
      <c r="Y401" s="397"/>
      <c r="Z401" s="397"/>
      <c r="AA401" s="397"/>
      <c r="AB401" s="397"/>
      <c r="AC401" s="397"/>
      <c r="AD401" s="397"/>
      <c r="AE401" s="397"/>
      <c r="AF401" s="397"/>
      <c r="AG401" s="397"/>
      <c r="AH401" s="397"/>
    </row>
    <row r="402" spans="1:34" ht="14.4">
      <c r="A402" s="397"/>
      <c r="B402" s="397"/>
      <c r="C402" s="397"/>
      <c r="D402" s="397"/>
      <c r="E402" s="397"/>
      <c r="F402" s="397"/>
      <c r="G402" s="397"/>
      <c r="H402" s="397"/>
      <c r="I402" s="397"/>
      <c r="J402" s="397"/>
      <c r="K402" s="397"/>
      <c r="L402" s="397"/>
      <c r="M402" s="397"/>
      <c r="N402" s="397"/>
      <c r="O402" s="397"/>
      <c r="P402" s="397"/>
      <c r="Q402" s="397"/>
      <c r="R402" s="397"/>
      <c r="S402" s="397"/>
      <c r="T402" s="397"/>
      <c r="U402" s="397"/>
      <c r="V402" s="397"/>
      <c r="W402" s="397"/>
      <c r="X402" s="397"/>
      <c r="Y402" s="397"/>
      <c r="Z402" s="397"/>
      <c r="AA402" s="397"/>
      <c r="AB402" s="397"/>
      <c r="AC402" s="397"/>
      <c r="AD402" s="397"/>
      <c r="AE402" s="397"/>
      <c r="AF402" s="397"/>
      <c r="AG402" s="397"/>
      <c r="AH402" s="397"/>
    </row>
    <row r="403" spans="1:34" ht="14.4">
      <c r="A403" s="397"/>
      <c r="B403" s="397"/>
      <c r="C403" s="397"/>
      <c r="D403" s="397"/>
      <c r="E403" s="397"/>
      <c r="F403" s="397"/>
      <c r="G403" s="397"/>
      <c r="H403" s="397"/>
      <c r="I403" s="397"/>
      <c r="J403" s="397"/>
      <c r="K403" s="397"/>
      <c r="L403" s="397"/>
      <c r="M403" s="397"/>
      <c r="N403" s="397"/>
      <c r="O403" s="397"/>
      <c r="P403" s="397"/>
      <c r="Q403" s="397"/>
      <c r="R403" s="397"/>
      <c r="S403" s="397"/>
      <c r="T403" s="397"/>
      <c r="U403" s="397"/>
      <c r="V403" s="397"/>
      <c r="W403" s="397"/>
      <c r="X403" s="397"/>
      <c r="Y403" s="397"/>
      <c r="Z403" s="397"/>
      <c r="AA403" s="397"/>
      <c r="AB403" s="397"/>
      <c r="AC403" s="397"/>
      <c r="AD403" s="397"/>
      <c r="AE403" s="397"/>
      <c r="AF403" s="397"/>
      <c r="AG403" s="397"/>
      <c r="AH403" s="397"/>
    </row>
    <row r="404" spans="1:34" ht="14.4">
      <c r="A404" s="397"/>
      <c r="B404" s="397"/>
      <c r="C404" s="397"/>
      <c r="D404" s="397"/>
      <c r="E404" s="397"/>
      <c r="F404" s="397"/>
      <c r="G404" s="397"/>
      <c r="H404" s="397"/>
      <c r="I404" s="397"/>
      <c r="J404" s="397"/>
      <c r="K404" s="397"/>
      <c r="L404" s="397"/>
      <c r="M404" s="397"/>
      <c r="N404" s="397"/>
      <c r="O404" s="397"/>
      <c r="P404" s="397"/>
      <c r="Q404" s="397"/>
      <c r="R404" s="397"/>
      <c r="S404" s="397"/>
      <c r="T404" s="397"/>
      <c r="U404" s="397"/>
      <c r="V404" s="397"/>
      <c r="W404" s="397"/>
      <c r="X404" s="397"/>
      <c r="Y404" s="397"/>
      <c r="Z404" s="397"/>
      <c r="AA404" s="397"/>
      <c r="AB404" s="397"/>
      <c r="AC404" s="397"/>
      <c r="AD404" s="397"/>
      <c r="AE404" s="397"/>
      <c r="AF404" s="397"/>
      <c r="AG404" s="397"/>
      <c r="AH404" s="397"/>
    </row>
    <row r="405" spans="1:34" ht="14.4">
      <c r="A405" s="397"/>
      <c r="B405" s="397"/>
      <c r="C405" s="397"/>
      <c r="D405" s="397"/>
      <c r="E405" s="397"/>
      <c r="F405" s="397"/>
      <c r="G405" s="397"/>
      <c r="H405" s="397"/>
      <c r="I405" s="397"/>
      <c r="J405" s="397"/>
      <c r="K405" s="397"/>
      <c r="L405" s="397"/>
      <c r="M405" s="397"/>
      <c r="N405" s="397"/>
      <c r="O405" s="397"/>
      <c r="P405" s="397"/>
      <c r="Q405" s="397"/>
      <c r="R405" s="397"/>
      <c r="S405" s="397"/>
      <c r="T405" s="397"/>
      <c r="U405" s="397"/>
      <c r="V405" s="397"/>
      <c r="W405" s="397"/>
      <c r="X405" s="397"/>
      <c r="Y405" s="397"/>
      <c r="Z405" s="397"/>
      <c r="AA405" s="397"/>
      <c r="AB405" s="397"/>
      <c r="AC405" s="397"/>
      <c r="AD405" s="397"/>
      <c r="AE405" s="397"/>
      <c r="AF405" s="397"/>
      <c r="AG405" s="397"/>
      <c r="AH405" s="397"/>
    </row>
    <row r="406" spans="1:34" ht="14.4">
      <c r="A406" s="397"/>
      <c r="B406" s="397"/>
      <c r="C406" s="397"/>
      <c r="D406" s="397"/>
      <c r="E406" s="397"/>
      <c r="F406" s="397"/>
      <c r="G406" s="397"/>
      <c r="H406" s="397"/>
      <c r="I406" s="397"/>
      <c r="J406" s="397"/>
      <c r="K406" s="397"/>
      <c r="L406" s="397"/>
      <c r="M406" s="397"/>
      <c r="N406" s="397"/>
      <c r="O406" s="397"/>
      <c r="P406" s="397"/>
      <c r="Q406" s="397"/>
      <c r="R406" s="397"/>
      <c r="S406" s="397"/>
      <c r="T406" s="397"/>
      <c r="U406" s="397"/>
      <c r="V406" s="397"/>
      <c r="W406" s="397"/>
      <c r="X406" s="397"/>
      <c r="Y406" s="397"/>
      <c r="Z406" s="397"/>
      <c r="AA406" s="397"/>
      <c r="AB406" s="397"/>
      <c r="AC406" s="397"/>
      <c r="AD406" s="397"/>
      <c r="AE406" s="397"/>
      <c r="AF406" s="397"/>
      <c r="AG406" s="397"/>
      <c r="AH406" s="397"/>
    </row>
    <row r="407" spans="1:34" ht="14.4">
      <c r="A407" s="397"/>
      <c r="B407" s="397"/>
      <c r="C407" s="397"/>
      <c r="D407" s="397"/>
      <c r="E407" s="397"/>
      <c r="F407" s="397"/>
      <c r="G407" s="397"/>
      <c r="H407" s="397"/>
      <c r="I407" s="397"/>
      <c r="J407" s="397"/>
      <c r="K407" s="397"/>
      <c r="L407" s="397"/>
      <c r="M407" s="397"/>
      <c r="N407" s="397"/>
      <c r="O407" s="397"/>
      <c r="P407" s="397"/>
      <c r="Q407" s="397"/>
      <c r="R407" s="397"/>
      <c r="S407" s="397"/>
      <c r="T407" s="397"/>
      <c r="U407" s="397"/>
      <c r="V407" s="397"/>
      <c r="W407" s="397"/>
      <c r="X407" s="397"/>
      <c r="Y407" s="397"/>
      <c r="Z407" s="397"/>
      <c r="AA407" s="397"/>
      <c r="AB407" s="397"/>
      <c r="AC407" s="397"/>
      <c r="AD407" s="397"/>
      <c r="AE407" s="397"/>
      <c r="AF407" s="397"/>
      <c r="AG407" s="397"/>
      <c r="AH407" s="397"/>
    </row>
    <row r="408" spans="1:34" ht="14.4">
      <c r="A408" s="397"/>
      <c r="B408" s="397"/>
      <c r="C408" s="397"/>
      <c r="D408" s="397"/>
      <c r="E408" s="397"/>
      <c r="F408" s="397"/>
      <c r="G408" s="397"/>
      <c r="H408" s="397"/>
      <c r="I408" s="397"/>
      <c r="J408" s="397"/>
      <c r="K408" s="397"/>
      <c r="L408" s="397"/>
      <c r="M408" s="397"/>
      <c r="N408" s="397"/>
      <c r="O408" s="397"/>
      <c r="P408" s="397"/>
      <c r="Q408" s="397"/>
      <c r="R408" s="397"/>
      <c r="S408" s="397"/>
      <c r="T408" s="397"/>
      <c r="U408" s="397"/>
      <c r="V408" s="397"/>
      <c r="W408" s="397"/>
      <c r="X408" s="397"/>
      <c r="Y408" s="397"/>
      <c r="Z408" s="397"/>
      <c r="AA408" s="397"/>
      <c r="AB408" s="397"/>
      <c r="AC408" s="397"/>
      <c r="AD408" s="397"/>
      <c r="AE408" s="397"/>
      <c r="AF408" s="397"/>
      <c r="AG408" s="397"/>
      <c r="AH408" s="397"/>
    </row>
    <row r="409" spans="1:34" ht="14.4">
      <c r="A409" s="397"/>
      <c r="B409" s="397"/>
      <c r="C409" s="397"/>
      <c r="D409" s="397"/>
      <c r="E409" s="397"/>
      <c r="F409" s="397"/>
      <c r="G409" s="397"/>
      <c r="H409" s="397"/>
      <c r="I409" s="397"/>
      <c r="J409" s="397"/>
      <c r="K409" s="397"/>
      <c r="L409" s="397"/>
      <c r="M409" s="397"/>
      <c r="N409" s="397"/>
      <c r="O409" s="397"/>
      <c r="P409" s="397"/>
      <c r="Q409" s="397"/>
      <c r="R409" s="397"/>
      <c r="S409" s="397"/>
      <c r="T409" s="397"/>
      <c r="U409" s="397"/>
      <c r="V409" s="397"/>
      <c r="W409" s="397"/>
      <c r="X409" s="397"/>
      <c r="Y409" s="397"/>
      <c r="Z409" s="397"/>
      <c r="AA409" s="397"/>
      <c r="AB409" s="397"/>
      <c r="AC409" s="397"/>
      <c r="AD409" s="397"/>
      <c r="AE409" s="397"/>
      <c r="AF409" s="397"/>
      <c r="AG409" s="397"/>
      <c r="AH409" s="397"/>
    </row>
    <row r="410" spans="1:34" ht="14.4">
      <c r="A410" s="397"/>
      <c r="B410" s="397"/>
      <c r="C410" s="397"/>
      <c r="D410" s="397"/>
      <c r="E410" s="397"/>
      <c r="F410" s="397"/>
      <c r="G410" s="397"/>
      <c r="H410" s="397"/>
      <c r="I410" s="397"/>
      <c r="J410" s="397"/>
      <c r="K410" s="397"/>
      <c r="L410" s="397"/>
      <c r="M410" s="397"/>
      <c r="N410" s="397"/>
      <c r="O410" s="397"/>
      <c r="P410" s="397"/>
      <c r="Q410" s="397"/>
      <c r="R410" s="397"/>
      <c r="S410" s="397"/>
      <c r="T410" s="397"/>
      <c r="U410" s="397"/>
      <c r="V410" s="397"/>
      <c r="W410" s="397"/>
      <c r="X410" s="397"/>
      <c r="Y410" s="397"/>
      <c r="Z410" s="397"/>
      <c r="AA410" s="397"/>
      <c r="AB410" s="397"/>
      <c r="AC410" s="397"/>
      <c r="AD410" s="397"/>
      <c r="AE410" s="397"/>
      <c r="AF410" s="397"/>
      <c r="AG410" s="397"/>
      <c r="AH410" s="397"/>
    </row>
    <row r="411" spans="1:34" ht="14.4">
      <c r="A411" s="397"/>
      <c r="B411" s="397"/>
      <c r="C411" s="397"/>
      <c r="D411" s="397"/>
      <c r="E411" s="397"/>
      <c r="F411" s="397"/>
      <c r="G411" s="397"/>
      <c r="H411" s="397"/>
      <c r="I411" s="397"/>
      <c r="J411" s="397"/>
      <c r="K411" s="397"/>
      <c r="L411" s="397"/>
      <c r="M411" s="397"/>
      <c r="N411" s="397"/>
      <c r="O411" s="397"/>
      <c r="P411" s="397"/>
      <c r="Q411" s="397"/>
      <c r="R411" s="397"/>
      <c r="S411" s="397"/>
      <c r="T411" s="397"/>
      <c r="U411" s="397"/>
      <c r="V411" s="397"/>
      <c r="W411" s="397"/>
      <c r="X411" s="397"/>
      <c r="Y411" s="397"/>
      <c r="Z411" s="397"/>
      <c r="AA411" s="397"/>
      <c r="AB411" s="397"/>
      <c r="AC411" s="397"/>
      <c r="AD411" s="397"/>
      <c r="AE411" s="397"/>
      <c r="AF411" s="397"/>
      <c r="AG411" s="397"/>
      <c r="AH411" s="397"/>
    </row>
    <row r="412" spans="1:34" ht="14.4">
      <c r="A412" s="397"/>
      <c r="B412" s="397"/>
      <c r="C412" s="397"/>
      <c r="D412" s="397"/>
      <c r="E412" s="397"/>
      <c r="F412" s="397"/>
      <c r="G412" s="397"/>
      <c r="H412" s="397"/>
      <c r="I412" s="397"/>
      <c r="J412" s="397"/>
      <c r="K412" s="397"/>
      <c r="L412" s="397"/>
      <c r="M412" s="397"/>
      <c r="N412" s="397"/>
      <c r="O412" s="397"/>
      <c r="P412" s="397"/>
      <c r="Q412" s="397"/>
      <c r="R412" s="397"/>
      <c r="S412" s="397"/>
      <c r="T412" s="397"/>
      <c r="U412" s="397"/>
      <c r="V412" s="397"/>
      <c r="W412" s="397"/>
      <c r="X412" s="397"/>
      <c r="Y412" s="397"/>
      <c r="Z412" s="397"/>
      <c r="AA412" s="397"/>
      <c r="AB412" s="397"/>
      <c r="AC412" s="397"/>
      <c r="AD412" s="397"/>
      <c r="AE412" s="397"/>
      <c r="AF412" s="397"/>
      <c r="AG412" s="397"/>
      <c r="AH412" s="397"/>
    </row>
    <row r="413" spans="1:34" ht="14.4">
      <c r="A413" s="397"/>
      <c r="B413" s="397"/>
      <c r="C413" s="397"/>
      <c r="D413" s="397"/>
      <c r="E413" s="397"/>
      <c r="F413" s="397"/>
      <c r="G413" s="397"/>
      <c r="H413" s="397"/>
      <c r="I413" s="397"/>
      <c r="J413" s="397"/>
      <c r="K413" s="397"/>
      <c r="L413" s="397"/>
      <c r="M413" s="397"/>
      <c r="N413" s="397"/>
      <c r="O413" s="397"/>
      <c r="P413" s="397"/>
      <c r="Q413" s="397"/>
      <c r="R413" s="397"/>
      <c r="S413" s="397"/>
      <c r="T413" s="397"/>
      <c r="U413" s="397"/>
      <c r="V413" s="397"/>
      <c r="W413" s="397"/>
      <c r="X413" s="397"/>
      <c r="Y413" s="397"/>
      <c r="Z413" s="397"/>
      <c r="AA413" s="397"/>
      <c r="AB413" s="397"/>
      <c r="AC413" s="397"/>
      <c r="AD413" s="397"/>
      <c r="AE413" s="397"/>
      <c r="AF413" s="397"/>
      <c r="AG413" s="397"/>
      <c r="AH413" s="397"/>
    </row>
    <row r="414" spans="1:34" ht="14.4">
      <c r="A414" s="397"/>
      <c r="B414" s="397"/>
      <c r="C414" s="397"/>
      <c r="D414" s="397"/>
      <c r="E414" s="397"/>
      <c r="F414" s="397"/>
      <c r="G414" s="397"/>
      <c r="H414" s="397"/>
      <c r="I414" s="397"/>
      <c r="J414" s="397"/>
      <c r="K414" s="397"/>
      <c r="L414" s="397"/>
      <c r="M414" s="397"/>
      <c r="N414" s="397"/>
      <c r="O414" s="397"/>
      <c r="P414" s="397"/>
      <c r="Q414" s="397"/>
      <c r="R414" s="397"/>
      <c r="S414" s="397"/>
      <c r="T414" s="397"/>
      <c r="U414" s="397"/>
      <c r="V414" s="397"/>
      <c r="W414" s="397"/>
      <c r="X414" s="397"/>
      <c r="Y414" s="397"/>
      <c r="Z414" s="397"/>
      <c r="AA414" s="397"/>
      <c r="AB414" s="397"/>
      <c r="AC414" s="397"/>
      <c r="AD414" s="397"/>
      <c r="AE414" s="397"/>
      <c r="AF414" s="397"/>
      <c r="AG414" s="397"/>
      <c r="AH414" s="397"/>
    </row>
    <row r="415" spans="1:34" ht="14.4">
      <c r="A415" s="397"/>
      <c r="B415" s="397"/>
      <c r="C415" s="397"/>
      <c r="D415" s="397"/>
      <c r="E415" s="397"/>
      <c r="F415" s="397"/>
      <c r="G415" s="397"/>
      <c r="H415" s="397"/>
      <c r="I415" s="397"/>
      <c r="J415" s="397"/>
      <c r="K415" s="397"/>
      <c r="L415" s="397"/>
      <c r="M415" s="397"/>
      <c r="N415" s="397"/>
      <c r="O415" s="397"/>
      <c r="P415" s="397"/>
      <c r="Q415" s="397"/>
      <c r="R415" s="397"/>
      <c r="S415" s="397"/>
      <c r="T415" s="397"/>
      <c r="U415" s="397"/>
      <c r="V415" s="397"/>
      <c r="W415" s="397"/>
      <c r="X415" s="397"/>
      <c r="Y415" s="397"/>
      <c r="Z415" s="397"/>
      <c r="AA415" s="397"/>
      <c r="AB415" s="397"/>
      <c r="AC415" s="397"/>
      <c r="AD415" s="397"/>
      <c r="AE415" s="397"/>
      <c r="AF415" s="397"/>
      <c r="AG415" s="397"/>
      <c r="AH415" s="397"/>
    </row>
    <row r="416" spans="1:34" ht="14.4">
      <c r="A416" s="397"/>
      <c r="B416" s="397"/>
      <c r="C416" s="397"/>
      <c r="D416" s="397"/>
      <c r="E416" s="397"/>
      <c r="F416" s="397"/>
      <c r="G416" s="397"/>
      <c r="H416" s="397"/>
      <c r="I416" s="397"/>
      <c r="J416" s="397"/>
      <c r="K416" s="397"/>
      <c r="L416" s="397"/>
      <c r="M416" s="397"/>
      <c r="N416" s="397"/>
      <c r="O416" s="397"/>
      <c r="P416" s="397"/>
      <c r="Q416" s="397"/>
      <c r="R416" s="397"/>
      <c r="S416" s="397"/>
      <c r="T416" s="397"/>
      <c r="U416" s="397"/>
      <c r="V416" s="397"/>
      <c r="W416" s="397"/>
      <c r="X416" s="397"/>
      <c r="Y416" s="397"/>
      <c r="Z416" s="397"/>
      <c r="AA416" s="397"/>
      <c r="AB416" s="397"/>
      <c r="AC416" s="397"/>
      <c r="AD416" s="397"/>
      <c r="AE416" s="397"/>
      <c r="AF416" s="397"/>
      <c r="AG416" s="397"/>
      <c r="AH416" s="397"/>
    </row>
    <row r="417" spans="1:34" ht="14.4">
      <c r="A417" s="397"/>
      <c r="B417" s="397"/>
      <c r="C417" s="397"/>
      <c r="D417" s="397"/>
      <c r="E417" s="397"/>
      <c r="F417" s="397"/>
      <c r="G417" s="397"/>
      <c r="H417" s="397"/>
      <c r="I417" s="397"/>
      <c r="J417" s="397"/>
      <c r="K417" s="397"/>
      <c r="L417" s="397"/>
      <c r="M417" s="397"/>
      <c r="N417" s="397"/>
      <c r="O417" s="397"/>
      <c r="P417" s="397"/>
      <c r="Q417" s="397"/>
      <c r="R417" s="397"/>
      <c r="S417" s="397"/>
      <c r="T417" s="397"/>
      <c r="U417" s="397"/>
      <c r="V417" s="397"/>
      <c r="W417" s="397"/>
      <c r="X417" s="397"/>
      <c r="Y417" s="397"/>
      <c r="Z417" s="397"/>
      <c r="AA417" s="397"/>
      <c r="AB417" s="397"/>
      <c r="AC417" s="397"/>
      <c r="AD417" s="397"/>
      <c r="AE417" s="397"/>
      <c r="AF417" s="397"/>
      <c r="AG417" s="397"/>
      <c r="AH417" s="397"/>
    </row>
    <row r="418" spans="1:34" ht="14.4">
      <c r="A418" s="397"/>
      <c r="B418" s="397"/>
      <c r="C418" s="397"/>
      <c r="D418" s="397"/>
      <c r="E418" s="397"/>
      <c r="F418" s="397"/>
      <c r="G418" s="397"/>
      <c r="H418" s="397"/>
      <c r="I418" s="397"/>
      <c r="J418" s="397"/>
      <c r="K418" s="397"/>
      <c r="L418" s="397"/>
      <c r="M418" s="397"/>
      <c r="N418" s="397"/>
      <c r="O418" s="397"/>
      <c r="P418" s="397"/>
      <c r="Q418" s="397"/>
      <c r="R418" s="397"/>
      <c r="S418" s="397"/>
      <c r="T418" s="397"/>
      <c r="U418" s="397"/>
      <c r="V418" s="397"/>
      <c r="W418" s="397"/>
      <c r="X418" s="397"/>
      <c r="Y418" s="397"/>
      <c r="Z418" s="397"/>
      <c r="AA418" s="397"/>
      <c r="AB418" s="397"/>
      <c r="AC418" s="397"/>
      <c r="AD418" s="397"/>
      <c r="AE418" s="397"/>
      <c r="AF418" s="397"/>
      <c r="AG418" s="397"/>
      <c r="AH418" s="397"/>
    </row>
    <row r="419" spans="1:34" ht="14.4">
      <c r="A419" s="397"/>
      <c r="B419" s="397"/>
      <c r="C419" s="397"/>
      <c r="D419" s="397"/>
      <c r="E419" s="397"/>
      <c r="F419" s="397"/>
      <c r="G419" s="397"/>
      <c r="H419" s="397"/>
      <c r="I419" s="397"/>
      <c r="J419" s="397"/>
      <c r="K419" s="397"/>
      <c r="L419" s="397"/>
      <c r="M419" s="397"/>
      <c r="N419" s="397"/>
      <c r="O419" s="397"/>
      <c r="P419" s="397"/>
      <c r="Q419" s="397"/>
      <c r="R419" s="397"/>
      <c r="S419" s="397"/>
      <c r="T419" s="397"/>
      <c r="U419" s="397"/>
      <c r="V419" s="397"/>
      <c r="W419" s="397"/>
      <c r="X419" s="397"/>
      <c r="Y419" s="397"/>
      <c r="Z419" s="397"/>
      <c r="AA419" s="397"/>
      <c r="AB419" s="397"/>
      <c r="AC419" s="397"/>
      <c r="AD419" s="397"/>
      <c r="AE419" s="397"/>
      <c r="AF419" s="397"/>
      <c r="AG419" s="397"/>
      <c r="AH419" s="397"/>
    </row>
    <row r="420" spans="1:34" ht="14.4">
      <c r="A420" s="397"/>
      <c r="B420" s="397"/>
      <c r="C420" s="397"/>
      <c r="D420" s="397"/>
      <c r="E420" s="397"/>
      <c r="F420" s="397"/>
      <c r="G420" s="397"/>
      <c r="H420" s="397"/>
      <c r="I420" s="397"/>
      <c r="J420" s="397"/>
      <c r="K420" s="397"/>
      <c r="L420" s="397"/>
      <c r="M420" s="397"/>
      <c r="N420" s="397"/>
      <c r="O420" s="397"/>
      <c r="P420" s="397"/>
      <c r="Q420" s="397"/>
      <c r="R420" s="397"/>
      <c r="S420" s="397"/>
      <c r="T420" s="397"/>
      <c r="U420" s="397"/>
      <c r="V420" s="397"/>
      <c r="W420" s="397"/>
      <c r="X420" s="397"/>
      <c r="Y420" s="397"/>
      <c r="Z420" s="397"/>
      <c r="AA420" s="397"/>
      <c r="AB420" s="397"/>
      <c r="AC420" s="397"/>
      <c r="AD420" s="397"/>
      <c r="AE420" s="397"/>
      <c r="AF420" s="397"/>
      <c r="AG420" s="397"/>
      <c r="AH420" s="397"/>
    </row>
    <row r="421" spans="1:34" ht="14.4">
      <c r="A421" s="397"/>
      <c r="B421" s="397"/>
      <c r="C421" s="397"/>
      <c r="D421" s="397"/>
      <c r="E421" s="397"/>
      <c r="F421" s="397"/>
      <c r="G421" s="397"/>
      <c r="H421" s="397"/>
      <c r="I421" s="397"/>
      <c r="J421" s="397"/>
      <c r="K421" s="397"/>
      <c r="L421" s="397"/>
      <c r="M421" s="397"/>
      <c r="N421" s="397"/>
      <c r="O421" s="397"/>
      <c r="P421" s="397"/>
      <c r="Q421" s="397"/>
      <c r="R421" s="397"/>
      <c r="S421" s="397"/>
      <c r="T421" s="397"/>
      <c r="U421" s="397"/>
      <c r="V421" s="397"/>
      <c r="W421" s="397"/>
      <c r="X421" s="397"/>
      <c r="Y421" s="397"/>
      <c r="Z421" s="397"/>
      <c r="AA421" s="397"/>
      <c r="AB421" s="397"/>
      <c r="AC421" s="397"/>
      <c r="AD421" s="397"/>
      <c r="AE421" s="397"/>
      <c r="AF421" s="397"/>
      <c r="AG421" s="397"/>
      <c r="AH421" s="397"/>
    </row>
    <row r="422" spans="1:34" ht="14.4">
      <c r="A422" s="397"/>
      <c r="B422" s="397"/>
      <c r="C422" s="397"/>
      <c r="D422" s="397"/>
      <c r="E422" s="397"/>
      <c r="F422" s="397"/>
      <c r="G422" s="397"/>
      <c r="H422" s="397"/>
      <c r="I422" s="397"/>
      <c r="J422" s="397"/>
      <c r="K422" s="397"/>
      <c r="L422" s="397"/>
      <c r="M422" s="397"/>
      <c r="N422" s="397"/>
      <c r="O422" s="397"/>
      <c r="P422" s="397"/>
      <c r="Q422" s="397"/>
      <c r="R422" s="397"/>
      <c r="S422" s="397"/>
      <c r="T422" s="397"/>
      <c r="U422" s="397"/>
      <c r="V422" s="397"/>
      <c r="W422" s="397"/>
      <c r="X422" s="397"/>
      <c r="Y422" s="397"/>
      <c r="Z422" s="397"/>
      <c r="AA422" s="397"/>
      <c r="AB422" s="397"/>
      <c r="AC422" s="397"/>
      <c r="AD422" s="397"/>
      <c r="AE422" s="397"/>
      <c r="AF422" s="397"/>
      <c r="AG422" s="397"/>
      <c r="AH422" s="397"/>
    </row>
    <row r="423" spans="1:34" ht="14.4">
      <c r="A423" s="397"/>
      <c r="B423" s="397"/>
      <c r="C423" s="397"/>
      <c r="D423" s="397"/>
      <c r="E423" s="397"/>
      <c r="F423" s="397"/>
      <c r="G423" s="397"/>
      <c r="H423" s="397"/>
      <c r="I423" s="397"/>
      <c r="J423" s="397"/>
      <c r="K423" s="397"/>
      <c r="L423" s="397"/>
      <c r="M423" s="397"/>
      <c r="N423" s="397"/>
      <c r="O423" s="397"/>
      <c r="P423" s="397"/>
      <c r="Q423" s="397"/>
      <c r="R423" s="397"/>
      <c r="S423" s="397"/>
      <c r="T423" s="397"/>
      <c r="U423" s="397"/>
      <c r="V423" s="397"/>
      <c r="W423" s="397"/>
      <c r="X423" s="397"/>
      <c r="Y423" s="397"/>
      <c r="Z423" s="397"/>
      <c r="AA423" s="397"/>
      <c r="AB423" s="397"/>
      <c r="AC423" s="397"/>
      <c r="AD423" s="397"/>
      <c r="AE423" s="397"/>
      <c r="AF423" s="397"/>
      <c r="AG423" s="397"/>
      <c r="AH423" s="397"/>
    </row>
    <row r="424" spans="1:34" ht="14.4">
      <c r="A424" s="397"/>
      <c r="B424" s="397"/>
      <c r="C424" s="397"/>
      <c r="D424" s="397"/>
      <c r="E424" s="397"/>
      <c r="F424" s="397"/>
      <c r="G424" s="397"/>
      <c r="H424" s="397"/>
      <c r="I424" s="397"/>
      <c r="J424" s="397"/>
      <c r="K424" s="397"/>
      <c r="L424" s="397"/>
      <c r="M424" s="397"/>
      <c r="N424" s="397"/>
      <c r="O424" s="397"/>
      <c r="P424" s="397"/>
      <c r="Q424" s="397"/>
      <c r="R424" s="397"/>
      <c r="S424" s="397"/>
      <c r="T424" s="397"/>
      <c r="U424" s="397"/>
      <c r="V424" s="397"/>
      <c r="W424" s="397"/>
      <c r="X424" s="397"/>
      <c r="Y424" s="397"/>
      <c r="Z424" s="397"/>
      <c r="AA424" s="397"/>
      <c r="AB424" s="397"/>
      <c r="AC424" s="397"/>
      <c r="AD424" s="397"/>
      <c r="AE424" s="397"/>
      <c r="AF424" s="397"/>
      <c r="AG424" s="397"/>
      <c r="AH424" s="397"/>
    </row>
    <row r="425" spans="1:34" ht="14.4">
      <c r="A425" s="397"/>
      <c r="B425" s="397"/>
      <c r="C425" s="397"/>
      <c r="D425" s="397"/>
      <c r="E425" s="397"/>
      <c r="F425" s="397"/>
      <c r="G425" s="397"/>
      <c r="H425" s="397"/>
      <c r="I425" s="397"/>
      <c r="J425" s="397"/>
      <c r="K425" s="397"/>
      <c r="L425" s="397"/>
      <c r="M425" s="397"/>
      <c r="N425" s="397"/>
      <c r="O425" s="397"/>
      <c r="P425" s="397"/>
      <c r="Q425" s="397"/>
      <c r="R425" s="397"/>
      <c r="S425" s="397"/>
      <c r="T425" s="397"/>
      <c r="U425" s="397"/>
      <c r="V425" s="397"/>
      <c r="W425" s="397"/>
      <c r="X425" s="397"/>
      <c r="Y425" s="397"/>
      <c r="Z425" s="397"/>
      <c r="AA425" s="397"/>
      <c r="AB425" s="397"/>
      <c r="AC425" s="397"/>
      <c r="AD425" s="397"/>
      <c r="AE425" s="397"/>
      <c r="AF425" s="397"/>
      <c r="AG425" s="397"/>
      <c r="AH425" s="397"/>
    </row>
    <row r="426" spans="1:34" ht="14.4">
      <c r="A426" s="397"/>
      <c r="B426" s="397"/>
      <c r="C426" s="397"/>
      <c r="D426" s="397"/>
      <c r="E426" s="397"/>
      <c r="F426" s="397"/>
      <c r="G426" s="397"/>
      <c r="H426" s="397"/>
      <c r="I426" s="397"/>
      <c r="J426" s="397"/>
      <c r="K426" s="397"/>
      <c r="L426" s="397"/>
      <c r="M426" s="397"/>
      <c r="N426" s="397"/>
      <c r="O426" s="397"/>
      <c r="P426" s="397"/>
      <c r="Q426" s="397"/>
      <c r="R426" s="397"/>
      <c r="S426" s="397"/>
      <c r="T426" s="397"/>
      <c r="U426" s="397"/>
      <c r="V426" s="397"/>
      <c r="W426" s="397"/>
      <c r="X426" s="397"/>
      <c r="Y426" s="397"/>
      <c r="Z426" s="397"/>
      <c r="AA426" s="397"/>
      <c r="AB426" s="397"/>
      <c r="AC426" s="397"/>
      <c r="AD426" s="397"/>
      <c r="AE426" s="397"/>
      <c r="AF426" s="397"/>
      <c r="AG426" s="397"/>
      <c r="AH426" s="397"/>
    </row>
    <row r="427" spans="1:34" ht="14.4">
      <c r="A427" s="397"/>
      <c r="B427" s="397"/>
      <c r="C427" s="397"/>
      <c r="D427" s="397"/>
      <c r="E427" s="397"/>
      <c r="F427" s="397"/>
      <c r="G427" s="397"/>
      <c r="H427" s="397"/>
      <c r="I427" s="397"/>
      <c r="J427" s="397"/>
      <c r="K427" s="397"/>
      <c r="L427" s="397"/>
      <c r="M427" s="397"/>
      <c r="N427" s="397"/>
      <c r="O427" s="397"/>
      <c r="P427" s="397"/>
      <c r="Q427" s="397"/>
      <c r="R427" s="397"/>
      <c r="S427" s="397"/>
      <c r="T427" s="397"/>
      <c r="U427" s="397"/>
      <c r="V427" s="397"/>
      <c r="W427" s="397"/>
      <c r="X427" s="397"/>
      <c r="Y427" s="397"/>
      <c r="Z427" s="397"/>
      <c r="AA427" s="397"/>
      <c r="AB427" s="397"/>
      <c r="AC427" s="397"/>
      <c r="AD427" s="397"/>
      <c r="AE427" s="397"/>
      <c r="AF427" s="397"/>
      <c r="AG427" s="397"/>
      <c r="AH427" s="397"/>
    </row>
    <row r="428" spans="1:34" ht="14.4">
      <c r="A428" s="397"/>
      <c r="B428" s="397"/>
      <c r="C428" s="397"/>
      <c r="D428" s="397"/>
      <c r="E428" s="397"/>
      <c r="F428" s="397"/>
      <c r="G428" s="397"/>
      <c r="H428" s="397"/>
      <c r="I428" s="397"/>
      <c r="J428" s="397"/>
      <c r="K428" s="397"/>
      <c r="L428" s="397"/>
      <c r="M428" s="397"/>
      <c r="N428" s="397"/>
      <c r="O428" s="397"/>
      <c r="P428" s="397"/>
      <c r="Q428" s="397"/>
      <c r="R428" s="397"/>
      <c r="S428" s="397"/>
      <c r="T428" s="397"/>
      <c r="U428" s="397"/>
      <c r="V428" s="397"/>
      <c r="W428" s="397"/>
      <c r="X428" s="397"/>
      <c r="Y428" s="397"/>
      <c r="Z428" s="397"/>
      <c r="AA428" s="397"/>
      <c r="AB428" s="397"/>
      <c r="AC428" s="397"/>
      <c r="AD428" s="397"/>
      <c r="AE428" s="397"/>
      <c r="AF428" s="397"/>
      <c r="AG428" s="397"/>
      <c r="AH428" s="397"/>
    </row>
    <row r="429" spans="1:34" ht="14.4">
      <c r="A429" s="397"/>
      <c r="B429" s="397"/>
      <c r="C429" s="397"/>
      <c r="D429" s="397"/>
      <c r="E429" s="397"/>
      <c r="F429" s="397"/>
      <c r="G429" s="397"/>
      <c r="H429" s="397"/>
      <c r="I429" s="397"/>
      <c r="J429" s="397"/>
      <c r="K429" s="397"/>
      <c r="L429" s="397"/>
      <c r="M429" s="397"/>
      <c r="N429" s="397"/>
      <c r="O429" s="397"/>
      <c r="P429" s="397"/>
      <c r="Q429" s="397"/>
      <c r="R429" s="397"/>
      <c r="S429" s="397"/>
      <c r="T429" s="397"/>
      <c r="U429" s="397"/>
      <c r="V429" s="397"/>
      <c r="W429" s="397"/>
      <c r="X429" s="397"/>
      <c r="Y429" s="397"/>
      <c r="Z429" s="397"/>
      <c r="AA429" s="397"/>
      <c r="AB429" s="397"/>
      <c r="AC429" s="397"/>
      <c r="AD429" s="397"/>
      <c r="AE429" s="397"/>
      <c r="AF429" s="397"/>
      <c r="AG429" s="397"/>
      <c r="AH429" s="397"/>
    </row>
    <row r="430" spans="1:34" ht="14.4">
      <c r="A430" s="397"/>
      <c r="B430" s="397"/>
      <c r="C430" s="397"/>
      <c r="D430" s="397"/>
      <c r="E430" s="397"/>
      <c r="F430" s="397"/>
      <c r="G430" s="397"/>
      <c r="H430" s="397"/>
      <c r="I430" s="397"/>
      <c r="J430" s="397"/>
      <c r="K430" s="397"/>
      <c r="L430" s="397"/>
      <c r="M430" s="397"/>
      <c r="N430" s="397"/>
      <c r="O430" s="397"/>
      <c r="P430" s="397"/>
      <c r="Q430" s="397"/>
      <c r="R430" s="397"/>
      <c r="S430" s="397"/>
      <c r="T430" s="397"/>
      <c r="U430" s="397"/>
      <c r="V430" s="397"/>
      <c r="W430" s="397"/>
      <c r="X430" s="397"/>
      <c r="Y430" s="397"/>
      <c r="Z430" s="397"/>
      <c r="AA430" s="397"/>
      <c r="AB430" s="397"/>
      <c r="AC430" s="397"/>
      <c r="AD430" s="397"/>
      <c r="AE430" s="397"/>
      <c r="AF430" s="397"/>
      <c r="AG430" s="397"/>
      <c r="AH430" s="397"/>
    </row>
    <row r="431" spans="1:34" ht="14.4">
      <c r="A431" s="397"/>
      <c r="B431" s="397"/>
      <c r="C431" s="397"/>
      <c r="D431" s="397"/>
      <c r="E431" s="397"/>
      <c r="F431" s="397"/>
      <c r="G431" s="397"/>
      <c r="H431" s="397"/>
      <c r="I431" s="397"/>
      <c r="J431" s="397"/>
      <c r="K431" s="397"/>
      <c r="L431" s="397"/>
      <c r="M431" s="397"/>
      <c r="N431" s="397"/>
      <c r="O431" s="397"/>
      <c r="P431" s="397"/>
      <c r="Q431" s="397"/>
      <c r="R431" s="397"/>
      <c r="S431" s="397"/>
      <c r="T431" s="397"/>
      <c r="U431" s="397"/>
      <c r="V431" s="397"/>
      <c r="W431" s="397"/>
      <c r="X431" s="397"/>
      <c r="Y431" s="397"/>
      <c r="Z431" s="397"/>
      <c r="AA431" s="397"/>
      <c r="AB431" s="397"/>
      <c r="AC431" s="397"/>
      <c r="AD431" s="397"/>
      <c r="AE431" s="397"/>
      <c r="AF431" s="397"/>
      <c r="AG431" s="397"/>
      <c r="AH431" s="397"/>
    </row>
    <row r="432" spans="1:34" ht="14.4">
      <c r="A432" s="397"/>
      <c r="B432" s="397"/>
      <c r="C432" s="397"/>
      <c r="D432" s="397"/>
      <c r="E432" s="397"/>
      <c r="F432" s="397"/>
      <c r="G432" s="397"/>
      <c r="H432" s="397"/>
      <c r="I432" s="397"/>
      <c r="J432" s="397"/>
      <c r="K432" s="397"/>
      <c r="L432" s="397"/>
      <c r="M432" s="397"/>
      <c r="N432" s="397"/>
      <c r="O432" s="397"/>
      <c r="P432" s="397"/>
      <c r="Q432" s="397"/>
      <c r="R432" s="397"/>
      <c r="S432" s="397"/>
      <c r="T432" s="397"/>
      <c r="U432" s="397"/>
      <c r="V432" s="397"/>
      <c r="W432" s="397"/>
      <c r="X432" s="397"/>
      <c r="Y432" s="397"/>
      <c r="Z432" s="397"/>
      <c r="AA432" s="397"/>
      <c r="AB432" s="397"/>
      <c r="AC432" s="397"/>
      <c r="AD432" s="397"/>
      <c r="AE432" s="397"/>
      <c r="AF432" s="397"/>
      <c r="AG432" s="397"/>
      <c r="AH432" s="397"/>
    </row>
    <row r="433" spans="1:34" ht="14.4">
      <c r="A433" s="397"/>
      <c r="B433" s="397"/>
      <c r="C433" s="397"/>
      <c r="D433" s="397"/>
      <c r="E433" s="397"/>
      <c r="F433" s="397"/>
      <c r="G433" s="397"/>
      <c r="H433" s="397"/>
      <c r="I433" s="397"/>
      <c r="J433" s="397"/>
      <c r="K433" s="397"/>
      <c r="L433" s="397"/>
      <c r="M433" s="397"/>
      <c r="N433" s="397"/>
      <c r="O433" s="397"/>
      <c r="P433" s="397"/>
      <c r="Q433" s="397"/>
      <c r="R433" s="397"/>
      <c r="S433" s="397"/>
      <c r="T433" s="397"/>
      <c r="U433" s="397"/>
      <c r="V433" s="397"/>
      <c r="W433" s="397"/>
      <c r="X433" s="397"/>
      <c r="Y433" s="397"/>
      <c r="Z433" s="397"/>
      <c r="AA433" s="397"/>
      <c r="AB433" s="397"/>
      <c r="AC433" s="397"/>
      <c r="AD433" s="397"/>
      <c r="AE433" s="397"/>
      <c r="AF433" s="397"/>
      <c r="AG433" s="397"/>
      <c r="AH433" s="397"/>
    </row>
    <row r="434" spans="1:34" ht="14.4">
      <c r="A434" s="397"/>
      <c r="B434" s="397"/>
      <c r="C434" s="397"/>
      <c r="D434" s="397"/>
      <c r="E434" s="397"/>
      <c r="F434" s="397"/>
      <c r="G434" s="397"/>
      <c r="H434" s="397"/>
      <c r="I434" s="397"/>
      <c r="J434" s="397"/>
      <c r="K434" s="397"/>
      <c r="L434" s="397"/>
      <c r="M434" s="397"/>
      <c r="N434" s="397"/>
      <c r="O434" s="397"/>
      <c r="P434" s="397"/>
      <c r="Q434" s="397"/>
      <c r="R434" s="397"/>
      <c r="S434" s="397"/>
      <c r="T434" s="397"/>
      <c r="U434" s="397"/>
      <c r="V434" s="397"/>
      <c r="W434" s="397"/>
      <c r="X434" s="397"/>
      <c r="Y434" s="397"/>
      <c r="Z434" s="397"/>
      <c r="AA434" s="397"/>
      <c r="AB434" s="397"/>
      <c r="AC434" s="397"/>
      <c r="AD434" s="397"/>
      <c r="AE434" s="397"/>
      <c r="AF434" s="397"/>
      <c r="AG434" s="397"/>
      <c r="AH434" s="397"/>
    </row>
    <row r="435" spans="1:34" ht="14.4">
      <c r="A435" s="397"/>
      <c r="B435" s="397"/>
      <c r="C435" s="397"/>
      <c r="D435" s="397"/>
      <c r="E435" s="397"/>
      <c r="F435" s="397"/>
      <c r="G435" s="397"/>
      <c r="H435" s="397"/>
      <c r="I435" s="397"/>
      <c r="J435" s="397"/>
      <c r="K435" s="397"/>
      <c r="L435" s="397"/>
      <c r="M435" s="397"/>
      <c r="N435" s="397"/>
      <c r="O435" s="397"/>
      <c r="P435" s="397"/>
      <c r="Q435" s="397"/>
      <c r="R435" s="397"/>
      <c r="S435" s="397"/>
      <c r="T435" s="397"/>
      <c r="U435" s="397"/>
      <c r="V435" s="397"/>
      <c r="W435" s="397"/>
      <c r="X435" s="397"/>
      <c r="Y435" s="397"/>
      <c r="Z435" s="397"/>
      <c r="AA435" s="397"/>
      <c r="AB435" s="397"/>
      <c r="AC435" s="397"/>
      <c r="AD435" s="397"/>
      <c r="AE435" s="397"/>
      <c r="AF435" s="397"/>
      <c r="AG435" s="397"/>
      <c r="AH435" s="397"/>
    </row>
    <row r="436" spans="1:34" ht="14.4">
      <c r="A436" s="397"/>
      <c r="B436" s="397"/>
      <c r="C436" s="397"/>
      <c r="D436" s="397"/>
      <c r="E436" s="397"/>
      <c r="F436" s="397"/>
      <c r="G436" s="397"/>
      <c r="H436" s="397"/>
      <c r="I436" s="397"/>
      <c r="J436" s="397"/>
      <c r="K436" s="397"/>
      <c r="L436" s="397"/>
      <c r="M436" s="397"/>
      <c r="N436" s="397"/>
      <c r="O436" s="397"/>
      <c r="P436" s="397"/>
      <c r="Q436" s="397"/>
      <c r="R436" s="397"/>
      <c r="S436" s="397"/>
      <c r="T436" s="397"/>
      <c r="U436" s="397"/>
      <c r="V436" s="397"/>
      <c r="W436" s="397"/>
      <c r="X436" s="397"/>
      <c r="Y436" s="397"/>
      <c r="Z436" s="397"/>
      <c r="AA436" s="397"/>
      <c r="AB436" s="397"/>
      <c r="AC436" s="397"/>
      <c r="AD436" s="397"/>
      <c r="AE436" s="397"/>
      <c r="AF436" s="397"/>
      <c r="AG436" s="397"/>
      <c r="AH436" s="397"/>
    </row>
    <row r="437" spans="1:34" ht="14.4">
      <c r="A437" s="397"/>
      <c r="B437" s="397"/>
      <c r="C437" s="397"/>
      <c r="D437" s="397"/>
      <c r="E437" s="397"/>
      <c r="F437" s="397"/>
      <c r="G437" s="397"/>
      <c r="H437" s="397"/>
      <c r="I437" s="397"/>
      <c r="J437" s="397"/>
      <c r="K437" s="397"/>
      <c r="L437" s="397"/>
      <c r="M437" s="397"/>
      <c r="N437" s="397"/>
      <c r="O437" s="397"/>
      <c r="P437" s="397"/>
      <c r="Q437" s="397"/>
      <c r="R437" s="397"/>
      <c r="S437" s="397"/>
      <c r="T437" s="397"/>
      <c r="U437" s="397"/>
      <c r="V437" s="397"/>
      <c r="W437" s="397"/>
      <c r="X437" s="397"/>
      <c r="Y437" s="397"/>
      <c r="Z437" s="397"/>
      <c r="AA437" s="397"/>
      <c r="AB437" s="397"/>
      <c r="AC437" s="397"/>
      <c r="AD437" s="397"/>
      <c r="AE437" s="397"/>
      <c r="AF437" s="397"/>
      <c r="AG437" s="397"/>
      <c r="AH437" s="397"/>
    </row>
    <row r="438" spans="1:34" ht="14.4">
      <c r="A438" s="397"/>
      <c r="B438" s="397"/>
      <c r="C438" s="397"/>
      <c r="D438" s="397"/>
      <c r="E438" s="397"/>
      <c r="F438" s="397"/>
      <c r="G438" s="397"/>
      <c r="H438" s="397"/>
      <c r="I438" s="397"/>
      <c r="J438" s="397"/>
      <c r="K438" s="397"/>
      <c r="L438" s="397"/>
      <c r="M438" s="397"/>
      <c r="N438" s="397"/>
      <c r="O438" s="397"/>
      <c r="P438" s="397"/>
      <c r="Q438" s="397"/>
      <c r="R438" s="397"/>
      <c r="S438" s="397"/>
      <c r="T438" s="397"/>
      <c r="U438" s="397"/>
      <c r="V438" s="397"/>
      <c r="W438" s="397"/>
      <c r="X438" s="397"/>
      <c r="Y438" s="397"/>
      <c r="Z438" s="397"/>
      <c r="AA438" s="397"/>
      <c r="AB438" s="397"/>
      <c r="AC438" s="397"/>
      <c r="AD438" s="397"/>
      <c r="AE438" s="397"/>
      <c r="AF438" s="397"/>
      <c r="AG438" s="397"/>
      <c r="AH438" s="397"/>
    </row>
    <row r="439" spans="1:34" ht="14.4">
      <c r="A439" s="397"/>
      <c r="B439" s="397"/>
      <c r="C439" s="397"/>
      <c r="D439" s="397"/>
      <c r="E439" s="397"/>
      <c r="F439" s="397"/>
      <c r="G439" s="397"/>
      <c r="H439" s="397"/>
      <c r="I439" s="397"/>
      <c r="J439" s="397"/>
      <c r="K439" s="397"/>
      <c r="L439" s="397"/>
      <c r="M439" s="397"/>
      <c r="N439" s="397"/>
      <c r="O439" s="397"/>
      <c r="P439" s="397"/>
      <c r="Q439" s="397"/>
      <c r="R439" s="397"/>
      <c r="S439" s="397"/>
      <c r="T439" s="397"/>
      <c r="U439" s="397"/>
      <c r="V439" s="397"/>
      <c r="W439" s="397"/>
      <c r="X439" s="397"/>
      <c r="Y439" s="397"/>
      <c r="Z439" s="397"/>
      <c r="AA439" s="397"/>
      <c r="AB439" s="397"/>
      <c r="AC439" s="397"/>
      <c r="AD439" s="397"/>
      <c r="AE439" s="397"/>
      <c r="AF439" s="397"/>
      <c r="AG439" s="397"/>
      <c r="AH439" s="397"/>
    </row>
    <row r="440" spans="1:34" ht="14.4">
      <c r="A440" s="397"/>
      <c r="B440" s="397"/>
      <c r="C440" s="397"/>
      <c r="D440" s="397"/>
      <c r="E440" s="397"/>
      <c r="F440" s="397"/>
      <c r="G440" s="397"/>
      <c r="H440" s="397"/>
      <c r="I440" s="397"/>
      <c r="J440" s="397"/>
      <c r="K440" s="397"/>
      <c r="L440" s="397"/>
      <c r="M440" s="397"/>
      <c r="N440" s="397"/>
      <c r="O440" s="397"/>
      <c r="P440" s="397"/>
      <c r="Q440" s="397"/>
      <c r="R440" s="397"/>
      <c r="S440" s="397"/>
      <c r="T440" s="397"/>
      <c r="U440" s="397"/>
      <c r="V440" s="397"/>
      <c r="W440" s="397"/>
      <c r="X440" s="397"/>
      <c r="Y440" s="397"/>
      <c r="Z440" s="397"/>
      <c r="AA440" s="397"/>
      <c r="AB440" s="397"/>
      <c r="AC440" s="397"/>
      <c r="AD440" s="397"/>
      <c r="AE440" s="397"/>
      <c r="AF440" s="397"/>
      <c r="AG440" s="397"/>
      <c r="AH440" s="397"/>
    </row>
    <row r="441" spans="1:34" ht="14.4">
      <c r="A441" s="397"/>
      <c r="B441" s="397"/>
      <c r="C441" s="397"/>
      <c r="D441" s="397"/>
      <c r="E441" s="397"/>
      <c r="F441" s="397"/>
      <c r="G441" s="397"/>
      <c r="H441" s="397"/>
      <c r="I441" s="397"/>
      <c r="J441" s="397"/>
      <c r="K441" s="397"/>
      <c r="L441" s="397"/>
      <c r="M441" s="397"/>
      <c r="N441" s="397"/>
      <c r="O441" s="397"/>
      <c r="P441" s="397"/>
      <c r="Q441" s="397"/>
      <c r="R441" s="397"/>
      <c r="S441" s="397"/>
      <c r="T441" s="397"/>
      <c r="U441" s="397"/>
      <c r="V441" s="397"/>
      <c r="W441" s="397"/>
      <c r="X441" s="397"/>
      <c r="Y441" s="397"/>
      <c r="Z441" s="397"/>
      <c r="AA441" s="397"/>
      <c r="AB441" s="397"/>
      <c r="AC441" s="397"/>
      <c r="AD441" s="397"/>
      <c r="AE441" s="397"/>
      <c r="AF441" s="397"/>
      <c r="AG441" s="397"/>
      <c r="AH441" s="397"/>
    </row>
    <row r="442" spans="1:34" ht="14.4">
      <c r="A442" s="397"/>
      <c r="B442" s="397"/>
      <c r="C442" s="397"/>
      <c r="D442" s="397"/>
      <c r="E442" s="397"/>
      <c r="F442" s="397"/>
      <c r="G442" s="397"/>
      <c r="H442" s="397"/>
      <c r="I442" s="397"/>
      <c r="J442" s="397"/>
      <c r="K442" s="397"/>
      <c r="L442" s="397"/>
      <c r="M442" s="397"/>
      <c r="N442" s="397"/>
      <c r="O442" s="397"/>
      <c r="P442" s="397"/>
      <c r="Q442" s="397"/>
      <c r="R442" s="397"/>
      <c r="S442" s="397"/>
      <c r="T442" s="397"/>
      <c r="U442" s="397"/>
      <c r="V442" s="397"/>
      <c r="W442" s="397"/>
      <c r="X442" s="397"/>
      <c r="Y442" s="397"/>
      <c r="Z442" s="397"/>
      <c r="AA442" s="397"/>
      <c r="AB442" s="397"/>
      <c r="AC442" s="397"/>
      <c r="AD442" s="397"/>
      <c r="AE442" s="397"/>
      <c r="AF442" s="397"/>
      <c r="AG442" s="397"/>
      <c r="AH442" s="397"/>
    </row>
    <row r="443" spans="1:34" ht="14.4">
      <c r="A443" s="397"/>
      <c r="B443" s="397"/>
      <c r="C443" s="397"/>
      <c r="D443" s="397"/>
      <c r="E443" s="397"/>
      <c r="F443" s="397"/>
      <c r="G443" s="397"/>
      <c r="H443" s="397"/>
      <c r="I443" s="397"/>
      <c r="J443" s="397"/>
      <c r="K443" s="397"/>
      <c r="L443" s="397"/>
      <c r="M443" s="397"/>
      <c r="N443" s="397"/>
      <c r="O443" s="397"/>
      <c r="P443" s="397"/>
      <c r="Q443" s="397"/>
      <c r="R443" s="397"/>
      <c r="S443" s="397"/>
      <c r="T443" s="397"/>
      <c r="U443" s="397"/>
      <c r="V443" s="397"/>
      <c r="W443" s="397"/>
      <c r="X443" s="397"/>
      <c r="Y443" s="397"/>
      <c r="Z443" s="397"/>
      <c r="AA443" s="397"/>
      <c r="AB443" s="397"/>
      <c r="AC443" s="397"/>
      <c r="AD443" s="397"/>
      <c r="AE443" s="397"/>
      <c r="AF443" s="397"/>
      <c r="AG443" s="397"/>
      <c r="AH443" s="397"/>
    </row>
    <row r="444" spans="1:34" ht="14.4">
      <c r="A444" s="397"/>
      <c r="B444" s="397"/>
      <c r="C444" s="397"/>
      <c r="D444" s="397"/>
      <c r="E444" s="397"/>
      <c r="F444" s="397"/>
      <c r="G444" s="397"/>
      <c r="H444" s="397"/>
      <c r="I444" s="397"/>
      <c r="J444" s="397"/>
      <c r="K444" s="397"/>
      <c r="L444" s="397"/>
      <c r="M444" s="397"/>
      <c r="N444" s="397"/>
      <c r="O444" s="397"/>
      <c r="P444" s="397"/>
      <c r="Q444" s="397"/>
      <c r="R444" s="397"/>
      <c r="S444" s="397"/>
      <c r="T444" s="397"/>
      <c r="U444" s="397"/>
      <c r="V444" s="397"/>
      <c r="W444" s="397"/>
      <c r="X444" s="397"/>
      <c r="Y444" s="397"/>
      <c r="Z444" s="397"/>
      <c r="AA444" s="397"/>
      <c r="AB444" s="397"/>
      <c r="AC444" s="397"/>
      <c r="AD444" s="397"/>
      <c r="AE444" s="397"/>
      <c r="AF444" s="397"/>
      <c r="AG444" s="397"/>
      <c r="AH444" s="397"/>
    </row>
    <row r="445" spans="1:34" ht="14.4">
      <c r="A445" s="397"/>
      <c r="B445" s="397"/>
      <c r="C445" s="397"/>
      <c r="D445" s="397"/>
      <c r="E445" s="397"/>
      <c r="F445" s="397"/>
      <c r="G445" s="397"/>
      <c r="H445" s="397"/>
      <c r="I445" s="397"/>
      <c r="J445" s="397"/>
      <c r="K445" s="397"/>
      <c r="L445" s="397"/>
      <c r="M445" s="397"/>
      <c r="N445" s="397"/>
      <c r="O445" s="397"/>
      <c r="P445" s="397"/>
      <c r="Q445" s="397"/>
      <c r="R445" s="397"/>
      <c r="S445" s="397"/>
      <c r="T445" s="397"/>
      <c r="U445" s="397"/>
      <c r="V445" s="397"/>
      <c r="W445" s="397"/>
      <c r="X445" s="397"/>
      <c r="Y445" s="397"/>
      <c r="Z445" s="397"/>
      <c r="AA445" s="397"/>
      <c r="AB445" s="397"/>
      <c r="AC445" s="397"/>
      <c r="AD445" s="397"/>
      <c r="AE445" s="397"/>
      <c r="AF445" s="397"/>
      <c r="AG445" s="397"/>
      <c r="AH445" s="397"/>
    </row>
    <row r="446" spans="1:34" ht="14.4">
      <c r="A446" s="397"/>
      <c r="B446" s="397"/>
      <c r="C446" s="397"/>
      <c r="D446" s="397"/>
      <c r="E446" s="397"/>
      <c r="F446" s="397"/>
      <c r="G446" s="397"/>
      <c r="H446" s="397"/>
      <c r="I446" s="397"/>
      <c r="J446" s="397"/>
      <c r="K446" s="397"/>
      <c r="L446" s="397"/>
      <c r="M446" s="397"/>
      <c r="N446" s="397"/>
      <c r="O446" s="397"/>
      <c r="P446" s="397"/>
      <c r="Q446" s="397"/>
      <c r="R446" s="397"/>
      <c r="S446" s="397"/>
      <c r="T446" s="397"/>
      <c r="U446" s="397"/>
      <c r="V446" s="397"/>
      <c r="W446" s="397"/>
      <c r="X446" s="397"/>
      <c r="Y446" s="397"/>
      <c r="Z446" s="397"/>
      <c r="AA446" s="397"/>
      <c r="AB446" s="397"/>
      <c r="AC446" s="397"/>
      <c r="AD446" s="397"/>
      <c r="AE446" s="397"/>
      <c r="AF446" s="397"/>
      <c r="AG446" s="397"/>
      <c r="AH446" s="397"/>
    </row>
    <row r="447" spans="1:34" ht="14.4">
      <c r="A447" s="397"/>
      <c r="B447" s="397"/>
      <c r="C447" s="397"/>
      <c r="D447" s="397"/>
      <c r="E447" s="397"/>
      <c r="F447" s="397"/>
      <c r="G447" s="397"/>
      <c r="H447" s="397"/>
      <c r="I447" s="397"/>
      <c r="J447" s="397"/>
      <c r="K447" s="397"/>
      <c r="L447" s="397"/>
      <c r="M447" s="397"/>
      <c r="N447" s="397"/>
      <c r="O447" s="397"/>
      <c r="P447" s="397"/>
      <c r="Q447" s="397"/>
      <c r="R447" s="397"/>
      <c r="S447" s="397"/>
      <c r="T447" s="397"/>
      <c r="U447" s="397"/>
      <c r="V447" s="397"/>
      <c r="W447" s="397"/>
      <c r="X447" s="397"/>
      <c r="Y447" s="397"/>
      <c r="Z447" s="397"/>
      <c r="AA447" s="397"/>
      <c r="AB447" s="397"/>
      <c r="AC447" s="397"/>
      <c r="AD447" s="397"/>
      <c r="AE447" s="397"/>
      <c r="AF447" s="397"/>
      <c r="AG447" s="397"/>
      <c r="AH447" s="397"/>
    </row>
    <row r="448" spans="1:34" ht="14.4">
      <c r="A448" s="397"/>
      <c r="B448" s="397"/>
      <c r="C448" s="397"/>
      <c r="D448" s="397"/>
      <c r="E448" s="397"/>
      <c r="F448" s="397"/>
      <c r="G448" s="397"/>
      <c r="H448" s="397"/>
      <c r="I448" s="397"/>
      <c r="J448" s="397"/>
      <c r="K448" s="397"/>
      <c r="L448" s="397"/>
      <c r="M448" s="397"/>
      <c r="N448" s="397"/>
      <c r="O448" s="397"/>
      <c r="P448" s="397"/>
      <c r="Q448" s="397"/>
      <c r="R448" s="397"/>
      <c r="S448" s="397"/>
      <c r="T448" s="397"/>
      <c r="U448" s="397"/>
      <c r="V448" s="397"/>
      <c r="W448" s="397"/>
      <c r="X448" s="397"/>
      <c r="Y448" s="397"/>
      <c r="Z448" s="397"/>
      <c r="AA448" s="397"/>
      <c r="AB448" s="397"/>
      <c r="AC448" s="397"/>
      <c r="AD448" s="397"/>
      <c r="AE448" s="397"/>
      <c r="AF448" s="397"/>
      <c r="AG448" s="397"/>
      <c r="AH448" s="397"/>
    </row>
    <row r="449" spans="1:34" ht="14.4">
      <c r="A449" s="397"/>
      <c r="B449" s="397"/>
      <c r="C449" s="397"/>
      <c r="D449" s="397"/>
      <c r="E449" s="397"/>
      <c r="F449" s="397"/>
      <c r="G449" s="397"/>
      <c r="H449" s="397"/>
      <c r="I449" s="397"/>
      <c r="J449" s="397"/>
      <c r="K449" s="397"/>
      <c r="L449" s="397"/>
      <c r="M449" s="397"/>
      <c r="N449" s="397"/>
      <c r="O449" s="397"/>
      <c r="P449" s="397"/>
      <c r="Q449" s="397"/>
      <c r="R449" s="397"/>
      <c r="S449" s="397"/>
      <c r="T449" s="397"/>
      <c r="U449" s="397"/>
      <c r="V449" s="397"/>
      <c r="W449" s="397"/>
      <c r="X449" s="397"/>
      <c r="Y449" s="397"/>
      <c r="Z449" s="397"/>
      <c r="AA449" s="397"/>
      <c r="AB449" s="397"/>
      <c r="AC449" s="397"/>
      <c r="AD449" s="397"/>
      <c r="AE449" s="397"/>
      <c r="AF449" s="397"/>
      <c r="AG449" s="397"/>
      <c r="AH449" s="397"/>
    </row>
    <row r="450" spans="1:34" ht="14.4">
      <c r="A450" s="397"/>
      <c r="B450" s="397"/>
      <c r="C450" s="397"/>
      <c r="D450" s="397"/>
      <c r="E450" s="397"/>
      <c r="F450" s="397"/>
      <c r="G450" s="397"/>
      <c r="H450" s="397"/>
      <c r="I450" s="397"/>
      <c r="J450" s="397"/>
      <c r="K450" s="397"/>
      <c r="L450" s="397"/>
      <c r="M450" s="397"/>
      <c r="N450" s="397"/>
      <c r="O450" s="397"/>
      <c r="P450" s="397"/>
      <c r="Q450" s="397"/>
      <c r="R450" s="397"/>
      <c r="S450" s="397"/>
      <c r="T450" s="397"/>
      <c r="U450" s="397"/>
      <c r="V450" s="397"/>
      <c r="W450" s="397"/>
      <c r="X450" s="397"/>
      <c r="Y450" s="397"/>
      <c r="Z450" s="397"/>
      <c r="AA450" s="397"/>
      <c r="AB450" s="397"/>
      <c r="AC450" s="397"/>
      <c r="AD450" s="397"/>
      <c r="AE450" s="397"/>
      <c r="AF450" s="397"/>
      <c r="AG450" s="397"/>
      <c r="AH450" s="397"/>
    </row>
    <row r="451" spans="1:34" ht="14.4">
      <c r="A451" s="397"/>
      <c r="B451" s="397"/>
      <c r="C451" s="397"/>
      <c r="D451" s="397"/>
      <c r="E451" s="397"/>
      <c r="F451" s="397"/>
      <c r="G451" s="397"/>
      <c r="H451" s="397"/>
      <c r="I451" s="397"/>
      <c r="J451" s="397"/>
      <c r="K451" s="397"/>
      <c r="L451" s="397"/>
      <c r="M451" s="397"/>
      <c r="N451" s="397"/>
      <c r="O451" s="397"/>
      <c r="P451" s="397"/>
      <c r="Q451" s="397"/>
      <c r="R451" s="397"/>
      <c r="S451" s="397"/>
      <c r="T451" s="397"/>
      <c r="U451" s="397"/>
      <c r="V451" s="397"/>
      <c r="W451" s="397"/>
      <c r="X451" s="397"/>
      <c r="Y451" s="397"/>
      <c r="Z451" s="397"/>
      <c r="AA451" s="397"/>
      <c r="AB451" s="397"/>
      <c r="AC451" s="397"/>
      <c r="AD451" s="397"/>
      <c r="AE451" s="397"/>
      <c r="AF451" s="397"/>
      <c r="AG451" s="397"/>
      <c r="AH451" s="397"/>
    </row>
    <row r="452" spans="1:34" ht="14.4">
      <c r="A452" s="397"/>
      <c r="B452" s="397"/>
      <c r="C452" s="397"/>
      <c r="D452" s="397"/>
      <c r="E452" s="397"/>
      <c r="F452" s="397"/>
      <c r="G452" s="397"/>
      <c r="H452" s="397"/>
      <c r="I452" s="397"/>
      <c r="J452" s="397"/>
      <c r="K452" s="397"/>
      <c r="L452" s="397"/>
      <c r="M452" s="397"/>
      <c r="N452" s="397"/>
      <c r="O452" s="397"/>
      <c r="P452" s="397"/>
      <c r="Q452" s="397"/>
      <c r="R452" s="397"/>
      <c r="S452" s="397"/>
      <c r="T452" s="397"/>
      <c r="U452" s="397"/>
      <c r="V452" s="397"/>
      <c r="W452" s="397"/>
      <c r="X452" s="397"/>
      <c r="Y452" s="397"/>
      <c r="Z452" s="397"/>
      <c r="AA452" s="397"/>
      <c r="AB452" s="397"/>
      <c r="AC452" s="397"/>
      <c r="AD452" s="397"/>
      <c r="AE452" s="397"/>
      <c r="AF452" s="397"/>
      <c r="AG452" s="397"/>
      <c r="AH452" s="397"/>
    </row>
    <row r="453" spans="1:34" ht="14.4">
      <c r="A453" s="397"/>
      <c r="B453" s="397"/>
      <c r="C453" s="397"/>
      <c r="D453" s="397"/>
      <c r="E453" s="397"/>
      <c r="F453" s="397"/>
      <c r="G453" s="397"/>
      <c r="H453" s="397"/>
      <c r="I453" s="397"/>
      <c r="J453" s="397"/>
      <c r="K453" s="397"/>
      <c r="L453" s="397"/>
      <c r="M453" s="397"/>
      <c r="N453" s="397"/>
      <c r="O453" s="397"/>
      <c r="P453" s="397"/>
      <c r="Q453" s="397"/>
      <c r="R453" s="397"/>
      <c r="S453" s="397"/>
      <c r="T453" s="397"/>
      <c r="U453" s="397"/>
      <c r="V453" s="397"/>
      <c r="W453" s="397"/>
      <c r="X453" s="397"/>
      <c r="Y453" s="397"/>
      <c r="Z453" s="397"/>
      <c r="AA453" s="397"/>
      <c r="AB453" s="397"/>
      <c r="AC453" s="397"/>
      <c r="AD453" s="397"/>
      <c r="AE453" s="397"/>
      <c r="AF453" s="397"/>
      <c r="AG453" s="397"/>
      <c r="AH453" s="397"/>
    </row>
    <row r="454" spans="1:34" ht="14.4">
      <c r="A454" s="397"/>
      <c r="B454" s="397"/>
      <c r="C454" s="397"/>
      <c r="D454" s="397"/>
      <c r="E454" s="397"/>
      <c r="F454" s="397"/>
      <c r="G454" s="397"/>
      <c r="H454" s="397"/>
      <c r="I454" s="397"/>
      <c r="J454" s="397"/>
      <c r="K454" s="397"/>
      <c r="L454" s="397"/>
      <c r="M454" s="397"/>
      <c r="N454" s="397"/>
      <c r="O454" s="397"/>
      <c r="P454" s="397"/>
      <c r="Q454" s="397"/>
      <c r="R454" s="397"/>
      <c r="S454" s="397"/>
      <c r="T454" s="397"/>
      <c r="U454" s="397"/>
      <c r="V454" s="397"/>
      <c r="W454" s="397"/>
      <c r="X454" s="397"/>
      <c r="Y454" s="397"/>
      <c r="Z454" s="397"/>
      <c r="AA454" s="397"/>
      <c r="AB454" s="397"/>
      <c r="AC454" s="397"/>
      <c r="AD454" s="397"/>
      <c r="AE454" s="397"/>
      <c r="AF454" s="397"/>
      <c r="AG454" s="397"/>
      <c r="AH454" s="397"/>
    </row>
    <row r="455" spans="1:34" ht="14.4">
      <c r="A455" s="397"/>
      <c r="B455" s="397"/>
      <c r="C455" s="397"/>
      <c r="D455" s="397"/>
      <c r="E455" s="397"/>
      <c r="F455" s="397"/>
      <c r="G455" s="397"/>
      <c r="H455" s="397"/>
      <c r="I455" s="397"/>
      <c r="J455" s="397"/>
      <c r="K455" s="397"/>
      <c r="L455" s="397"/>
      <c r="M455" s="397"/>
      <c r="N455" s="397"/>
      <c r="O455" s="397"/>
      <c r="P455" s="397"/>
      <c r="Q455" s="397"/>
      <c r="R455" s="397"/>
      <c r="S455" s="397"/>
      <c r="T455" s="397"/>
      <c r="U455" s="397"/>
      <c r="V455" s="397"/>
      <c r="W455" s="397"/>
      <c r="X455" s="397"/>
      <c r="Y455" s="397"/>
      <c r="Z455" s="397"/>
      <c r="AA455" s="397"/>
      <c r="AB455" s="397"/>
      <c r="AC455" s="397"/>
      <c r="AD455" s="397"/>
      <c r="AE455" s="397"/>
      <c r="AF455" s="397"/>
      <c r="AG455" s="397"/>
      <c r="AH455" s="397"/>
    </row>
    <row r="456" spans="1:34" ht="14.4">
      <c r="A456" s="397"/>
      <c r="B456" s="397"/>
      <c r="C456" s="397"/>
      <c r="D456" s="397"/>
      <c r="E456" s="397"/>
      <c r="F456" s="397"/>
      <c r="G456" s="397"/>
      <c r="H456" s="397"/>
      <c r="I456" s="397"/>
      <c r="J456" s="397"/>
      <c r="K456" s="397"/>
      <c r="L456" s="397"/>
      <c r="M456" s="397"/>
      <c r="N456" s="397"/>
      <c r="O456" s="397"/>
      <c r="P456" s="397"/>
      <c r="Q456" s="397"/>
      <c r="R456" s="397"/>
      <c r="S456" s="397"/>
      <c r="T456" s="397"/>
      <c r="U456" s="397"/>
      <c r="V456" s="397"/>
      <c r="W456" s="397"/>
      <c r="X456" s="397"/>
      <c r="Y456" s="397"/>
      <c r="Z456" s="397"/>
      <c r="AA456" s="397"/>
      <c r="AB456" s="397"/>
      <c r="AC456" s="397"/>
      <c r="AD456" s="397"/>
      <c r="AE456" s="397"/>
      <c r="AF456" s="397"/>
      <c r="AG456" s="397"/>
      <c r="AH456" s="397"/>
    </row>
    <row r="457" spans="1:34" ht="14.4">
      <c r="A457" s="397"/>
      <c r="B457" s="397"/>
      <c r="C457" s="397"/>
      <c r="D457" s="397"/>
      <c r="E457" s="397"/>
      <c r="F457" s="397"/>
      <c r="G457" s="397"/>
      <c r="H457" s="397"/>
      <c r="I457" s="397"/>
      <c r="J457" s="397"/>
      <c r="K457" s="397"/>
      <c r="L457" s="397"/>
      <c r="M457" s="397"/>
      <c r="N457" s="397"/>
      <c r="O457" s="397"/>
      <c r="P457" s="397"/>
      <c r="Q457" s="397"/>
      <c r="R457" s="397"/>
      <c r="S457" s="397"/>
      <c r="T457" s="397"/>
      <c r="U457" s="397"/>
      <c r="V457" s="397"/>
      <c r="W457" s="397"/>
      <c r="X457" s="397"/>
      <c r="Y457" s="397"/>
      <c r="Z457" s="397"/>
      <c r="AA457" s="397"/>
      <c r="AB457" s="397"/>
      <c r="AC457" s="397"/>
      <c r="AD457" s="397"/>
      <c r="AE457" s="397"/>
      <c r="AF457" s="397"/>
      <c r="AG457" s="397"/>
      <c r="AH457" s="397"/>
    </row>
    <row r="458" spans="1:34" ht="14.4">
      <c r="A458" s="397"/>
      <c r="B458" s="397"/>
      <c r="C458" s="397"/>
      <c r="D458" s="397"/>
      <c r="E458" s="397"/>
      <c r="F458" s="397"/>
      <c r="G458" s="397"/>
      <c r="H458" s="397"/>
      <c r="I458" s="397"/>
      <c r="J458" s="397"/>
      <c r="K458" s="397"/>
      <c r="L458" s="397"/>
      <c r="M458" s="397"/>
      <c r="N458" s="397"/>
      <c r="O458" s="397"/>
      <c r="P458" s="397"/>
      <c r="Q458" s="397"/>
      <c r="R458" s="397"/>
      <c r="S458" s="397"/>
      <c r="T458" s="397"/>
      <c r="U458" s="397"/>
      <c r="V458" s="397"/>
      <c r="W458" s="397"/>
      <c r="X458" s="397"/>
      <c r="Y458" s="397"/>
      <c r="Z458" s="397"/>
      <c r="AA458" s="397"/>
      <c r="AB458" s="397"/>
      <c r="AC458" s="397"/>
      <c r="AD458" s="397"/>
      <c r="AE458" s="397"/>
      <c r="AF458" s="397"/>
      <c r="AG458" s="397"/>
      <c r="AH458" s="397"/>
    </row>
    <row r="459" spans="1:34" ht="14.4">
      <c r="A459" s="397"/>
      <c r="B459" s="397"/>
      <c r="C459" s="397"/>
      <c r="D459" s="397"/>
      <c r="E459" s="397"/>
      <c r="F459" s="397"/>
      <c r="G459" s="397"/>
      <c r="H459" s="397"/>
      <c r="I459" s="397"/>
      <c r="J459" s="397"/>
      <c r="K459" s="397"/>
      <c r="L459" s="397"/>
      <c r="M459" s="397"/>
      <c r="N459" s="397"/>
      <c r="O459" s="397"/>
      <c r="P459" s="397"/>
      <c r="Q459" s="397"/>
      <c r="R459" s="397"/>
      <c r="S459" s="397"/>
      <c r="T459" s="397"/>
      <c r="U459" s="397"/>
      <c r="V459" s="397"/>
      <c r="W459" s="397"/>
      <c r="X459" s="397"/>
      <c r="Y459" s="397"/>
      <c r="Z459" s="397"/>
      <c r="AA459" s="397"/>
      <c r="AB459" s="397"/>
      <c r="AC459" s="397"/>
      <c r="AD459" s="397"/>
      <c r="AE459" s="397"/>
      <c r="AF459" s="397"/>
      <c r="AG459" s="397"/>
      <c r="AH459" s="397"/>
    </row>
    <row r="460" spans="1:34" ht="14.4">
      <c r="A460" s="397"/>
      <c r="B460" s="397"/>
      <c r="C460" s="397"/>
      <c r="D460" s="397"/>
      <c r="E460" s="397"/>
      <c r="F460" s="397"/>
      <c r="G460" s="397"/>
      <c r="H460" s="397"/>
      <c r="I460" s="397"/>
      <c r="J460" s="397"/>
      <c r="K460" s="397"/>
      <c r="L460" s="397"/>
      <c r="M460" s="397"/>
      <c r="N460" s="397"/>
      <c r="O460" s="397"/>
      <c r="P460" s="397"/>
      <c r="Q460" s="397"/>
      <c r="R460" s="397"/>
      <c r="S460" s="397"/>
      <c r="T460" s="397"/>
      <c r="U460" s="397"/>
      <c r="V460" s="397"/>
      <c r="W460" s="397"/>
      <c r="X460" s="397"/>
      <c r="Y460" s="397"/>
      <c r="Z460" s="397"/>
      <c r="AA460" s="397"/>
      <c r="AB460" s="397"/>
      <c r="AC460" s="397"/>
      <c r="AD460" s="397"/>
      <c r="AE460" s="397"/>
      <c r="AF460" s="397"/>
      <c r="AG460" s="397"/>
      <c r="AH460" s="397"/>
    </row>
    <row r="461" spans="1:34" ht="14.4">
      <c r="A461" s="397"/>
      <c r="B461" s="397"/>
      <c r="C461" s="397"/>
      <c r="D461" s="397"/>
      <c r="E461" s="397"/>
      <c r="F461" s="397"/>
      <c r="G461" s="397"/>
      <c r="H461" s="397"/>
      <c r="I461" s="397"/>
      <c r="J461" s="397"/>
      <c r="K461" s="397"/>
      <c r="L461" s="397"/>
      <c r="M461" s="397"/>
      <c r="N461" s="397"/>
      <c r="O461" s="397"/>
      <c r="P461" s="397"/>
      <c r="Q461" s="397"/>
      <c r="R461" s="397"/>
      <c r="S461" s="397"/>
      <c r="T461" s="397"/>
      <c r="U461" s="397"/>
      <c r="V461" s="397"/>
      <c r="W461" s="397"/>
      <c r="X461" s="397"/>
      <c r="Y461" s="397"/>
      <c r="Z461" s="397"/>
      <c r="AA461" s="397"/>
      <c r="AB461" s="397"/>
      <c r="AC461" s="397"/>
      <c r="AD461" s="397"/>
      <c r="AE461" s="397"/>
      <c r="AF461" s="397"/>
      <c r="AG461" s="397"/>
      <c r="AH461" s="397"/>
    </row>
    <row r="462" spans="1:34" ht="14.4">
      <c r="A462" s="397"/>
      <c r="B462" s="397"/>
      <c r="C462" s="397"/>
      <c r="D462" s="397"/>
      <c r="E462" s="397"/>
      <c r="F462" s="397"/>
      <c r="G462" s="397"/>
      <c r="H462" s="397"/>
      <c r="I462" s="397"/>
      <c r="J462" s="397"/>
      <c r="K462" s="397"/>
      <c r="L462" s="397"/>
      <c r="M462" s="397"/>
      <c r="N462" s="397"/>
      <c r="O462" s="397"/>
      <c r="P462" s="397"/>
      <c r="Q462" s="397"/>
      <c r="R462" s="397"/>
      <c r="S462" s="397"/>
      <c r="T462" s="397"/>
      <c r="U462" s="397"/>
      <c r="V462" s="397"/>
      <c r="W462" s="397"/>
      <c r="X462" s="397"/>
      <c r="Y462" s="397"/>
      <c r="Z462" s="397"/>
      <c r="AA462" s="397"/>
      <c r="AB462" s="397"/>
      <c r="AC462" s="397"/>
      <c r="AD462" s="397"/>
      <c r="AE462" s="397"/>
      <c r="AF462" s="397"/>
      <c r="AG462" s="397"/>
      <c r="AH462" s="397"/>
    </row>
    <row r="463" spans="1:34" ht="14.4">
      <c r="A463" s="397"/>
      <c r="B463" s="397"/>
      <c r="C463" s="397"/>
      <c r="D463" s="397"/>
      <c r="E463" s="397"/>
      <c r="F463" s="397"/>
      <c r="G463" s="397"/>
      <c r="H463" s="397"/>
      <c r="I463" s="397"/>
      <c r="J463" s="397"/>
      <c r="K463" s="397"/>
      <c r="L463" s="397"/>
      <c r="M463" s="397"/>
      <c r="N463" s="397"/>
      <c r="O463" s="397"/>
      <c r="P463" s="397"/>
      <c r="Q463" s="397"/>
      <c r="R463" s="397"/>
      <c r="S463" s="397"/>
      <c r="T463" s="397"/>
      <c r="U463" s="397"/>
      <c r="V463" s="397"/>
      <c r="W463" s="397"/>
      <c r="X463" s="397"/>
      <c r="Y463" s="397"/>
      <c r="Z463" s="397"/>
      <c r="AA463" s="397"/>
      <c r="AB463" s="397"/>
      <c r="AC463" s="397"/>
      <c r="AD463" s="397"/>
      <c r="AE463" s="397"/>
      <c r="AF463" s="397"/>
      <c r="AG463" s="397"/>
      <c r="AH463" s="397"/>
    </row>
    <row r="464" spans="1:34" ht="14.4">
      <c r="A464" s="397"/>
      <c r="B464" s="397"/>
      <c r="C464" s="397"/>
      <c r="D464" s="397"/>
      <c r="E464" s="397"/>
      <c r="F464" s="397"/>
      <c r="G464" s="397"/>
      <c r="H464" s="397"/>
      <c r="I464" s="397"/>
      <c r="J464" s="397"/>
      <c r="K464" s="397"/>
      <c r="L464" s="397"/>
      <c r="M464" s="397"/>
      <c r="N464" s="397"/>
      <c r="O464" s="397"/>
      <c r="P464" s="397"/>
      <c r="Q464" s="397"/>
      <c r="R464" s="397"/>
      <c r="S464" s="397"/>
      <c r="T464" s="397"/>
      <c r="U464" s="397"/>
      <c r="V464" s="397"/>
      <c r="W464" s="397"/>
      <c r="X464" s="397"/>
      <c r="Y464" s="397"/>
      <c r="Z464" s="397"/>
      <c r="AA464" s="397"/>
      <c r="AB464" s="397"/>
      <c r="AC464" s="397"/>
      <c r="AD464" s="397"/>
      <c r="AE464" s="397"/>
      <c r="AF464" s="397"/>
      <c r="AG464" s="397"/>
      <c r="AH464" s="397"/>
    </row>
    <row r="465" spans="1:34" ht="14.4">
      <c r="A465" s="397"/>
      <c r="B465" s="397"/>
      <c r="C465" s="397"/>
      <c r="D465" s="397"/>
      <c r="E465" s="397"/>
      <c r="F465" s="397"/>
      <c r="G465" s="397"/>
      <c r="H465" s="397"/>
      <c r="I465" s="397"/>
      <c r="J465" s="397"/>
      <c r="K465" s="397"/>
      <c r="L465" s="397"/>
      <c r="M465" s="397"/>
      <c r="N465" s="397"/>
      <c r="O465" s="397"/>
      <c r="P465" s="397"/>
      <c r="Q465" s="397"/>
      <c r="R465" s="397"/>
      <c r="S465" s="397"/>
      <c r="T465" s="397"/>
      <c r="U465" s="397"/>
      <c r="V465" s="397"/>
      <c r="W465" s="397"/>
      <c r="X465" s="397"/>
      <c r="Y465" s="397"/>
      <c r="Z465" s="397"/>
      <c r="AA465" s="397"/>
      <c r="AB465" s="397"/>
      <c r="AC465" s="397"/>
      <c r="AD465" s="397"/>
      <c r="AE465" s="397"/>
      <c r="AF465" s="397"/>
      <c r="AG465" s="397"/>
      <c r="AH465" s="397"/>
    </row>
    <row r="466" spans="1:34" ht="14.4">
      <c r="A466" s="397"/>
      <c r="B466" s="397"/>
      <c r="C466" s="397"/>
      <c r="D466" s="397"/>
      <c r="E466" s="397"/>
      <c r="F466" s="397"/>
      <c r="G466" s="397"/>
      <c r="H466" s="397"/>
      <c r="I466" s="397"/>
      <c r="J466" s="397"/>
      <c r="K466" s="397"/>
      <c r="L466" s="397"/>
      <c r="M466" s="397"/>
      <c r="N466" s="397"/>
      <c r="O466" s="397"/>
      <c r="P466" s="397"/>
      <c r="Q466" s="397"/>
      <c r="R466" s="397"/>
      <c r="S466" s="397"/>
      <c r="T466" s="397"/>
      <c r="U466" s="397"/>
      <c r="V466" s="397"/>
      <c r="W466" s="397"/>
      <c r="X466" s="397"/>
      <c r="Y466" s="397"/>
      <c r="Z466" s="397"/>
      <c r="AA466" s="397"/>
      <c r="AB466" s="397"/>
      <c r="AC466" s="397"/>
      <c r="AD466" s="397"/>
      <c r="AE466" s="397"/>
      <c r="AF466" s="397"/>
      <c r="AG466" s="397"/>
      <c r="AH466" s="397"/>
    </row>
    <row r="467" spans="1:34" ht="14.4">
      <c r="A467" s="397"/>
      <c r="B467" s="397"/>
      <c r="C467" s="397"/>
      <c r="D467" s="397"/>
      <c r="E467" s="397"/>
      <c r="F467" s="397"/>
      <c r="G467" s="397"/>
      <c r="H467" s="397"/>
      <c r="I467" s="397"/>
      <c r="J467" s="397"/>
      <c r="K467" s="397"/>
      <c r="L467" s="397"/>
      <c r="M467" s="397"/>
      <c r="N467" s="397"/>
      <c r="O467" s="397"/>
      <c r="P467" s="397"/>
      <c r="Q467" s="397"/>
      <c r="R467" s="397"/>
      <c r="S467" s="397"/>
      <c r="T467" s="397"/>
      <c r="U467" s="397"/>
      <c r="V467" s="397"/>
      <c r="W467" s="397"/>
      <c r="X467" s="397"/>
      <c r="Y467" s="397"/>
      <c r="Z467" s="397"/>
      <c r="AA467" s="397"/>
      <c r="AB467" s="397"/>
      <c r="AC467" s="397"/>
      <c r="AD467" s="397"/>
      <c r="AE467" s="397"/>
      <c r="AF467" s="397"/>
      <c r="AG467" s="397"/>
      <c r="AH467" s="397"/>
    </row>
    <row r="468" spans="1:34" ht="14.4">
      <c r="A468" s="397"/>
      <c r="B468" s="397"/>
      <c r="C468" s="397"/>
      <c r="D468" s="397"/>
      <c r="E468" s="397"/>
      <c r="F468" s="397"/>
      <c r="G468" s="397"/>
      <c r="H468" s="397"/>
      <c r="I468" s="397"/>
      <c r="J468" s="397"/>
      <c r="K468" s="397"/>
      <c r="L468" s="397"/>
      <c r="M468" s="397"/>
      <c r="N468" s="397"/>
      <c r="O468" s="397"/>
      <c r="P468" s="397"/>
      <c r="Q468" s="397"/>
      <c r="R468" s="397"/>
      <c r="S468" s="397"/>
      <c r="T468" s="397"/>
      <c r="U468" s="397"/>
      <c r="V468" s="397"/>
      <c r="W468" s="397"/>
      <c r="X468" s="397"/>
      <c r="Y468" s="397"/>
      <c r="Z468" s="397"/>
      <c r="AA468" s="397"/>
      <c r="AB468" s="397"/>
      <c r="AC468" s="397"/>
      <c r="AD468" s="397"/>
      <c r="AE468" s="397"/>
      <c r="AF468" s="397"/>
      <c r="AG468" s="397"/>
      <c r="AH468" s="397"/>
    </row>
    <row r="469" spans="1:34" ht="14.4">
      <c r="A469" s="397"/>
      <c r="B469" s="397"/>
      <c r="C469" s="397"/>
      <c r="D469" s="397"/>
      <c r="E469" s="397"/>
      <c r="F469" s="397"/>
      <c r="G469" s="397"/>
      <c r="H469" s="397"/>
      <c r="I469" s="397"/>
      <c r="J469" s="397"/>
      <c r="K469" s="397"/>
      <c r="L469" s="397"/>
      <c r="M469" s="397"/>
      <c r="N469" s="397"/>
      <c r="O469" s="397"/>
      <c r="P469" s="397"/>
      <c r="Q469" s="397"/>
      <c r="R469" s="397"/>
      <c r="S469" s="397"/>
      <c r="T469" s="397"/>
      <c r="U469" s="397"/>
      <c r="V469" s="397"/>
      <c r="W469" s="397"/>
      <c r="X469" s="397"/>
      <c r="Y469" s="397"/>
      <c r="Z469" s="397"/>
      <c r="AA469" s="397"/>
      <c r="AB469" s="397"/>
      <c r="AC469" s="397"/>
      <c r="AD469" s="397"/>
      <c r="AE469" s="397"/>
      <c r="AF469" s="397"/>
      <c r="AG469" s="397"/>
      <c r="AH469" s="397"/>
    </row>
    <row r="470" spans="1:34" ht="14.4">
      <c r="A470" s="397"/>
      <c r="B470" s="397"/>
      <c r="C470" s="397"/>
      <c r="D470" s="397"/>
      <c r="E470" s="397"/>
      <c r="F470" s="397"/>
      <c r="G470" s="397"/>
      <c r="H470" s="397"/>
      <c r="I470" s="397"/>
      <c r="J470" s="397"/>
      <c r="K470" s="397"/>
      <c r="L470" s="397"/>
      <c r="M470" s="397"/>
      <c r="N470" s="397"/>
      <c r="O470" s="397"/>
      <c r="P470" s="397"/>
      <c r="Q470" s="397"/>
      <c r="R470" s="397"/>
      <c r="S470" s="397"/>
      <c r="T470" s="397"/>
      <c r="U470" s="397"/>
      <c r="V470" s="397"/>
      <c r="W470" s="397"/>
      <c r="X470" s="397"/>
      <c r="Y470" s="397"/>
      <c r="Z470" s="397"/>
      <c r="AA470" s="397"/>
      <c r="AB470" s="397"/>
      <c r="AC470" s="397"/>
      <c r="AD470" s="397"/>
      <c r="AE470" s="397"/>
      <c r="AF470" s="397"/>
      <c r="AG470" s="397"/>
      <c r="AH470" s="397"/>
    </row>
    <row r="471" spans="1:34" ht="14.4">
      <c r="A471" s="397"/>
      <c r="B471" s="397"/>
      <c r="C471" s="397"/>
      <c r="D471" s="397"/>
      <c r="E471" s="397"/>
      <c r="F471" s="397"/>
      <c r="G471" s="397"/>
      <c r="H471" s="397"/>
      <c r="I471" s="397"/>
      <c r="J471" s="397"/>
      <c r="K471" s="397"/>
      <c r="L471" s="397"/>
      <c r="M471" s="397"/>
      <c r="N471" s="397"/>
      <c r="O471" s="397"/>
      <c r="P471" s="397"/>
      <c r="Q471" s="397"/>
      <c r="R471" s="397"/>
      <c r="S471" s="397"/>
      <c r="T471" s="397"/>
      <c r="U471" s="397"/>
      <c r="V471" s="397"/>
      <c r="W471" s="397"/>
      <c r="X471" s="397"/>
      <c r="Y471" s="397"/>
      <c r="Z471" s="397"/>
      <c r="AA471" s="397"/>
      <c r="AB471" s="397"/>
      <c r="AC471" s="397"/>
      <c r="AD471" s="397"/>
      <c r="AE471" s="397"/>
      <c r="AF471" s="397"/>
      <c r="AG471" s="397"/>
      <c r="AH471" s="397"/>
    </row>
    <row r="472" spans="1:34" ht="14.4">
      <c r="A472" s="397"/>
      <c r="B472" s="397"/>
      <c r="C472" s="397"/>
      <c r="D472" s="397"/>
      <c r="E472" s="397"/>
      <c r="F472" s="397"/>
      <c r="G472" s="397"/>
      <c r="H472" s="397"/>
      <c r="I472" s="397"/>
      <c r="J472" s="397"/>
      <c r="K472" s="397"/>
      <c r="L472" s="397"/>
      <c r="M472" s="397"/>
      <c r="N472" s="397"/>
      <c r="O472" s="397"/>
      <c r="P472" s="397"/>
      <c r="Q472" s="397"/>
      <c r="R472" s="397"/>
      <c r="S472" s="397"/>
      <c r="T472" s="397"/>
      <c r="U472" s="397"/>
      <c r="V472" s="397"/>
      <c r="W472" s="397"/>
      <c r="X472" s="397"/>
      <c r="Y472" s="397"/>
      <c r="Z472" s="397"/>
      <c r="AA472" s="397"/>
      <c r="AB472" s="397"/>
      <c r="AC472" s="397"/>
      <c r="AD472" s="397"/>
      <c r="AE472" s="397"/>
      <c r="AF472" s="397"/>
      <c r="AG472" s="397"/>
      <c r="AH472" s="397"/>
    </row>
    <row r="473" spans="1:34" ht="14.4">
      <c r="A473" s="397"/>
      <c r="B473" s="397"/>
      <c r="C473" s="397"/>
      <c r="D473" s="397"/>
      <c r="E473" s="397"/>
      <c r="F473" s="397"/>
      <c r="G473" s="397"/>
      <c r="H473" s="397"/>
      <c r="I473" s="397"/>
      <c r="J473" s="397"/>
      <c r="K473" s="397"/>
      <c r="L473" s="397"/>
      <c r="M473" s="397"/>
      <c r="N473" s="397"/>
      <c r="O473" s="397"/>
      <c r="P473" s="397"/>
      <c r="Q473" s="397"/>
      <c r="R473" s="397"/>
      <c r="S473" s="397"/>
      <c r="T473" s="397"/>
      <c r="U473" s="397"/>
      <c r="V473" s="397"/>
      <c r="W473" s="397"/>
      <c r="X473" s="397"/>
      <c r="Y473" s="397"/>
      <c r="Z473" s="397"/>
      <c r="AA473" s="397"/>
      <c r="AB473" s="397"/>
      <c r="AC473" s="397"/>
      <c r="AD473" s="397"/>
      <c r="AE473" s="397"/>
      <c r="AF473" s="397"/>
      <c r="AG473" s="397"/>
      <c r="AH473" s="397"/>
    </row>
    <row r="474" spans="1:34" ht="14.4">
      <c r="A474" s="397"/>
      <c r="B474" s="397"/>
      <c r="C474" s="397"/>
      <c r="D474" s="397"/>
      <c r="E474" s="397"/>
      <c r="F474" s="397"/>
      <c r="G474" s="397"/>
      <c r="H474" s="397"/>
      <c r="I474" s="397"/>
      <c r="J474" s="397"/>
      <c r="K474" s="397"/>
      <c r="L474" s="397"/>
      <c r="M474" s="397"/>
      <c r="N474" s="397"/>
      <c r="O474" s="397"/>
      <c r="P474" s="397"/>
      <c r="Q474" s="397"/>
      <c r="R474" s="397"/>
      <c r="S474" s="397"/>
      <c r="T474" s="397"/>
      <c r="U474" s="397"/>
      <c r="V474" s="397"/>
      <c r="W474" s="397"/>
      <c r="X474" s="397"/>
      <c r="Y474" s="397"/>
      <c r="Z474" s="397"/>
      <c r="AA474" s="397"/>
      <c r="AB474" s="397"/>
      <c r="AC474" s="397"/>
      <c r="AD474" s="397"/>
      <c r="AE474" s="397"/>
      <c r="AF474" s="397"/>
      <c r="AG474" s="397"/>
      <c r="AH474" s="397"/>
    </row>
    <row r="475" spans="1:34" ht="14.4">
      <c r="A475" s="397"/>
      <c r="B475" s="397"/>
      <c r="C475" s="397"/>
      <c r="D475" s="397"/>
      <c r="E475" s="397"/>
      <c r="F475" s="397"/>
      <c r="G475" s="397"/>
      <c r="H475" s="397"/>
      <c r="I475" s="397"/>
      <c r="J475" s="397"/>
      <c r="K475" s="397"/>
      <c r="L475" s="397"/>
      <c r="M475" s="397"/>
      <c r="N475" s="397"/>
      <c r="O475" s="397"/>
      <c r="P475" s="397"/>
      <c r="Q475" s="397"/>
      <c r="R475" s="397"/>
      <c r="S475" s="397"/>
      <c r="T475" s="397"/>
      <c r="U475" s="397"/>
      <c r="V475" s="397"/>
      <c r="W475" s="397"/>
      <c r="X475" s="397"/>
      <c r="Y475" s="397"/>
      <c r="Z475" s="397"/>
      <c r="AA475" s="397"/>
      <c r="AB475" s="397"/>
      <c r="AC475" s="397"/>
      <c r="AD475" s="397"/>
      <c r="AE475" s="397"/>
      <c r="AF475" s="397"/>
      <c r="AG475" s="397"/>
      <c r="AH475" s="397"/>
    </row>
    <row r="476" spans="1:34" ht="14.4">
      <c r="A476" s="397"/>
      <c r="B476" s="397"/>
      <c r="C476" s="397"/>
      <c r="D476" s="397"/>
      <c r="E476" s="397"/>
      <c r="F476" s="397"/>
      <c r="G476" s="397"/>
      <c r="H476" s="397"/>
      <c r="I476" s="397"/>
      <c r="J476" s="397"/>
      <c r="K476" s="397"/>
      <c r="L476" s="397"/>
      <c r="M476" s="397"/>
      <c r="N476" s="397"/>
      <c r="O476" s="397"/>
      <c r="P476" s="397"/>
      <c r="Q476" s="397"/>
      <c r="R476" s="397"/>
      <c r="S476" s="397"/>
      <c r="T476" s="397"/>
      <c r="U476" s="397"/>
      <c r="V476" s="397"/>
      <c r="W476" s="397"/>
      <c r="X476" s="397"/>
      <c r="Y476" s="397"/>
      <c r="Z476" s="397"/>
      <c r="AA476" s="397"/>
      <c r="AB476" s="397"/>
      <c r="AC476" s="397"/>
      <c r="AD476" s="397"/>
      <c r="AE476" s="397"/>
      <c r="AF476" s="397"/>
      <c r="AG476" s="397"/>
      <c r="AH476" s="397"/>
    </row>
    <row r="477" spans="1:34" ht="14.4">
      <c r="A477" s="397"/>
      <c r="B477" s="397"/>
      <c r="C477" s="397"/>
      <c r="D477" s="397"/>
      <c r="E477" s="397"/>
      <c r="F477" s="397"/>
      <c r="G477" s="397"/>
      <c r="H477" s="397"/>
      <c r="I477" s="397"/>
      <c r="J477" s="397"/>
      <c r="K477" s="397"/>
      <c r="L477" s="397"/>
      <c r="M477" s="397"/>
      <c r="N477" s="397"/>
      <c r="O477" s="397"/>
      <c r="P477" s="397"/>
      <c r="Q477" s="397"/>
      <c r="R477" s="397"/>
      <c r="S477" s="397"/>
      <c r="T477" s="397"/>
      <c r="U477" s="397"/>
      <c r="V477" s="397"/>
      <c r="W477" s="397"/>
      <c r="X477" s="397"/>
      <c r="Y477" s="397"/>
      <c r="Z477" s="397"/>
      <c r="AA477" s="397"/>
      <c r="AB477" s="397"/>
      <c r="AC477" s="397"/>
      <c r="AD477" s="397"/>
      <c r="AE477" s="397"/>
      <c r="AF477" s="397"/>
      <c r="AG477" s="397"/>
      <c r="AH477" s="397"/>
    </row>
    <row r="478" spans="1:34" ht="14.4">
      <c r="A478" s="397"/>
      <c r="B478" s="397"/>
      <c r="C478" s="397"/>
      <c r="D478" s="397"/>
      <c r="E478" s="397"/>
      <c r="F478" s="397"/>
      <c r="G478" s="397"/>
      <c r="H478" s="397"/>
      <c r="I478" s="397"/>
      <c r="J478" s="397"/>
      <c r="K478" s="397"/>
      <c r="L478" s="397"/>
      <c r="M478" s="397"/>
      <c r="N478" s="397"/>
      <c r="O478" s="397"/>
      <c r="P478" s="397"/>
      <c r="Q478" s="397"/>
      <c r="R478" s="397"/>
      <c r="S478" s="397"/>
      <c r="T478" s="397"/>
      <c r="U478" s="397"/>
      <c r="V478" s="397"/>
      <c r="W478" s="397"/>
      <c r="X478" s="397"/>
      <c r="Y478" s="397"/>
      <c r="Z478" s="397"/>
      <c r="AA478" s="397"/>
      <c r="AB478" s="397"/>
      <c r="AC478" s="397"/>
      <c r="AD478" s="397"/>
      <c r="AE478" s="397"/>
      <c r="AF478" s="397"/>
      <c r="AG478" s="397"/>
      <c r="AH478" s="397"/>
    </row>
    <row r="479" spans="1:34" ht="14.4">
      <c r="A479" s="397"/>
      <c r="B479" s="397"/>
      <c r="C479" s="397"/>
      <c r="D479" s="397"/>
      <c r="E479" s="397"/>
      <c r="F479" s="397"/>
      <c r="G479" s="397"/>
      <c r="H479" s="397"/>
      <c r="I479" s="397"/>
      <c r="J479" s="397"/>
      <c r="K479" s="397"/>
      <c r="L479" s="397"/>
      <c r="M479" s="397"/>
      <c r="N479" s="397"/>
      <c r="O479" s="397"/>
      <c r="P479" s="397"/>
      <c r="Q479" s="397"/>
      <c r="R479" s="397"/>
      <c r="S479" s="397"/>
      <c r="T479" s="397"/>
      <c r="U479" s="397"/>
      <c r="V479" s="397"/>
      <c r="W479" s="397"/>
      <c r="X479" s="397"/>
      <c r="Y479" s="397"/>
      <c r="Z479" s="397"/>
      <c r="AA479" s="397"/>
      <c r="AB479" s="397"/>
      <c r="AC479" s="397"/>
      <c r="AD479" s="397"/>
      <c r="AE479" s="397"/>
      <c r="AF479" s="397"/>
      <c r="AG479" s="397"/>
      <c r="AH479" s="397"/>
    </row>
    <row r="480" spans="1:34" ht="14.4">
      <c r="A480" s="397"/>
      <c r="B480" s="397"/>
      <c r="C480" s="397"/>
      <c r="D480" s="397"/>
      <c r="E480" s="397"/>
      <c r="F480" s="397"/>
      <c r="G480" s="397"/>
      <c r="H480" s="397"/>
      <c r="I480" s="397"/>
      <c r="J480" s="397"/>
      <c r="K480" s="397"/>
      <c r="L480" s="397"/>
      <c r="M480" s="397"/>
      <c r="N480" s="397"/>
      <c r="O480" s="397"/>
      <c r="P480" s="397"/>
      <c r="Q480" s="397"/>
      <c r="R480" s="397"/>
      <c r="S480" s="397"/>
      <c r="T480" s="397"/>
      <c r="U480" s="397"/>
      <c r="V480" s="397"/>
      <c r="W480" s="397"/>
      <c r="X480" s="397"/>
      <c r="Y480" s="397"/>
      <c r="Z480" s="397"/>
      <c r="AA480" s="397"/>
      <c r="AB480" s="397"/>
      <c r="AC480" s="397"/>
      <c r="AD480" s="397"/>
      <c r="AE480" s="397"/>
      <c r="AF480" s="397"/>
      <c r="AG480" s="397"/>
      <c r="AH480" s="397"/>
    </row>
    <row r="481" spans="1:34" ht="14.4">
      <c r="A481" s="397"/>
      <c r="B481" s="397"/>
      <c r="C481" s="397"/>
      <c r="D481" s="397"/>
      <c r="E481" s="397"/>
      <c r="F481" s="397"/>
      <c r="G481" s="397"/>
      <c r="H481" s="397"/>
      <c r="I481" s="397"/>
      <c r="J481" s="397"/>
      <c r="K481" s="397"/>
      <c r="L481" s="397"/>
      <c r="M481" s="397"/>
      <c r="N481" s="397"/>
      <c r="O481" s="397"/>
      <c r="P481" s="397"/>
      <c r="Q481" s="397"/>
      <c r="R481" s="397"/>
      <c r="S481" s="397"/>
      <c r="T481" s="397"/>
      <c r="U481" s="397"/>
      <c r="V481" s="397"/>
      <c r="W481" s="397"/>
      <c r="X481" s="397"/>
      <c r="Y481" s="397"/>
      <c r="Z481" s="397"/>
      <c r="AA481" s="397"/>
      <c r="AB481" s="397"/>
      <c r="AC481" s="397"/>
      <c r="AD481" s="397"/>
      <c r="AE481" s="397"/>
      <c r="AF481" s="397"/>
      <c r="AG481" s="397"/>
      <c r="AH481" s="397"/>
    </row>
    <row r="482" spans="1:34" ht="14.4">
      <c r="A482" s="397"/>
      <c r="B482" s="397"/>
      <c r="C482" s="397"/>
      <c r="D482" s="397"/>
      <c r="E482" s="397"/>
      <c r="F482" s="397"/>
      <c r="G482" s="397"/>
      <c r="H482" s="397"/>
      <c r="I482" s="397"/>
      <c r="J482" s="397"/>
      <c r="K482" s="397"/>
      <c r="L482" s="397"/>
      <c r="M482" s="397"/>
      <c r="N482" s="397"/>
      <c r="O482" s="397"/>
      <c r="P482" s="397"/>
      <c r="Q482" s="397"/>
      <c r="R482" s="397"/>
      <c r="S482" s="397"/>
      <c r="T482" s="397"/>
      <c r="U482" s="397"/>
      <c r="V482" s="397"/>
      <c r="W482" s="397"/>
      <c r="X482" s="397"/>
      <c r="Y482" s="397"/>
      <c r="Z482" s="397"/>
      <c r="AA482" s="397"/>
      <c r="AB482" s="397"/>
      <c r="AC482" s="397"/>
      <c r="AD482" s="397"/>
      <c r="AE482" s="397"/>
      <c r="AF482" s="397"/>
      <c r="AG482" s="397"/>
      <c r="AH482" s="397"/>
    </row>
    <row r="483" spans="1:34" ht="14.4">
      <c r="A483" s="397"/>
      <c r="B483" s="397"/>
      <c r="C483" s="397"/>
      <c r="D483" s="397"/>
      <c r="E483" s="397"/>
      <c r="F483" s="397"/>
      <c r="G483" s="397"/>
      <c r="H483" s="397"/>
      <c r="I483" s="397"/>
      <c r="J483" s="397"/>
      <c r="K483" s="397"/>
      <c r="L483" s="397"/>
      <c r="M483" s="397"/>
      <c r="N483" s="397"/>
      <c r="O483" s="397"/>
      <c r="P483" s="397"/>
      <c r="Q483" s="397"/>
      <c r="R483" s="397"/>
      <c r="S483" s="397"/>
      <c r="T483" s="397"/>
      <c r="U483" s="397"/>
      <c r="V483" s="397"/>
      <c r="W483" s="397"/>
      <c r="X483" s="397"/>
      <c r="Y483" s="397"/>
      <c r="Z483" s="397"/>
      <c r="AA483" s="397"/>
      <c r="AB483" s="397"/>
      <c r="AC483" s="397"/>
      <c r="AD483" s="397"/>
      <c r="AE483" s="397"/>
      <c r="AF483" s="397"/>
      <c r="AG483" s="397"/>
      <c r="AH483" s="397"/>
    </row>
    <row r="484" spans="1:34" ht="14.4">
      <c r="A484" s="397"/>
      <c r="B484" s="397"/>
      <c r="C484" s="397"/>
      <c r="D484" s="397"/>
      <c r="E484" s="397"/>
      <c r="F484" s="397"/>
      <c r="G484" s="397"/>
      <c r="H484" s="397"/>
      <c r="I484" s="397"/>
      <c r="J484" s="397"/>
      <c r="K484" s="397"/>
      <c r="L484" s="397"/>
      <c r="M484" s="397"/>
      <c r="N484" s="397"/>
      <c r="O484" s="397"/>
      <c r="P484" s="397"/>
      <c r="Q484" s="397"/>
      <c r="R484" s="397"/>
      <c r="S484" s="397"/>
      <c r="T484" s="397"/>
      <c r="U484" s="397"/>
      <c r="V484" s="397"/>
      <c r="W484" s="397"/>
      <c r="X484" s="397"/>
      <c r="Y484" s="397"/>
      <c r="Z484" s="397"/>
      <c r="AA484" s="397"/>
      <c r="AB484" s="397"/>
      <c r="AC484" s="397"/>
      <c r="AD484" s="397"/>
      <c r="AE484" s="397"/>
      <c r="AF484" s="397"/>
      <c r="AG484" s="397"/>
      <c r="AH484" s="397"/>
    </row>
    <row r="485" spans="1:34" ht="14.4">
      <c r="A485" s="397"/>
      <c r="B485" s="397"/>
      <c r="C485" s="397"/>
      <c r="D485" s="397"/>
      <c r="E485" s="397"/>
      <c r="F485" s="397"/>
      <c r="G485" s="397"/>
      <c r="H485" s="397"/>
      <c r="I485" s="397"/>
      <c r="J485" s="397"/>
      <c r="K485" s="397"/>
      <c r="L485" s="397"/>
      <c r="M485" s="397"/>
      <c r="N485" s="397"/>
      <c r="O485" s="397"/>
      <c r="P485" s="397"/>
      <c r="Q485" s="397"/>
      <c r="R485" s="397"/>
      <c r="S485" s="397"/>
      <c r="T485" s="397"/>
      <c r="U485" s="397"/>
      <c r="V485" s="397"/>
      <c r="W485" s="397"/>
      <c r="X485" s="397"/>
      <c r="Y485" s="397"/>
      <c r="Z485" s="397"/>
      <c r="AA485" s="397"/>
      <c r="AB485" s="397"/>
      <c r="AC485" s="397"/>
      <c r="AD485" s="397"/>
      <c r="AE485" s="397"/>
      <c r="AF485" s="397"/>
      <c r="AG485" s="397"/>
      <c r="AH485" s="397"/>
    </row>
    <row r="486" spans="1:34" ht="14.4">
      <c r="A486" s="397"/>
      <c r="B486" s="397"/>
      <c r="C486" s="397"/>
      <c r="D486" s="397"/>
      <c r="E486" s="397"/>
      <c r="F486" s="397"/>
      <c r="G486" s="397"/>
      <c r="H486" s="397"/>
      <c r="I486" s="397"/>
      <c r="J486" s="397"/>
      <c r="K486" s="397"/>
      <c r="L486" s="397"/>
      <c r="M486" s="397"/>
      <c r="N486" s="397"/>
      <c r="O486" s="397"/>
      <c r="P486" s="397"/>
      <c r="Q486" s="397"/>
      <c r="R486" s="397"/>
      <c r="S486" s="397"/>
      <c r="T486" s="397"/>
      <c r="U486" s="397"/>
      <c r="V486" s="397"/>
      <c r="W486" s="397"/>
      <c r="X486" s="397"/>
      <c r="Y486" s="397"/>
      <c r="Z486" s="397"/>
      <c r="AA486" s="397"/>
      <c r="AB486" s="397"/>
      <c r="AC486" s="397"/>
      <c r="AD486" s="397"/>
      <c r="AE486" s="397"/>
      <c r="AF486" s="397"/>
      <c r="AG486" s="397"/>
      <c r="AH486" s="397"/>
    </row>
    <row r="487" spans="1:34" ht="14.4">
      <c r="A487" s="397"/>
      <c r="B487" s="397"/>
      <c r="C487" s="397"/>
      <c r="D487" s="397"/>
      <c r="E487" s="397"/>
      <c r="F487" s="397"/>
      <c r="G487" s="397"/>
      <c r="H487" s="397"/>
      <c r="I487" s="397"/>
      <c r="J487" s="397"/>
      <c r="K487" s="397"/>
      <c r="L487" s="397"/>
      <c r="M487" s="397"/>
      <c r="N487" s="397"/>
      <c r="O487" s="397"/>
      <c r="P487" s="397"/>
      <c r="Q487" s="397"/>
      <c r="R487" s="397"/>
      <c r="S487" s="397"/>
      <c r="T487" s="397"/>
      <c r="U487" s="397"/>
      <c r="V487" s="397"/>
      <c r="W487" s="397"/>
      <c r="X487" s="397"/>
      <c r="Y487" s="397"/>
      <c r="Z487" s="397"/>
      <c r="AA487" s="397"/>
      <c r="AB487" s="397"/>
      <c r="AC487" s="397"/>
      <c r="AD487" s="397"/>
      <c r="AE487" s="397"/>
      <c r="AF487" s="397"/>
      <c r="AG487" s="397"/>
      <c r="AH487" s="397"/>
    </row>
    <row r="488" spans="1:34" ht="14.4">
      <c r="A488" s="397"/>
      <c r="B488" s="397"/>
      <c r="C488" s="397"/>
      <c r="D488" s="397"/>
      <c r="E488" s="397"/>
      <c r="F488" s="397"/>
      <c r="G488" s="397"/>
      <c r="H488" s="397"/>
      <c r="I488" s="397"/>
      <c r="J488" s="397"/>
      <c r="K488" s="397"/>
      <c r="L488" s="397"/>
      <c r="M488" s="397"/>
      <c r="N488" s="397"/>
      <c r="O488" s="397"/>
      <c r="P488" s="397"/>
      <c r="Q488" s="397"/>
      <c r="R488" s="397"/>
      <c r="S488" s="397"/>
      <c r="T488" s="397"/>
      <c r="U488" s="397"/>
      <c r="V488" s="397"/>
      <c r="W488" s="397"/>
      <c r="X488" s="397"/>
      <c r="Y488" s="397"/>
      <c r="Z488" s="397"/>
      <c r="AA488" s="397"/>
      <c r="AB488" s="397"/>
      <c r="AC488" s="397"/>
      <c r="AD488" s="397"/>
      <c r="AE488" s="397"/>
      <c r="AF488" s="397"/>
      <c r="AG488" s="397"/>
      <c r="AH488" s="397"/>
    </row>
    <row r="489" spans="1:34" ht="14.4">
      <c r="A489" s="397"/>
      <c r="B489" s="397"/>
      <c r="C489" s="397"/>
      <c r="D489" s="397"/>
      <c r="E489" s="397"/>
      <c r="F489" s="397"/>
      <c r="G489" s="397"/>
      <c r="H489" s="397"/>
      <c r="I489" s="397"/>
      <c r="J489" s="397"/>
      <c r="K489" s="397"/>
      <c r="L489" s="397"/>
      <c r="M489" s="397"/>
      <c r="N489" s="397"/>
      <c r="O489" s="397"/>
      <c r="P489" s="397"/>
      <c r="Q489" s="397"/>
      <c r="R489" s="397"/>
      <c r="S489" s="397"/>
      <c r="T489" s="397"/>
      <c r="U489" s="397"/>
      <c r="V489" s="397"/>
      <c r="W489" s="397"/>
      <c r="X489" s="397"/>
      <c r="Y489" s="397"/>
      <c r="Z489" s="397"/>
      <c r="AA489" s="397"/>
      <c r="AB489" s="397"/>
      <c r="AC489" s="397"/>
      <c r="AD489" s="397"/>
      <c r="AE489" s="397"/>
      <c r="AF489" s="397"/>
      <c r="AG489" s="397"/>
      <c r="AH489" s="397"/>
    </row>
    <row r="490" spans="1:34" ht="14.4">
      <c r="A490" s="397"/>
      <c r="B490" s="397"/>
      <c r="C490" s="397"/>
      <c r="D490" s="397"/>
      <c r="E490" s="397"/>
      <c r="F490" s="397"/>
      <c r="G490" s="397"/>
      <c r="H490" s="397"/>
      <c r="I490" s="397"/>
      <c r="J490" s="397"/>
      <c r="K490" s="397"/>
      <c r="L490" s="397"/>
      <c r="M490" s="397"/>
      <c r="N490" s="397"/>
      <c r="O490" s="397"/>
      <c r="P490" s="397"/>
      <c r="Q490" s="397"/>
      <c r="R490" s="397"/>
      <c r="S490" s="397"/>
      <c r="T490" s="397"/>
      <c r="U490" s="397"/>
      <c r="V490" s="397"/>
      <c r="W490" s="397"/>
      <c r="X490" s="397"/>
      <c r="Y490" s="397"/>
      <c r="Z490" s="397"/>
      <c r="AA490" s="397"/>
      <c r="AB490" s="397"/>
      <c r="AC490" s="397"/>
      <c r="AD490" s="397"/>
      <c r="AE490" s="397"/>
      <c r="AF490" s="397"/>
      <c r="AG490" s="397"/>
      <c r="AH490" s="397"/>
    </row>
    <row r="491" spans="1:34" ht="14.4">
      <c r="A491" s="397"/>
      <c r="B491" s="397"/>
      <c r="C491" s="397"/>
      <c r="D491" s="397"/>
      <c r="E491" s="397"/>
      <c r="F491" s="397"/>
      <c r="G491" s="397"/>
      <c r="H491" s="397"/>
      <c r="I491" s="397"/>
      <c r="J491" s="397"/>
      <c r="K491" s="397"/>
      <c r="L491" s="397"/>
      <c r="M491" s="397"/>
      <c r="N491" s="397"/>
      <c r="O491" s="397"/>
      <c r="P491" s="397"/>
      <c r="Q491" s="397"/>
      <c r="R491" s="397"/>
      <c r="S491" s="397"/>
      <c r="T491" s="397"/>
      <c r="U491" s="397"/>
      <c r="V491" s="397"/>
      <c r="W491" s="397"/>
      <c r="X491" s="397"/>
      <c r="Y491" s="397"/>
      <c r="Z491" s="397"/>
      <c r="AA491" s="397"/>
      <c r="AB491" s="397"/>
      <c r="AC491" s="397"/>
      <c r="AD491" s="397"/>
      <c r="AE491" s="397"/>
      <c r="AF491" s="397"/>
      <c r="AG491" s="397"/>
      <c r="AH491" s="397"/>
    </row>
    <row r="492" spans="1:34" ht="14.4">
      <c r="A492" s="397"/>
      <c r="B492" s="397"/>
      <c r="C492" s="397"/>
      <c r="D492" s="397"/>
      <c r="E492" s="397"/>
      <c r="F492" s="397"/>
      <c r="G492" s="397"/>
      <c r="H492" s="397"/>
      <c r="I492" s="397"/>
      <c r="J492" s="397"/>
      <c r="K492" s="397"/>
      <c r="L492" s="397"/>
      <c r="M492" s="397"/>
      <c r="N492" s="397"/>
      <c r="O492" s="397"/>
      <c r="P492" s="397"/>
      <c r="Q492" s="397"/>
      <c r="R492" s="397"/>
      <c r="S492" s="397"/>
      <c r="T492" s="397"/>
      <c r="U492" s="397"/>
      <c r="V492" s="397"/>
      <c r="W492" s="397"/>
      <c r="X492" s="397"/>
      <c r="Y492" s="397"/>
      <c r="Z492" s="397"/>
      <c r="AA492" s="397"/>
      <c r="AB492" s="397"/>
      <c r="AC492" s="397"/>
      <c r="AD492" s="397"/>
      <c r="AE492" s="397"/>
      <c r="AF492" s="397"/>
      <c r="AG492" s="397"/>
      <c r="AH492" s="397"/>
    </row>
    <row r="493" spans="1:34" ht="14.4">
      <c r="A493" s="397"/>
      <c r="B493" s="397"/>
      <c r="C493" s="397"/>
      <c r="D493" s="397"/>
      <c r="E493" s="397"/>
      <c r="F493" s="397"/>
      <c r="G493" s="397"/>
      <c r="H493" s="397"/>
      <c r="I493" s="397"/>
      <c r="J493" s="397"/>
      <c r="K493" s="397"/>
      <c r="L493" s="397"/>
      <c r="M493" s="397"/>
      <c r="N493" s="397"/>
      <c r="O493" s="397"/>
      <c r="P493" s="397"/>
      <c r="Q493" s="397"/>
      <c r="R493" s="397"/>
      <c r="S493" s="397"/>
      <c r="T493" s="397"/>
      <c r="U493" s="397"/>
      <c r="V493" s="397"/>
      <c r="W493" s="397"/>
      <c r="X493" s="397"/>
      <c r="Y493" s="397"/>
      <c r="Z493" s="397"/>
      <c r="AA493" s="397"/>
      <c r="AB493" s="397"/>
      <c r="AC493" s="397"/>
      <c r="AD493" s="397"/>
      <c r="AE493" s="397"/>
      <c r="AF493" s="397"/>
      <c r="AG493" s="397"/>
      <c r="AH493" s="397"/>
    </row>
    <row r="494" spans="1:34" ht="14.4">
      <c r="A494" s="397"/>
      <c r="B494" s="397"/>
      <c r="C494" s="397"/>
      <c r="D494" s="397"/>
      <c r="E494" s="397"/>
      <c r="F494" s="397"/>
      <c r="G494" s="397"/>
      <c r="H494" s="397"/>
      <c r="I494" s="397"/>
      <c r="J494" s="397"/>
      <c r="K494" s="397"/>
      <c r="L494" s="397"/>
      <c r="M494" s="397"/>
      <c r="N494" s="397"/>
      <c r="O494" s="397"/>
      <c r="P494" s="397"/>
      <c r="Q494" s="397"/>
      <c r="R494" s="397"/>
      <c r="S494" s="397"/>
      <c r="T494" s="397"/>
      <c r="U494" s="397"/>
      <c r="V494" s="397"/>
      <c r="W494" s="397"/>
      <c r="X494" s="397"/>
      <c r="Y494" s="397"/>
      <c r="Z494" s="397"/>
      <c r="AA494" s="397"/>
      <c r="AB494" s="397"/>
      <c r="AC494" s="397"/>
      <c r="AD494" s="397"/>
      <c r="AE494" s="397"/>
      <c r="AF494" s="397"/>
      <c r="AG494" s="397"/>
      <c r="AH494" s="397"/>
    </row>
    <row r="495" spans="1:34" ht="14.4">
      <c r="A495" s="397"/>
      <c r="B495" s="397"/>
      <c r="C495" s="397"/>
      <c r="D495" s="397"/>
      <c r="E495" s="397"/>
      <c r="F495" s="397"/>
      <c r="G495" s="397"/>
      <c r="H495" s="397"/>
      <c r="I495" s="397"/>
      <c r="J495" s="397"/>
      <c r="K495" s="397"/>
      <c r="L495" s="397"/>
      <c r="M495" s="397"/>
      <c r="N495" s="397"/>
      <c r="O495" s="397"/>
      <c r="P495" s="397"/>
      <c r="Q495" s="397"/>
      <c r="R495" s="397"/>
      <c r="S495" s="397"/>
      <c r="T495" s="397"/>
      <c r="U495" s="397"/>
      <c r="V495" s="397"/>
      <c r="W495" s="397"/>
      <c r="X495" s="397"/>
      <c r="Y495" s="397"/>
      <c r="Z495" s="397"/>
      <c r="AA495" s="397"/>
      <c r="AB495" s="397"/>
      <c r="AC495" s="397"/>
      <c r="AD495" s="397"/>
      <c r="AE495" s="397"/>
      <c r="AF495" s="397"/>
      <c r="AG495" s="397"/>
      <c r="AH495" s="397"/>
    </row>
    <row r="496" spans="1:34" ht="14.4">
      <c r="A496" s="397"/>
      <c r="B496" s="397"/>
      <c r="C496" s="397"/>
      <c r="D496" s="397"/>
      <c r="E496" s="397"/>
      <c r="F496" s="397"/>
      <c r="G496" s="397"/>
      <c r="H496" s="397"/>
      <c r="I496" s="397"/>
      <c r="J496" s="397"/>
      <c r="K496" s="397"/>
      <c r="L496" s="397"/>
      <c r="M496" s="397"/>
      <c r="N496" s="397"/>
      <c r="O496" s="397"/>
      <c r="P496" s="397"/>
      <c r="Q496" s="397"/>
      <c r="R496" s="397"/>
      <c r="S496" s="397"/>
      <c r="T496" s="397"/>
      <c r="U496" s="397"/>
      <c r="V496" s="397"/>
      <c r="W496" s="397"/>
      <c r="X496" s="397"/>
      <c r="Y496" s="397"/>
      <c r="Z496" s="397"/>
      <c r="AA496" s="397"/>
      <c r="AB496" s="397"/>
      <c r="AC496" s="397"/>
      <c r="AD496" s="397"/>
      <c r="AE496" s="397"/>
      <c r="AF496" s="397"/>
      <c r="AG496" s="397"/>
      <c r="AH496" s="397"/>
    </row>
    <row r="497" spans="1:34" ht="14.4">
      <c r="A497" s="397"/>
      <c r="B497" s="397"/>
      <c r="C497" s="397"/>
      <c r="D497" s="397"/>
      <c r="E497" s="397"/>
      <c r="F497" s="397"/>
      <c r="G497" s="397"/>
      <c r="H497" s="397"/>
      <c r="I497" s="397"/>
      <c r="J497" s="397"/>
      <c r="K497" s="397"/>
      <c r="L497" s="397"/>
      <c r="M497" s="397"/>
      <c r="N497" s="397"/>
      <c r="O497" s="397"/>
      <c r="P497" s="397"/>
      <c r="Q497" s="397"/>
      <c r="R497" s="397"/>
      <c r="S497" s="397"/>
      <c r="T497" s="397"/>
      <c r="U497" s="397"/>
      <c r="V497" s="397"/>
      <c r="W497" s="397"/>
      <c r="X497" s="397"/>
      <c r="Y497" s="397"/>
      <c r="Z497" s="397"/>
      <c r="AA497" s="397"/>
      <c r="AB497" s="397"/>
      <c r="AC497" s="397"/>
      <c r="AD497" s="397"/>
      <c r="AE497" s="397"/>
      <c r="AF497" s="397"/>
      <c r="AG497" s="397"/>
      <c r="AH497" s="397"/>
    </row>
    <row r="498" spans="1:34" ht="14.4">
      <c r="A498" s="397"/>
      <c r="B498" s="397"/>
      <c r="C498" s="397"/>
      <c r="D498" s="397"/>
      <c r="E498" s="397"/>
      <c r="F498" s="397"/>
      <c r="G498" s="397"/>
      <c r="H498" s="397"/>
      <c r="I498" s="397"/>
      <c r="J498" s="397"/>
      <c r="K498" s="397"/>
      <c r="L498" s="397"/>
      <c r="M498" s="397"/>
      <c r="N498" s="397"/>
      <c r="O498" s="397"/>
      <c r="P498" s="397"/>
      <c r="Q498" s="397"/>
      <c r="R498" s="397"/>
      <c r="S498" s="397"/>
      <c r="T498" s="397"/>
      <c r="U498" s="397"/>
      <c r="V498" s="397"/>
      <c r="W498" s="397"/>
      <c r="X498" s="397"/>
      <c r="Y498" s="397"/>
      <c r="Z498" s="397"/>
      <c r="AA498" s="397"/>
      <c r="AB498" s="397"/>
      <c r="AC498" s="397"/>
      <c r="AD498" s="397"/>
      <c r="AE498" s="397"/>
      <c r="AF498" s="397"/>
      <c r="AG498" s="397"/>
      <c r="AH498" s="397"/>
    </row>
    <row r="499" spans="1:34" ht="14.4">
      <c r="A499" s="397"/>
      <c r="B499" s="397"/>
      <c r="C499" s="397"/>
      <c r="D499" s="397"/>
      <c r="E499" s="397"/>
      <c r="F499" s="397"/>
      <c r="G499" s="397"/>
      <c r="H499" s="397"/>
      <c r="I499" s="397"/>
      <c r="J499" s="397"/>
      <c r="K499" s="397"/>
      <c r="L499" s="397"/>
      <c r="M499" s="397"/>
      <c r="N499" s="397"/>
      <c r="O499" s="397"/>
      <c r="P499" s="397"/>
      <c r="Q499" s="397"/>
      <c r="R499" s="397"/>
      <c r="S499" s="397"/>
      <c r="T499" s="397"/>
      <c r="U499" s="397"/>
      <c r="V499" s="397"/>
      <c r="W499" s="397"/>
      <c r="X499" s="397"/>
      <c r="Y499" s="397"/>
      <c r="Z499" s="397"/>
      <c r="AA499" s="397"/>
      <c r="AB499" s="397"/>
      <c r="AC499" s="397"/>
      <c r="AD499" s="397"/>
      <c r="AE499" s="397"/>
      <c r="AF499" s="397"/>
      <c r="AG499" s="397"/>
      <c r="AH499" s="397"/>
    </row>
    <row r="500" spans="1:34" ht="14.4">
      <c r="A500" s="397"/>
      <c r="B500" s="397"/>
      <c r="C500" s="397"/>
      <c r="D500" s="397"/>
      <c r="E500" s="397"/>
      <c r="F500" s="397"/>
      <c r="G500" s="397"/>
      <c r="H500" s="397"/>
      <c r="I500" s="397"/>
      <c r="J500" s="397"/>
      <c r="K500" s="397"/>
      <c r="L500" s="397"/>
      <c r="M500" s="397"/>
      <c r="N500" s="397"/>
      <c r="O500" s="397"/>
      <c r="P500" s="397"/>
      <c r="Q500" s="397"/>
      <c r="R500" s="397"/>
      <c r="S500" s="397"/>
      <c r="T500" s="397"/>
      <c r="U500" s="397"/>
      <c r="V500" s="397"/>
      <c r="W500" s="397"/>
      <c r="X500" s="397"/>
      <c r="Y500" s="397"/>
      <c r="Z500" s="397"/>
      <c r="AA500" s="397"/>
      <c r="AB500" s="397"/>
      <c r="AC500" s="397"/>
      <c r="AD500" s="397"/>
      <c r="AE500" s="397"/>
      <c r="AF500" s="397"/>
      <c r="AG500" s="397"/>
      <c r="AH500" s="397"/>
    </row>
    <row r="501" spans="1:34" ht="14.4">
      <c r="A501" s="397"/>
      <c r="B501" s="397"/>
      <c r="C501" s="397"/>
      <c r="D501" s="397"/>
      <c r="E501" s="397"/>
      <c r="F501" s="397"/>
      <c r="G501" s="397"/>
      <c r="H501" s="397"/>
      <c r="I501" s="397"/>
      <c r="J501" s="397"/>
      <c r="K501" s="397"/>
      <c r="L501" s="397"/>
      <c r="M501" s="397"/>
      <c r="N501" s="397"/>
      <c r="O501" s="397"/>
      <c r="P501" s="397"/>
      <c r="Q501" s="397"/>
      <c r="R501" s="397"/>
      <c r="S501" s="397"/>
      <c r="T501" s="397"/>
      <c r="U501" s="397"/>
      <c r="V501" s="397"/>
      <c r="W501" s="397"/>
      <c r="X501" s="397"/>
      <c r="Y501" s="397"/>
      <c r="Z501" s="397"/>
      <c r="AA501" s="397"/>
      <c r="AB501" s="397"/>
      <c r="AC501" s="397"/>
      <c r="AD501" s="397"/>
      <c r="AE501" s="397"/>
      <c r="AF501" s="397"/>
      <c r="AG501" s="397"/>
      <c r="AH501" s="397"/>
    </row>
    <row r="502" spans="1:34" ht="14.4">
      <c r="A502" s="397"/>
      <c r="B502" s="397"/>
      <c r="C502" s="397"/>
      <c r="D502" s="397"/>
      <c r="E502" s="397"/>
      <c r="F502" s="397"/>
      <c r="G502" s="397"/>
      <c r="H502" s="397"/>
      <c r="I502" s="397"/>
      <c r="J502" s="397"/>
      <c r="K502" s="397"/>
      <c r="L502" s="397"/>
      <c r="M502" s="397"/>
      <c r="N502" s="397"/>
      <c r="O502" s="397"/>
      <c r="P502" s="397"/>
      <c r="Q502" s="397"/>
      <c r="R502" s="397"/>
      <c r="S502" s="397"/>
      <c r="T502" s="397"/>
      <c r="U502" s="397"/>
      <c r="V502" s="397"/>
      <c r="W502" s="397"/>
      <c r="X502" s="397"/>
      <c r="Y502" s="397"/>
      <c r="Z502" s="397"/>
      <c r="AA502" s="397"/>
      <c r="AB502" s="397"/>
      <c r="AC502" s="397"/>
      <c r="AD502" s="397"/>
      <c r="AE502" s="397"/>
      <c r="AF502" s="397"/>
      <c r="AG502" s="397"/>
      <c r="AH502" s="397"/>
    </row>
    <row r="503" spans="1:34" ht="14.4">
      <c r="A503" s="397"/>
      <c r="B503" s="397"/>
      <c r="C503" s="397"/>
      <c r="D503" s="397"/>
      <c r="E503" s="397"/>
      <c r="F503" s="397"/>
      <c r="G503" s="397"/>
      <c r="H503" s="397"/>
      <c r="I503" s="397"/>
      <c r="J503" s="397"/>
      <c r="K503" s="397"/>
      <c r="L503" s="397"/>
      <c r="M503" s="397"/>
      <c r="N503" s="397"/>
      <c r="O503" s="397"/>
      <c r="P503" s="397"/>
      <c r="Q503" s="397"/>
      <c r="R503" s="397"/>
      <c r="S503" s="397"/>
      <c r="T503" s="397"/>
      <c r="U503" s="397"/>
      <c r="V503" s="397"/>
      <c r="W503" s="397"/>
      <c r="X503" s="397"/>
      <c r="Y503" s="397"/>
      <c r="Z503" s="397"/>
      <c r="AA503" s="397"/>
      <c r="AB503" s="397"/>
      <c r="AC503" s="397"/>
      <c r="AD503" s="397"/>
      <c r="AE503" s="397"/>
      <c r="AF503" s="397"/>
      <c r="AG503" s="397"/>
      <c r="AH503" s="397"/>
    </row>
    <row r="504" spans="1:34" ht="14.4">
      <c r="A504" s="397"/>
      <c r="B504" s="397"/>
      <c r="C504" s="397"/>
      <c r="D504" s="397"/>
      <c r="E504" s="397"/>
      <c r="F504" s="397"/>
      <c r="G504" s="397"/>
      <c r="H504" s="397"/>
      <c r="I504" s="397"/>
      <c r="J504" s="397"/>
      <c r="K504" s="397"/>
      <c r="L504" s="397"/>
      <c r="M504" s="397"/>
      <c r="N504" s="397"/>
      <c r="O504" s="397"/>
      <c r="P504" s="397"/>
      <c r="Q504" s="397"/>
      <c r="R504" s="397"/>
      <c r="S504" s="397"/>
      <c r="T504" s="397"/>
      <c r="U504" s="397"/>
      <c r="V504" s="397"/>
      <c r="W504" s="397"/>
      <c r="X504" s="397"/>
      <c r="Y504" s="397"/>
      <c r="Z504" s="397"/>
      <c r="AA504" s="397"/>
      <c r="AB504" s="397"/>
      <c r="AC504" s="397"/>
      <c r="AD504" s="397"/>
      <c r="AE504" s="397"/>
      <c r="AF504" s="397"/>
      <c r="AG504" s="397"/>
      <c r="AH504" s="397"/>
    </row>
    <row r="505" spans="1:34" ht="14.4">
      <c r="A505" s="397"/>
      <c r="B505" s="397"/>
      <c r="C505" s="397"/>
      <c r="D505" s="397"/>
      <c r="E505" s="397"/>
      <c r="F505" s="397"/>
      <c r="G505" s="397"/>
      <c r="H505" s="397"/>
      <c r="I505" s="397"/>
      <c r="J505" s="397"/>
      <c r="K505" s="397"/>
      <c r="L505" s="397"/>
      <c r="M505" s="397"/>
      <c r="N505" s="397"/>
      <c r="O505" s="397"/>
      <c r="P505" s="397"/>
      <c r="Q505" s="397"/>
      <c r="R505" s="397"/>
      <c r="S505" s="397"/>
      <c r="T505" s="397"/>
      <c r="U505" s="397"/>
      <c r="V505" s="397"/>
      <c r="W505" s="397"/>
      <c r="X505" s="397"/>
      <c r="Y505" s="397"/>
      <c r="Z505" s="397"/>
      <c r="AA505" s="397"/>
      <c r="AB505" s="397"/>
      <c r="AC505" s="397"/>
      <c r="AD505" s="397"/>
      <c r="AE505" s="397"/>
      <c r="AF505" s="397"/>
      <c r="AG505" s="397"/>
      <c r="AH505" s="397"/>
    </row>
    <row r="506" spans="1:34" ht="14.4">
      <c r="A506" s="397"/>
      <c r="B506" s="397"/>
      <c r="C506" s="397"/>
      <c r="D506" s="397"/>
      <c r="E506" s="397"/>
      <c r="F506" s="397"/>
      <c r="G506" s="397"/>
      <c r="H506" s="397"/>
      <c r="I506" s="397"/>
      <c r="J506" s="397"/>
      <c r="K506" s="397"/>
      <c r="L506" s="397"/>
      <c r="M506" s="397"/>
      <c r="N506" s="397"/>
      <c r="O506" s="397"/>
      <c r="P506" s="397"/>
      <c r="Q506" s="397"/>
      <c r="R506" s="397"/>
      <c r="S506" s="397"/>
      <c r="T506" s="397"/>
      <c r="U506" s="397"/>
      <c r="V506" s="397"/>
      <c r="W506" s="397"/>
      <c r="X506" s="397"/>
      <c r="Y506" s="397"/>
      <c r="Z506" s="397"/>
      <c r="AA506" s="397"/>
      <c r="AB506" s="397"/>
      <c r="AC506" s="397"/>
      <c r="AD506" s="397"/>
      <c r="AE506" s="397"/>
      <c r="AF506" s="397"/>
      <c r="AG506" s="397"/>
      <c r="AH506" s="397"/>
    </row>
    <row r="507" spans="1:34" ht="14.4">
      <c r="A507" s="397"/>
      <c r="B507" s="397"/>
      <c r="C507" s="397"/>
      <c r="D507" s="397"/>
      <c r="E507" s="397"/>
      <c r="F507" s="397"/>
      <c r="G507" s="397"/>
      <c r="H507" s="397"/>
      <c r="I507" s="397"/>
      <c r="J507" s="397"/>
      <c r="K507" s="397"/>
      <c r="L507" s="397"/>
      <c r="M507" s="397"/>
      <c r="N507" s="397"/>
      <c r="O507" s="397"/>
      <c r="P507" s="397"/>
      <c r="Q507" s="397"/>
      <c r="R507" s="397"/>
      <c r="S507" s="397"/>
      <c r="T507" s="397"/>
      <c r="U507" s="397"/>
      <c r="V507" s="397"/>
      <c r="W507" s="397"/>
      <c r="X507" s="397"/>
      <c r="Y507" s="397"/>
      <c r="Z507" s="397"/>
      <c r="AA507" s="397"/>
      <c r="AB507" s="397"/>
      <c r="AC507" s="397"/>
      <c r="AD507" s="397"/>
      <c r="AE507" s="397"/>
      <c r="AF507" s="397"/>
      <c r="AG507" s="397"/>
      <c r="AH507" s="397"/>
    </row>
    <row r="508" spans="1:34" ht="14.4">
      <c r="A508" s="397"/>
      <c r="B508" s="397"/>
      <c r="C508" s="397"/>
      <c r="D508" s="397"/>
      <c r="E508" s="397"/>
      <c r="F508" s="397"/>
      <c r="G508" s="397"/>
      <c r="H508" s="397"/>
      <c r="I508" s="397"/>
      <c r="J508" s="397"/>
      <c r="K508" s="397"/>
      <c r="L508" s="397"/>
      <c r="M508" s="397"/>
      <c r="N508" s="397"/>
      <c r="O508" s="397"/>
      <c r="P508" s="397"/>
      <c r="Q508" s="397"/>
      <c r="R508" s="397"/>
      <c r="S508" s="397"/>
      <c r="T508" s="397"/>
      <c r="U508" s="397"/>
      <c r="V508" s="397"/>
      <c r="W508" s="397"/>
      <c r="X508" s="397"/>
      <c r="Y508" s="397"/>
      <c r="Z508" s="397"/>
      <c r="AA508" s="397"/>
      <c r="AB508" s="397"/>
      <c r="AC508" s="397"/>
      <c r="AD508" s="397"/>
      <c r="AE508" s="397"/>
      <c r="AF508" s="397"/>
      <c r="AG508" s="397"/>
      <c r="AH508" s="397"/>
    </row>
    <row r="509" spans="1:34" ht="14.4">
      <c r="A509" s="397"/>
      <c r="B509" s="397"/>
      <c r="C509" s="397"/>
      <c r="D509" s="397"/>
      <c r="E509" s="397"/>
      <c r="F509" s="397"/>
      <c r="G509" s="397"/>
      <c r="H509" s="397"/>
      <c r="I509" s="397"/>
      <c r="J509" s="397"/>
      <c r="K509" s="397"/>
      <c r="L509" s="397"/>
      <c r="M509" s="397"/>
      <c r="N509" s="397"/>
      <c r="O509" s="397"/>
      <c r="P509" s="397"/>
      <c r="Q509" s="397"/>
      <c r="R509" s="397"/>
      <c r="S509" s="397"/>
      <c r="T509" s="397"/>
      <c r="U509" s="397"/>
      <c r="V509" s="397"/>
      <c r="W509" s="397"/>
      <c r="X509" s="397"/>
      <c r="Y509" s="397"/>
      <c r="Z509" s="397"/>
      <c r="AA509" s="397"/>
      <c r="AB509" s="397"/>
      <c r="AC509" s="397"/>
      <c r="AD509" s="397"/>
      <c r="AE509" s="397"/>
      <c r="AF509" s="397"/>
      <c r="AG509" s="397"/>
      <c r="AH509" s="397"/>
    </row>
    <row r="510" spans="1:34" ht="14.4">
      <c r="A510" s="397"/>
      <c r="B510" s="397"/>
      <c r="C510" s="397"/>
      <c r="D510" s="397"/>
      <c r="E510" s="397"/>
      <c r="F510" s="397"/>
      <c r="G510" s="397"/>
      <c r="H510" s="397"/>
      <c r="I510" s="397"/>
      <c r="J510" s="397"/>
      <c r="K510" s="397"/>
      <c r="L510" s="397"/>
      <c r="M510" s="397"/>
      <c r="N510" s="397"/>
      <c r="O510" s="397"/>
      <c r="P510" s="397"/>
      <c r="Q510" s="397"/>
      <c r="R510" s="397"/>
      <c r="S510" s="397"/>
      <c r="T510" s="397"/>
      <c r="U510" s="397"/>
      <c r="V510" s="397"/>
      <c r="W510" s="397"/>
      <c r="X510" s="397"/>
      <c r="Y510" s="397"/>
      <c r="Z510" s="397"/>
      <c r="AA510" s="397"/>
      <c r="AB510" s="397"/>
      <c r="AC510" s="397"/>
      <c r="AD510" s="397"/>
      <c r="AE510" s="397"/>
      <c r="AF510" s="397"/>
      <c r="AG510" s="397"/>
      <c r="AH510" s="397"/>
    </row>
    <row r="511" spans="1:34" ht="14.4">
      <c r="A511" s="397"/>
      <c r="B511" s="397"/>
      <c r="C511" s="397"/>
      <c r="D511" s="397"/>
      <c r="E511" s="397"/>
      <c r="F511" s="397"/>
      <c r="G511" s="397"/>
      <c r="H511" s="397"/>
      <c r="I511" s="397"/>
      <c r="J511" s="397"/>
      <c r="K511" s="397"/>
      <c r="L511" s="397"/>
      <c r="M511" s="397"/>
      <c r="N511" s="397"/>
      <c r="O511" s="397"/>
      <c r="P511" s="397"/>
      <c r="Q511" s="397"/>
      <c r="R511" s="397"/>
      <c r="S511" s="397"/>
      <c r="T511" s="397"/>
      <c r="U511" s="397"/>
      <c r="V511" s="397"/>
      <c r="W511" s="397"/>
      <c r="X511" s="397"/>
      <c r="Y511" s="397"/>
      <c r="Z511" s="397"/>
      <c r="AA511" s="397"/>
      <c r="AB511" s="397"/>
      <c r="AC511" s="397"/>
      <c r="AD511" s="397"/>
      <c r="AE511" s="397"/>
      <c r="AF511" s="397"/>
      <c r="AG511" s="397"/>
      <c r="AH511" s="397"/>
    </row>
    <row r="512" spans="1:34" ht="14.4">
      <c r="A512" s="397"/>
      <c r="B512" s="397"/>
      <c r="C512" s="397"/>
      <c r="D512" s="397"/>
      <c r="E512" s="397"/>
      <c r="F512" s="397"/>
      <c r="G512" s="397"/>
      <c r="H512" s="397"/>
      <c r="I512" s="397"/>
      <c r="J512" s="397"/>
      <c r="K512" s="397"/>
      <c r="L512" s="397"/>
      <c r="M512" s="397"/>
      <c r="N512" s="397"/>
      <c r="O512" s="397"/>
      <c r="P512" s="397"/>
      <c r="Q512" s="397"/>
      <c r="R512" s="397"/>
      <c r="S512" s="397"/>
      <c r="T512" s="397"/>
      <c r="U512" s="397"/>
      <c r="V512" s="397"/>
      <c r="W512" s="397"/>
      <c r="X512" s="397"/>
      <c r="Y512" s="397"/>
      <c r="Z512" s="397"/>
      <c r="AA512" s="397"/>
      <c r="AB512" s="397"/>
      <c r="AC512" s="397"/>
      <c r="AD512" s="397"/>
      <c r="AE512" s="397"/>
      <c r="AF512" s="397"/>
      <c r="AG512" s="397"/>
      <c r="AH512" s="397"/>
    </row>
    <row r="513" spans="1:34" ht="14.4">
      <c r="A513" s="397"/>
      <c r="B513" s="397"/>
      <c r="C513" s="397"/>
      <c r="D513" s="397"/>
      <c r="E513" s="397"/>
      <c r="F513" s="397"/>
      <c r="G513" s="397"/>
      <c r="H513" s="397"/>
      <c r="I513" s="397"/>
      <c r="J513" s="397"/>
      <c r="K513" s="397"/>
      <c r="L513" s="397"/>
      <c r="M513" s="397"/>
      <c r="N513" s="397"/>
      <c r="O513" s="397"/>
      <c r="P513" s="397"/>
      <c r="Q513" s="397"/>
      <c r="R513" s="397"/>
      <c r="S513" s="397"/>
      <c r="T513" s="397"/>
      <c r="U513" s="397"/>
      <c r="V513" s="397"/>
      <c r="W513" s="397"/>
      <c r="X513" s="397"/>
      <c r="Y513" s="397"/>
      <c r="Z513" s="397"/>
      <c r="AA513" s="397"/>
      <c r="AB513" s="397"/>
      <c r="AC513" s="397"/>
      <c r="AD513" s="397"/>
      <c r="AE513" s="397"/>
      <c r="AF513" s="397"/>
      <c r="AG513" s="397"/>
      <c r="AH513" s="397"/>
    </row>
    <row r="514" spans="1:34" ht="14.4">
      <c r="A514" s="397"/>
      <c r="B514" s="397"/>
      <c r="C514" s="397"/>
      <c r="D514" s="397"/>
      <c r="E514" s="397"/>
      <c r="F514" s="397"/>
      <c r="G514" s="397"/>
      <c r="H514" s="397"/>
      <c r="I514" s="397"/>
      <c r="J514" s="397"/>
      <c r="K514" s="397"/>
      <c r="L514" s="397"/>
      <c r="M514" s="397"/>
      <c r="N514" s="397"/>
      <c r="O514" s="397"/>
      <c r="P514" s="397"/>
      <c r="Q514" s="397"/>
      <c r="R514" s="397"/>
      <c r="S514" s="397"/>
      <c r="T514" s="397"/>
      <c r="U514" s="397"/>
      <c r="V514" s="397"/>
      <c r="W514" s="397"/>
      <c r="X514" s="397"/>
      <c r="Y514" s="397"/>
      <c r="Z514" s="397"/>
      <c r="AA514" s="397"/>
      <c r="AB514" s="397"/>
      <c r="AC514" s="397"/>
      <c r="AD514" s="397"/>
      <c r="AE514" s="397"/>
      <c r="AF514" s="397"/>
      <c r="AG514" s="397"/>
      <c r="AH514" s="397"/>
    </row>
    <row r="515" spans="1:34" ht="14.4">
      <c r="A515" s="397"/>
      <c r="B515" s="397"/>
      <c r="C515" s="397"/>
      <c r="D515" s="397"/>
      <c r="E515" s="397"/>
      <c r="F515" s="397"/>
      <c r="G515" s="397"/>
      <c r="H515" s="397"/>
      <c r="I515" s="397"/>
      <c r="J515" s="397"/>
      <c r="K515" s="397"/>
      <c r="L515" s="397"/>
      <c r="M515" s="397"/>
      <c r="N515" s="397"/>
      <c r="O515" s="397"/>
      <c r="P515" s="397"/>
      <c r="Q515" s="397"/>
      <c r="R515" s="397"/>
      <c r="S515" s="397"/>
      <c r="T515" s="397"/>
      <c r="U515" s="397"/>
      <c r="V515" s="397"/>
      <c r="W515" s="397"/>
      <c r="X515" s="397"/>
      <c r="Y515" s="397"/>
      <c r="Z515" s="397"/>
      <c r="AA515" s="397"/>
      <c r="AB515" s="397"/>
      <c r="AC515" s="397"/>
      <c r="AD515" s="397"/>
      <c r="AE515" s="397"/>
      <c r="AF515" s="397"/>
      <c r="AG515" s="397"/>
      <c r="AH515" s="397"/>
    </row>
    <row r="516" spans="1:34" ht="14.4">
      <c r="A516" s="397"/>
      <c r="B516" s="397"/>
      <c r="C516" s="397"/>
      <c r="D516" s="397"/>
      <c r="E516" s="397"/>
      <c r="F516" s="397"/>
      <c r="G516" s="397"/>
      <c r="H516" s="397"/>
      <c r="I516" s="397"/>
      <c r="J516" s="397"/>
      <c r="K516" s="397"/>
      <c r="L516" s="397"/>
      <c r="M516" s="397"/>
      <c r="N516" s="397"/>
      <c r="O516" s="397"/>
      <c r="P516" s="397"/>
      <c r="Q516" s="397"/>
      <c r="R516" s="397"/>
      <c r="S516" s="397"/>
      <c r="T516" s="397"/>
      <c r="U516" s="397"/>
      <c r="V516" s="397"/>
      <c r="W516" s="397"/>
      <c r="X516" s="397"/>
      <c r="Y516" s="397"/>
      <c r="Z516" s="397"/>
      <c r="AA516" s="397"/>
      <c r="AB516" s="397"/>
      <c r="AC516" s="397"/>
      <c r="AD516" s="397"/>
      <c r="AE516" s="397"/>
      <c r="AF516" s="397"/>
      <c r="AG516" s="397"/>
      <c r="AH516" s="397"/>
    </row>
    <row r="517" spans="1:34" ht="14.4">
      <c r="A517" s="397"/>
      <c r="B517" s="397"/>
      <c r="C517" s="397"/>
      <c r="D517" s="397"/>
      <c r="E517" s="397"/>
      <c r="F517" s="397"/>
      <c r="G517" s="397"/>
      <c r="H517" s="397"/>
      <c r="I517" s="397"/>
      <c r="J517" s="397"/>
      <c r="K517" s="397"/>
      <c r="L517" s="397"/>
      <c r="M517" s="397"/>
      <c r="N517" s="397"/>
      <c r="O517" s="397"/>
      <c r="P517" s="397"/>
      <c r="Q517" s="397"/>
      <c r="R517" s="397"/>
      <c r="S517" s="397"/>
      <c r="T517" s="397"/>
      <c r="U517" s="397"/>
      <c r="V517" s="397"/>
      <c r="W517" s="397"/>
      <c r="X517" s="397"/>
      <c r="Y517" s="397"/>
      <c r="Z517" s="397"/>
      <c r="AA517" s="397"/>
      <c r="AB517" s="397"/>
      <c r="AC517" s="397"/>
      <c r="AD517" s="397"/>
      <c r="AE517" s="397"/>
      <c r="AF517" s="397"/>
      <c r="AG517" s="397"/>
      <c r="AH517" s="397"/>
    </row>
    <row r="518" spans="1:34" ht="14.4">
      <c r="A518" s="397"/>
      <c r="B518" s="397"/>
      <c r="C518" s="397"/>
      <c r="D518" s="397"/>
      <c r="E518" s="397"/>
      <c r="F518" s="397"/>
      <c r="G518" s="397"/>
      <c r="H518" s="397"/>
      <c r="I518" s="397"/>
      <c r="J518" s="397"/>
      <c r="K518" s="397"/>
      <c r="L518" s="397"/>
      <c r="M518" s="397"/>
      <c r="N518" s="397"/>
      <c r="O518" s="397"/>
      <c r="P518" s="397"/>
      <c r="Q518" s="397"/>
      <c r="R518" s="397"/>
      <c r="S518" s="397"/>
      <c r="T518" s="397"/>
      <c r="U518" s="397"/>
      <c r="V518" s="397"/>
      <c r="W518" s="397"/>
      <c r="X518" s="397"/>
      <c r="Y518" s="397"/>
      <c r="Z518" s="397"/>
      <c r="AA518" s="397"/>
      <c r="AB518" s="397"/>
      <c r="AC518" s="397"/>
      <c r="AD518" s="397"/>
      <c r="AE518" s="397"/>
      <c r="AF518" s="397"/>
      <c r="AG518" s="397"/>
      <c r="AH518" s="397"/>
    </row>
    <row r="519" spans="1:34" ht="14.4">
      <c r="A519" s="397"/>
      <c r="B519" s="397"/>
      <c r="C519" s="397"/>
      <c r="D519" s="397"/>
      <c r="E519" s="397"/>
      <c r="F519" s="397"/>
      <c r="G519" s="397"/>
      <c r="H519" s="397"/>
      <c r="I519" s="397"/>
      <c r="J519" s="397"/>
      <c r="K519" s="397"/>
      <c r="L519" s="397"/>
      <c r="M519" s="397"/>
      <c r="N519" s="397"/>
      <c r="O519" s="397"/>
      <c r="P519" s="397"/>
      <c r="Q519" s="397"/>
      <c r="R519" s="397"/>
      <c r="S519" s="397"/>
      <c r="T519" s="397"/>
      <c r="U519" s="397"/>
      <c r="V519" s="397"/>
      <c r="W519" s="397"/>
      <c r="X519" s="397"/>
      <c r="Y519" s="397"/>
      <c r="Z519" s="397"/>
      <c r="AA519" s="397"/>
      <c r="AB519" s="397"/>
      <c r="AC519" s="397"/>
      <c r="AD519" s="397"/>
      <c r="AE519" s="397"/>
      <c r="AF519" s="397"/>
      <c r="AG519" s="397"/>
      <c r="AH519" s="397"/>
    </row>
    <row r="520" spans="1:34" ht="14.4">
      <c r="A520" s="397"/>
      <c r="B520" s="397"/>
      <c r="C520" s="397"/>
      <c r="D520" s="397"/>
      <c r="E520" s="397"/>
      <c r="F520" s="397"/>
      <c r="G520" s="397"/>
      <c r="H520" s="397"/>
      <c r="I520" s="397"/>
      <c r="J520" s="397"/>
      <c r="K520" s="397"/>
      <c r="L520" s="397"/>
      <c r="M520" s="397"/>
      <c r="N520" s="397"/>
      <c r="O520" s="397"/>
      <c r="P520" s="397"/>
      <c r="Q520" s="397"/>
      <c r="R520" s="397"/>
      <c r="S520" s="397"/>
      <c r="T520" s="397"/>
      <c r="U520" s="397"/>
      <c r="V520" s="397"/>
      <c r="W520" s="397"/>
      <c r="X520" s="397"/>
      <c r="Y520" s="397"/>
      <c r="Z520" s="397"/>
      <c r="AA520" s="397"/>
      <c r="AB520" s="397"/>
      <c r="AC520" s="397"/>
      <c r="AD520" s="397"/>
      <c r="AE520" s="397"/>
      <c r="AF520" s="397"/>
      <c r="AG520" s="397"/>
      <c r="AH520" s="397"/>
    </row>
    <row r="521" spans="1:34" ht="14.4">
      <c r="A521" s="397"/>
      <c r="B521" s="397"/>
      <c r="C521" s="397"/>
      <c r="D521" s="397"/>
      <c r="E521" s="397"/>
      <c r="F521" s="397"/>
      <c r="G521" s="397"/>
      <c r="H521" s="397"/>
      <c r="I521" s="397"/>
      <c r="J521" s="397"/>
      <c r="K521" s="397"/>
      <c r="L521" s="397"/>
      <c r="M521" s="397"/>
      <c r="N521" s="397"/>
      <c r="O521" s="397"/>
      <c r="P521" s="397"/>
      <c r="Q521" s="397"/>
      <c r="R521" s="397"/>
      <c r="S521" s="397"/>
      <c r="T521" s="397"/>
      <c r="U521" s="397"/>
      <c r="V521" s="397"/>
      <c r="W521" s="397"/>
      <c r="X521" s="397"/>
      <c r="Y521" s="397"/>
      <c r="Z521" s="397"/>
      <c r="AA521" s="397"/>
      <c r="AB521" s="397"/>
      <c r="AC521" s="397"/>
      <c r="AD521" s="397"/>
      <c r="AE521" s="397"/>
      <c r="AF521" s="397"/>
      <c r="AG521" s="397"/>
      <c r="AH521" s="397"/>
    </row>
    <row r="522" spans="1:34" ht="14.4">
      <c r="A522" s="397"/>
      <c r="B522" s="397"/>
      <c r="C522" s="397"/>
      <c r="D522" s="397"/>
      <c r="E522" s="397"/>
      <c r="F522" s="397"/>
      <c r="G522" s="397"/>
      <c r="H522" s="397"/>
      <c r="I522" s="397"/>
      <c r="J522" s="397"/>
      <c r="K522" s="397"/>
      <c r="L522" s="397"/>
      <c r="M522" s="397"/>
      <c r="N522" s="397"/>
      <c r="O522" s="397"/>
      <c r="P522" s="397"/>
      <c r="Q522" s="397"/>
      <c r="R522" s="397"/>
      <c r="S522" s="397"/>
      <c r="T522" s="397"/>
      <c r="U522" s="397"/>
      <c r="V522" s="397"/>
      <c r="W522" s="397"/>
      <c r="X522" s="397"/>
      <c r="Y522" s="397"/>
      <c r="Z522" s="397"/>
      <c r="AA522" s="397"/>
      <c r="AB522" s="397"/>
      <c r="AC522" s="397"/>
      <c r="AD522" s="397"/>
      <c r="AE522" s="397"/>
      <c r="AF522" s="397"/>
      <c r="AG522" s="397"/>
      <c r="AH522" s="397"/>
    </row>
    <row r="523" spans="1:34" ht="14.4">
      <c r="A523" s="397"/>
      <c r="B523" s="397"/>
      <c r="C523" s="397"/>
      <c r="D523" s="397"/>
      <c r="E523" s="397"/>
      <c r="F523" s="397"/>
      <c r="G523" s="397"/>
      <c r="H523" s="397"/>
      <c r="I523" s="397"/>
      <c r="J523" s="397"/>
      <c r="K523" s="397"/>
      <c r="L523" s="397"/>
      <c r="M523" s="397"/>
      <c r="N523" s="397"/>
      <c r="O523" s="397"/>
      <c r="P523" s="397"/>
      <c r="Q523" s="397"/>
      <c r="R523" s="397"/>
      <c r="S523" s="397"/>
      <c r="T523" s="397"/>
      <c r="U523" s="397"/>
      <c r="V523" s="397"/>
      <c r="W523" s="397"/>
      <c r="X523" s="397"/>
      <c r="Y523" s="397"/>
      <c r="Z523" s="397"/>
      <c r="AA523" s="397"/>
      <c r="AB523" s="397"/>
      <c r="AC523" s="397"/>
      <c r="AD523" s="397"/>
      <c r="AE523" s="397"/>
      <c r="AF523" s="397"/>
      <c r="AG523" s="397"/>
      <c r="AH523" s="397"/>
    </row>
    <row r="524" spans="1:34" ht="14.4">
      <c r="A524" s="397"/>
      <c r="B524" s="397"/>
      <c r="C524" s="397"/>
      <c r="D524" s="397"/>
      <c r="E524" s="397"/>
      <c r="F524" s="397"/>
      <c r="G524" s="397"/>
      <c r="H524" s="397"/>
      <c r="I524" s="397"/>
      <c r="J524" s="397"/>
      <c r="K524" s="397"/>
      <c r="L524" s="397"/>
      <c r="M524" s="397"/>
      <c r="N524" s="397"/>
      <c r="O524" s="397"/>
      <c r="P524" s="397"/>
      <c r="Q524" s="397"/>
      <c r="R524" s="397"/>
      <c r="S524" s="397"/>
      <c r="T524" s="397"/>
      <c r="U524" s="397"/>
      <c r="V524" s="397"/>
      <c r="W524" s="397"/>
      <c r="X524" s="397"/>
      <c r="Y524" s="397"/>
      <c r="Z524" s="397"/>
      <c r="AA524" s="397"/>
      <c r="AB524" s="397"/>
      <c r="AC524" s="397"/>
      <c r="AD524" s="397"/>
      <c r="AE524" s="397"/>
      <c r="AF524" s="397"/>
      <c r="AG524" s="397"/>
      <c r="AH524" s="397"/>
    </row>
    <row r="525" spans="1:34" ht="14.4">
      <c r="A525" s="397"/>
      <c r="B525" s="397"/>
      <c r="C525" s="397"/>
      <c r="D525" s="397"/>
      <c r="E525" s="397"/>
      <c r="F525" s="397"/>
      <c r="G525" s="397"/>
      <c r="H525" s="397"/>
      <c r="I525" s="397"/>
      <c r="J525" s="397"/>
      <c r="K525" s="397"/>
      <c r="L525" s="397"/>
      <c r="M525" s="397"/>
      <c r="N525" s="397"/>
      <c r="O525" s="397"/>
      <c r="P525" s="397"/>
      <c r="Q525" s="397"/>
      <c r="R525" s="397"/>
      <c r="S525" s="397"/>
      <c r="T525" s="397"/>
      <c r="U525" s="397"/>
      <c r="V525" s="397"/>
      <c r="W525" s="397"/>
      <c r="X525" s="397"/>
      <c r="Y525" s="397"/>
      <c r="Z525" s="397"/>
      <c r="AA525" s="397"/>
      <c r="AB525" s="397"/>
      <c r="AC525" s="397"/>
      <c r="AD525" s="397"/>
      <c r="AE525" s="397"/>
      <c r="AF525" s="397"/>
      <c r="AG525" s="397"/>
      <c r="AH525" s="397"/>
    </row>
    <row r="526" spans="1:34" ht="14.4">
      <c r="A526" s="397"/>
      <c r="B526" s="397"/>
      <c r="C526" s="397"/>
      <c r="D526" s="397"/>
      <c r="E526" s="397"/>
      <c r="F526" s="397"/>
      <c r="G526" s="397"/>
      <c r="H526" s="397"/>
      <c r="I526" s="397"/>
      <c r="J526" s="397"/>
      <c r="K526" s="397"/>
      <c r="L526" s="397"/>
      <c r="M526" s="397"/>
      <c r="N526" s="397"/>
      <c r="O526" s="397"/>
      <c r="P526" s="397"/>
      <c r="Q526" s="397"/>
      <c r="R526" s="397"/>
      <c r="S526" s="397"/>
      <c r="T526" s="397"/>
      <c r="U526" s="397"/>
      <c r="V526" s="397"/>
      <c r="W526" s="397"/>
      <c r="X526" s="397"/>
      <c r="Y526" s="397"/>
      <c r="Z526" s="397"/>
      <c r="AA526" s="397"/>
      <c r="AB526" s="397"/>
      <c r="AC526" s="397"/>
      <c r="AD526" s="397"/>
      <c r="AE526" s="397"/>
      <c r="AF526" s="397"/>
      <c r="AG526" s="397"/>
      <c r="AH526" s="397"/>
    </row>
    <row r="527" spans="1:34" ht="14.4">
      <c r="A527" s="397"/>
      <c r="B527" s="397"/>
      <c r="C527" s="397"/>
      <c r="D527" s="397"/>
      <c r="E527" s="397"/>
      <c r="F527" s="397"/>
      <c r="G527" s="397"/>
      <c r="H527" s="397"/>
      <c r="I527" s="397"/>
      <c r="J527" s="397"/>
      <c r="K527" s="397"/>
      <c r="L527" s="397"/>
      <c r="M527" s="397"/>
      <c r="N527" s="397"/>
      <c r="O527" s="397"/>
      <c r="P527" s="397"/>
      <c r="Q527" s="397"/>
      <c r="R527" s="397"/>
      <c r="S527" s="397"/>
      <c r="T527" s="397"/>
      <c r="U527" s="397"/>
      <c r="V527" s="397"/>
      <c r="W527" s="397"/>
      <c r="X527" s="397"/>
      <c r="Y527" s="397"/>
      <c r="Z527" s="397"/>
      <c r="AA527" s="397"/>
      <c r="AB527" s="397"/>
      <c r="AC527" s="397"/>
      <c r="AD527" s="397"/>
      <c r="AE527" s="397"/>
      <c r="AF527" s="397"/>
      <c r="AG527" s="397"/>
      <c r="AH527" s="397"/>
    </row>
    <row r="528" spans="1:34" ht="14.4">
      <c r="A528" s="397"/>
      <c r="B528" s="397"/>
      <c r="C528" s="397"/>
      <c r="D528" s="397"/>
      <c r="E528" s="397"/>
      <c r="F528" s="397"/>
      <c r="G528" s="397"/>
      <c r="H528" s="397"/>
      <c r="I528" s="397"/>
      <c r="J528" s="397"/>
      <c r="K528" s="397"/>
      <c r="L528" s="397"/>
      <c r="M528" s="397"/>
      <c r="N528" s="397"/>
      <c r="O528" s="397"/>
      <c r="P528" s="397"/>
      <c r="Q528" s="397"/>
      <c r="R528" s="397"/>
      <c r="S528" s="397"/>
      <c r="T528" s="397"/>
      <c r="U528" s="397"/>
      <c r="V528" s="397"/>
      <c r="W528" s="397"/>
      <c r="X528" s="397"/>
      <c r="Y528" s="397"/>
      <c r="Z528" s="397"/>
      <c r="AA528" s="397"/>
      <c r="AB528" s="397"/>
      <c r="AC528" s="397"/>
      <c r="AD528" s="397"/>
      <c r="AE528" s="397"/>
      <c r="AF528" s="397"/>
      <c r="AG528" s="397"/>
      <c r="AH528" s="397"/>
    </row>
    <row r="529" spans="1:34" ht="14.4">
      <c r="A529" s="397"/>
      <c r="B529" s="397"/>
      <c r="C529" s="397"/>
      <c r="D529" s="397"/>
      <c r="E529" s="397"/>
      <c r="F529" s="397"/>
      <c r="G529" s="397"/>
      <c r="H529" s="397"/>
      <c r="I529" s="397"/>
      <c r="J529" s="397"/>
      <c r="K529" s="397"/>
      <c r="L529" s="397"/>
      <c r="M529" s="397"/>
      <c r="N529" s="397"/>
      <c r="O529" s="397"/>
      <c r="P529" s="397"/>
      <c r="Q529" s="397"/>
      <c r="R529" s="397"/>
      <c r="S529" s="397"/>
      <c r="T529" s="397"/>
      <c r="U529" s="397"/>
      <c r="V529" s="397"/>
      <c r="W529" s="397"/>
      <c r="X529" s="397"/>
      <c r="Y529" s="397"/>
      <c r="Z529" s="397"/>
      <c r="AA529" s="397"/>
      <c r="AB529" s="397"/>
      <c r="AC529" s="397"/>
      <c r="AD529" s="397"/>
      <c r="AE529" s="397"/>
      <c r="AF529" s="397"/>
      <c r="AG529" s="397"/>
      <c r="AH529" s="397"/>
    </row>
    <row r="530" spans="1:34" ht="14.4">
      <c r="A530" s="397"/>
      <c r="B530" s="397"/>
      <c r="C530" s="397"/>
      <c r="D530" s="397"/>
      <c r="E530" s="397"/>
      <c r="F530" s="397"/>
      <c r="G530" s="397"/>
      <c r="H530" s="397"/>
      <c r="I530" s="397"/>
      <c r="J530" s="397"/>
      <c r="K530" s="397"/>
      <c r="L530" s="397"/>
      <c r="M530" s="397"/>
      <c r="N530" s="397"/>
      <c r="O530" s="397"/>
      <c r="P530" s="397"/>
      <c r="Q530" s="397"/>
      <c r="R530" s="397"/>
      <c r="S530" s="397"/>
      <c r="T530" s="397"/>
      <c r="U530" s="397"/>
      <c r="V530" s="397"/>
      <c r="W530" s="397"/>
      <c r="X530" s="397"/>
      <c r="Y530" s="397"/>
      <c r="Z530" s="397"/>
      <c r="AA530" s="397"/>
      <c r="AB530" s="397"/>
      <c r="AC530" s="397"/>
      <c r="AD530" s="397"/>
      <c r="AE530" s="397"/>
      <c r="AF530" s="397"/>
      <c r="AG530" s="397"/>
      <c r="AH530" s="397"/>
    </row>
    <row r="531" spans="1:34" ht="14.4">
      <c r="A531" s="397"/>
      <c r="B531" s="397"/>
      <c r="C531" s="397"/>
      <c r="D531" s="397"/>
      <c r="E531" s="397"/>
      <c r="F531" s="397"/>
      <c r="G531" s="397"/>
      <c r="H531" s="397"/>
      <c r="I531" s="397"/>
      <c r="J531" s="397"/>
      <c r="K531" s="397"/>
      <c r="L531" s="397"/>
      <c r="M531" s="397"/>
      <c r="N531" s="397"/>
      <c r="O531" s="397"/>
      <c r="P531" s="397"/>
      <c r="Q531" s="397"/>
      <c r="R531" s="397"/>
      <c r="S531" s="397"/>
      <c r="T531" s="397"/>
      <c r="U531" s="397"/>
      <c r="V531" s="397"/>
      <c r="W531" s="397"/>
      <c r="X531" s="397"/>
      <c r="Y531" s="397"/>
      <c r="Z531" s="397"/>
      <c r="AA531" s="397"/>
      <c r="AB531" s="397"/>
      <c r="AC531" s="397"/>
      <c r="AD531" s="397"/>
      <c r="AE531" s="397"/>
      <c r="AF531" s="397"/>
      <c r="AG531" s="397"/>
      <c r="AH531" s="397"/>
    </row>
    <row r="532" spans="1:34" ht="14.4">
      <c r="A532" s="397"/>
      <c r="B532" s="397"/>
      <c r="C532" s="397"/>
      <c r="D532" s="397"/>
      <c r="E532" s="397"/>
      <c r="F532" s="397"/>
      <c r="G532" s="397"/>
      <c r="H532" s="397"/>
      <c r="I532" s="397"/>
      <c r="J532" s="397"/>
      <c r="K532" s="397"/>
      <c r="L532" s="397"/>
      <c r="M532" s="397"/>
      <c r="N532" s="397"/>
      <c r="O532" s="397"/>
      <c r="P532" s="397"/>
      <c r="Q532" s="397"/>
      <c r="R532" s="397"/>
      <c r="S532" s="397"/>
      <c r="T532" s="397"/>
      <c r="U532" s="397"/>
      <c r="V532" s="397"/>
      <c r="W532" s="397"/>
      <c r="X532" s="397"/>
      <c r="Y532" s="397"/>
      <c r="Z532" s="397"/>
      <c r="AA532" s="397"/>
      <c r="AB532" s="397"/>
      <c r="AC532" s="397"/>
      <c r="AD532" s="397"/>
      <c r="AE532" s="397"/>
      <c r="AF532" s="397"/>
      <c r="AG532" s="397"/>
      <c r="AH532" s="397"/>
    </row>
    <row r="533" spans="1:34" ht="14.4">
      <c r="A533" s="397"/>
      <c r="B533" s="397"/>
      <c r="C533" s="397"/>
      <c r="D533" s="397"/>
      <c r="E533" s="397"/>
      <c r="F533" s="397"/>
      <c r="G533" s="397"/>
      <c r="H533" s="397"/>
      <c r="I533" s="397"/>
      <c r="J533" s="397"/>
      <c r="K533" s="397"/>
      <c r="L533" s="397"/>
      <c r="M533" s="397"/>
      <c r="N533" s="397"/>
      <c r="O533" s="397"/>
      <c r="P533" s="397"/>
      <c r="Q533" s="397"/>
      <c r="R533" s="397"/>
      <c r="S533" s="397"/>
      <c r="T533" s="397"/>
      <c r="U533" s="397"/>
      <c r="V533" s="397"/>
      <c r="W533" s="397"/>
      <c r="X533" s="397"/>
      <c r="Y533" s="397"/>
      <c r="Z533" s="397"/>
      <c r="AA533" s="397"/>
      <c r="AB533" s="397"/>
      <c r="AC533" s="397"/>
      <c r="AD533" s="397"/>
      <c r="AE533" s="397"/>
      <c r="AF533" s="397"/>
      <c r="AG533" s="397"/>
      <c r="AH533" s="397"/>
    </row>
    <row r="534" spans="1:34" ht="14.4">
      <c r="A534" s="397"/>
      <c r="B534" s="397"/>
      <c r="C534" s="397"/>
      <c r="D534" s="397"/>
      <c r="E534" s="397"/>
      <c r="F534" s="397"/>
      <c r="G534" s="397"/>
      <c r="H534" s="397"/>
      <c r="I534" s="397"/>
      <c r="J534" s="397"/>
      <c r="K534" s="397"/>
      <c r="L534" s="397"/>
      <c r="M534" s="397"/>
      <c r="N534" s="397"/>
      <c r="O534" s="397"/>
      <c r="P534" s="397"/>
      <c r="Q534" s="397"/>
      <c r="R534" s="397"/>
      <c r="S534" s="397"/>
      <c r="T534" s="397"/>
      <c r="U534" s="397"/>
      <c r="V534" s="397"/>
      <c r="W534" s="397"/>
      <c r="X534" s="397"/>
      <c r="Y534" s="397"/>
      <c r="Z534" s="397"/>
      <c r="AA534" s="397"/>
      <c r="AB534" s="397"/>
      <c r="AC534" s="397"/>
      <c r="AD534" s="397"/>
      <c r="AE534" s="397"/>
      <c r="AF534" s="397"/>
      <c r="AG534" s="397"/>
      <c r="AH534" s="397"/>
    </row>
    <row r="535" spans="1:34" ht="14.4">
      <c r="A535" s="397"/>
      <c r="B535" s="397"/>
      <c r="C535" s="397"/>
      <c r="D535" s="397"/>
      <c r="E535" s="397"/>
      <c r="F535" s="397"/>
      <c r="G535" s="397"/>
      <c r="H535" s="397"/>
      <c r="I535" s="397"/>
      <c r="J535" s="397"/>
      <c r="K535" s="397"/>
      <c r="L535" s="397"/>
      <c r="M535" s="397"/>
      <c r="N535" s="397"/>
      <c r="O535" s="397"/>
      <c r="P535" s="397"/>
      <c r="Q535" s="397"/>
      <c r="R535" s="397"/>
      <c r="S535" s="397"/>
      <c r="T535" s="397"/>
      <c r="U535" s="397"/>
      <c r="V535" s="397"/>
      <c r="W535" s="397"/>
      <c r="X535" s="397"/>
      <c r="Y535" s="397"/>
      <c r="Z535" s="397"/>
      <c r="AA535" s="397"/>
      <c r="AB535" s="397"/>
      <c r="AC535" s="397"/>
      <c r="AD535" s="397"/>
      <c r="AE535" s="397"/>
      <c r="AF535" s="397"/>
      <c r="AG535" s="397"/>
      <c r="AH535" s="397"/>
    </row>
    <row r="536" spans="1:34" ht="14.4">
      <c r="A536" s="397"/>
      <c r="B536" s="397"/>
      <c r="C536" s="397"/>
      <c r="D536" s="397"/>
      <c r="E536" s="397"/>
      <c r="F536" s="397"/>
      <c r="G536" s="397"/>
      <c r="H536" s="397"/>
      <c r="I536" s="397"/>
      <c r="J536" s="397"/>
      <c r="K536" s="397"/>
      <c r="L536" s="397"/>
      <c r="M536" s="397"/>
      <c r="N536" s="397"/>
      <c r="O536" s="397"/>
      <c r="P536" s="397"/>
      <c r="Q536" s="397"/>
      <c r="R536" s="397"/>
      <c r="S536" s="397"/>
      <c r="T536" s="397"/>
      <c r="U536" s="397"/>
      <c r="V536" s="397"/>
      <c r="W536" s="397"/>
      <c r="X536" s="397"/>
      <c r="Y536" s="397"/>
      <c r="Z536" s="397"/>
      <c r="AA536" s="397"/>
      <c r="AB536" s="397"/>
      <c r="AC536" s="397"/>
      <c r="AD536" s="397"/>
      <c r="AE536" s="397"/>
      <c r="AF536" s="397"/>
      <c r="AG536" s="397"/>
      <c r="AH536" s="397"/>
    </row>
    <row r="537" spans="1:34" ht="14.4">
      <c r="A537" s="397"/>
      <c r="B537" s="397"/>
      <c r="C537" s="397"/>
      <c r="D537" s="397"/>
      <c r="E537" s="397"/>
      <c r="F537" s="397"/>
      <c r="G537" s="397"/>
      <c r="H537" s="397"/>
      <c r="I537" s="397"/>
      <c r="J537" s="397"/>
      <c r="K537" s="397"/>
      <c r="L537" s="397"/>
      <c r="M537" s="397"/>
      <c r="N537" s="397"/>
      <c r="O537" s="397"/>
      <c r="P537" s="397"/>
      <c r="Q537" s="397"/>
      <c r="R537" s="397"/>
      <c r="S537" s="397"/>
      <c r="T537" s="397"/>
      <c r="U537" s="397"/>
      <c r="V537" s="397"/>
      <c r="W537" s="397"/>
      <c r="X537" s="397"/>
      <c r="Y537" s="397"/>
      <c r="Z537" s="397"/>
      <c r="AA537" s="397"/>
      <c r="AB537" s="397"/>
      <c r="AC537" s="397"/>
      <c r="AD537" s="397"/>
      <c r="AE537" s="397"/>
      <c r="AF537" s="397"/>
      <c r="AG537" s="397"/>
      <c r="AH537" s="397"/>
    </row>
    <row r="538" spans="1:34" ht="14.4">
      <c r="A538" s="397"/>
      <c r="B538" s="397"/>
      <c r="C538" s="397"/>
      <c r="D538" s="397"/>
      <c r="E538" s="397"/>
      <c r="F538" s="397"/>
      <c r="G538" s="397"/>
      <c r="H538" s="397"/>
      <c r="I538" s="397"/>
      <c r="J538" s="397"/>
      <c r="K538" s="397"/>
      <c r="L538" s="397"/>
      <c r="M538" s="397"/>
      <c r="N538" s="397"/>
      <c r="O538" s="397"/>
      <c r="P538" s="397"/>
      <c r="Q538" s="397"/>
      <c r="R538" s="397"/>
      <c r="S538" s="397"/>
      <c r="T538" s="397"/>
      <c r="U538" s="397"/>
      <c r="V538" s="397"/>
      <c r="W538" s="397"/>
      <c r="X538" s="397"/>
      <c r="Y538" s="397"/>
      <c r="Z538" s="397"/>
      <c r="AA538" s="397"/>
      <c r="AB538" s="397"/>
      <c r="AC538" s="397"/>
      <c r="AD538" s="397"/>
      <c r="AE538" s="397"/>
      <c r="AF538" s="397"/>
      <c r="AG538" s="397"/>
      <c r="AH538" s="397"/>
    </row>
    <row r="539" spans="1:34" ht="14.4">
      <c r="A539" s="397"/>
      <c r="B539" s="397"/>
      <c r="C539" s="397"/>
      <c r="D539" s="397"/>
      <c r="E539" s="397"/>
      <c r="F539" s="397"/>
      <c r="G539" s="397"/>
      <c r="H539" s="397"/>
      <c r="I539" s="397"/>
      <c r="J539" s="397"/>
      <c r="K539" s="397"/>
      <c r="L539" s="397"/>
      <c r="M539" s="397"/>
      <c r="N539" s="397"/>
      <c r="O539" s="397"/>
      <c r="P539" s="397"/>
      <c r="Q539" s="397"/>
      <c r="R539" s="397"/>
      <c r="S539" s="397"/>
      <c r="T539" s="397"/>
      <c r="U539" s="397"/>
      <c r="V539" s="397"/>
      <c r="W539" s="397"/>
      <c r="X539" s="397"/>
      <c r="Y539" s="397"/>
      <c r="Z539" s="397"/>
      <c r="AA539" s="397"/>
      <c r="AB539" s="397"/>
      <c r="AC539" s="397"/>
      <c r="AD539" s="397"/>
      <c r="AE539" s="397"/>
      <c r="AF539" s="397"/>
      <c r="AG539" s="397"/>
      <c r="AH539" s="397"/>
    </row>
    <row r="540" spans="1:34" ht="14.4">
      <c r="A540" s="397"/>
      <c r="B540" s="397"/>
      <c r="C540" s="397"/>
      <c r="D540" s="397"/>
      <c r="E540" s="397"/>
      <c r="F540" s="397"/>
      <c r="G540" s="397"/>
      <c r="H540" s="397"/>
      <c r="I540" s="397"/>
      <c r="J540" s="397"/>
      <c r="K540" s="397"/>
      <c r="L540" s="397"/>
      <c r="M540" s="397"/>
      <c r="N540" s="397"/>
      <c r="O540" s="397"/>
      <c r="P540" s="397"/>
      <c r="Q540" s="397"/>
      <c r="R540" s="397"/>
      <c r="S540" s="397"/>
      <c r="T540" s="397"/>
      <c r="U540" s="397"/>
      <c r="V540" s="397"/>
      <c r="W540" s="397"/>
      <c r="X540" s="397"/>
      <c r="Y540" s="397"/>
      <c r="Z540" s="397"/>
      <c r="AA540" s="397"/>
      <c r="AB540" s="397"/>
      <c r="AC540" s="397"/>
      <c r="AD540" s="397"/>
      <c r="AE540" s="397"/>
      <c r="AF540" s="397"/>
      <c r="AG540" s="397"/>
      <c r="AH540" s="397"/>
    </row>
    <row r="541" spans="1:34" ht="14.4">
      <c r="A541" s="397"/>
      <c r="B541" s="397"/>
      <c r="C541" s="397"/>
      <c r="D541" s="397"/>
      <c r="E541" s="397"/>
      <c r="F541" s="397"/>
      <c r="G541" s="397"/>
      <c r="H541" s="397"/>
      <c r="I541" s="397"/>
      <c r="J541" s="397"/>
      <c r="K541" s="397"/>
      <c r="L541" s="397"/>
      <c r="M541" s="397"/>
      <c r="N541" s="397"/>
      <c r="O541" s="397"/>
      <c r="P541" s="397"/>
      <c r="Q541" s="397"/>
      <c r="R541" s="397"/>
      <c r="S541" s="397"/>
      <c r="T541" s="397"/>
      <c r="U541" s="397"/>
      <c r="V541" s="397"/>
      <c r="W541" s="397"/>
      <c r="X541" s="397"/>
      <c r="Y541" s="397"/>
      <c r="Z541" s="397"/>
      <c r="AA541" s="397"/>
      <c r="AB541" s="397"/>
      <c r="AC541" s="397"/>
      <c r="AD541" s="397"/>
      <c r="AE541" s="397"/>
      <c r="AF541" s="397"/>
      <c r="AG541" s="397"/>
      <c r="AH541" s="397"/>
    </row>
    <row r="542" spans="1:34" ht="14.4">
      <c r="A542" s="397"/>
      <c r="B542" s="397"/>
      <c r="C542" s="397"/>
      <c r="D542" s="397"/>
      <c r="E542" s="397"/>
      <c r="F542" s="397"/>
      <c r="G542" s="397"/>
      <c r="H542" s="397"/>
      <c r="I542" s="397"/>
      <c r="J542" s="397"/>
      <c r="K542" s="397"/>
      <c r="L542" s="397"/>
      <c r="M542" s="397"/>
      <c r="N542" s="397"/>
      <c r="O542" s="397"/>
      <c r="P542" s="397"/>
      <c r="Q542" s="397"/>
      <c r="R542" s="397"/>
      <c r="S542" s="397"/>
      <c r="T542" s="397"/>
      <c r="U542" s="397"/>
      <c r="V542" s="397"/>
      <c r="W542" s="397"/>
      <c r="X542" s="397"/>
      <c r="Y542" s="397"/>
      <c r="Z542" s="397"/>
      <c r="AA542" s="397"/>
      <c r="AB542" s="397"/>
      <c r="AC542" s="397"/>
      <c r="AD542" s="397"/>
      <c r="AE542" s="397"/>
      <c r="AF542" s="397"/>
      <c r="AG542" s="397"/>
      <c r="AH542" s="397"/>
    </row>
    <row r="543" spans="1:34" ht="14.4">
      <c r="A543" s="397"/>
      <c r="B543" s="397"/>
      <c r="C543" s="397"/>
      <c r="D543" s="397"/>
      <c r="E543" s="397"/>
      <c r="F543" s="397"/>
      <c r="G543" s="397"/>
      <c r="H543" s="397"/>
      <c r="I543" s="397"/>
      <c r="J543" s="397"/>
      <c r="K543" s="397"/>
      <c r="L543" s="397"/>
      <c r="M543" s="397"/>
      <c r="N543" s="397"/>
      <c r="O543" s="397"/>
      <c r="P543" s="397"/>
      <c r="Q543" s="397"/>
      <c r="R543" s="397"/>
      <c r="S543" s="397"/>
      <c r="T543" s="397"/>
      <c r="U543" s="397"/>
      <c r="V543" s="397"/>
      <c r="W543" s="397"/>
      <c r="X543" s="397"/>
      <c r="Y543" s="397"/>
      <c r="Z543" s="397"/>
      <c r="AA543" s="397"/>
      <c r="AB543" s="397"/>
      <c r="AC543" s="397"/>
      <c r="AD543" s="397"/>
      <c r="AE543" s="397"/>
      <c r="AF543" s="397"/>
      <c r="AG543" s="397"/>
      <c r="AH543" s="397"/>
    </row>
    <row r="544" spans="1:34" ht="14.4">
      <c r="A544" s="397"/>
      <c r="B544" s="397"/>
      <c r="C544" s="397"/>
      <c r="D544" s="397"/>
      <c r="E544" s="397"/>
      <c r="F544" s="397"/>
      <c r="G544" s="397"/>
      <c r="H544" s="397"/>
      <c r="I544" s="397"/>
      <c r="J544" s="397"/>
      <c r="K544" s="397"/>
      <c r="L544" s="397"/>
      <c r="M544" s="397"/>
      <c r="N544" s="397"/>
      <c r="O544" s="397"/>
      <c r="P544" s="397"/>
      <c r="Q544" s="397"/>
      <c r="R544" s="397"/>
      <c r="S544" s="397"/>
      <c r="T544" s="397"/>
      <c r="U544" s="397"/>
      <c r="V544" s="397"/>
      <c r="W544" s="397"/>
      <c r="X544" s="397"/>
      <c r="Y544" s="397"/>
      <c r="Z544" s="397"/>
      <c r="AA544" s="397"/>
      <c r="AB544" s="397"/>
      <c r="AC544" s="397"/>
      <c r="AD544" s="397"/>
      <c r="AE544" s="397"/>
      <c r="AF544" s="397"/>
      <c r="AG544" s="397"/>
      <c r="AH544" s="397"/>
    </row>
    <row r="545" spans="1:34" ht="14.4">
      <c r="A545" s="397"/>
      <c r="B545" s="397"/>
      <c r="C545" s="397"/>
      <c r="D545" s="397"/>
      <c r="E545" s="397"/>
      <c r="F545" s="397"/>
      <c r="G545" s="397"/>
      <c r="H545" s="397"/>
      <c r="I545" s="397"/>
      <c r="J545" s="397"/>
      <c r="K545" s="397"/>
      <c r="L545" s="397"/>
      <c r="M545" s="397"/>
      <c r="N545" s="397"/>
      <c r="O545" s="397"/>
      <c r="P545" s="397"/>
      <c r="Q545" s="397"/>
      <c r="R545" s="397"/>
      <c r="S545" s="397"/>
      <c r="T545" s="397"/>
      <c r="U545" s="397"/>
      <c r="V545" s="397"/>
      <c r="W545" s="397"/>
      <c r="X545" s="397"/>
      <c r="Y545" s="397"/>
      <c r="Z545" s="397"/>
      <c r="AA545" s="397"/>
      <c r="AB545" s="397"/>
      <c r="AC545" s="397"/>
      <c r="AD545" s="397"/>
      <c r="AE545" s="397"/>
      <c r="AF545" s="397"/>
      <c r="AG545" s="397"/>
      <c r="AH545" s="397"/>
    </row>
    <row r="546" spans="1:34" ht="14.4">
      <c r="A546" s="397"/>
      <c r="B546" s="397"/>
      <c r="C546" s="397"/>
      <c r="D546" s="397"/>
      <c r="E546" s="397"/>
      <c r="F546" s="397"/>
      <c r="G546" s="397"/>
      <c r="H546" s="397"/>
      <c r="I546" s="397"/>
      <c r="J546" s="397"/>
      <c r="K546" s="397"/>
      <c r="L546" s="397"/>
      <c r="M546" s="397"/>
      <c r="N546" s="397"/>
      <c r="O546" s="397"/>
      <c r="P546" s="397"/>
      <c r="Q546" s="397"/>
      <c r="R546" s="397"/>
      <c r="S546" s="397"/>
      <c r="T546" s="397"/>
      <c r="U546" s="397"/>
      <c r="V546" s="397"/>
      <c r="W546" s="397"/>
      <c r="X546" s="397"/>
      <c r="Y546" s="397"/>
      <c r="Z546" s="397"/>
      <c r="AA546" s="397"/>
      <c r="AB546" s="397"/>
      <c r="AC546" s="397"/>
      <c r="AD546" s="397"/>
      <c r="AE546" s="397"/>
      <c r="AF546" s="397"/>
      <c r="AG546" s="397"/>
      <c r="AH546" s="397"/>
    </row>
    <row r="547" spans="1:34" ht="14.4">
      <c r="A547" s="397"/>
      <c r="B547" s="397"/>
      <c r="C547" s="397"/>
      <c r="D547" s="397"/>
      <c r="E547" s="397"/>
      <c r="F547" s="397"/>
      <c r="G547" s="397"/>
      <c r="H547" s="397"/>
      <c r="I547" s="397"/>
      <c r="J547" s="397"/>
      <c r="K547" s="397"/>
      <c r="L547" s="397"/>
      <c r="M547" s="397"/>
      <c r="N547" s="397"/>
      <c r="O547" s="397"/>
      <c r="P547" s="397"/>
      <c r="Q547" s="397"/>
      <c r="R547" s="397"/>
      <c r="S547" s="397"/>
      <c r="T547" s="397"/>
      <c r="U547" s="397"/>
      <c r="V547" s="397"/>
      <c r="W547" s="397"/>
      <c r="X547" s="397"/>
      <c r="Y547" s="397"/>
      <c r="Z547" s="397"/>
      <c r="AA547" s="397"/>
      <c r="AB547" s="397"/>
      <c r="AC547" s="397"/>
      <c r="AD547" s="397"/>
      <c r="AE547" s="397"/>
      <c r="AF547" s="397"/>
      <c r="AG547" s="397"/>
      <c r="AH547" s="397"/>
    </row>
    <row r="548" spans="1:34" ht="14.4">
      <c r="A548" s="397"/>
      <c r="B548" s="397"/>
      <c r="C548" s="397"/>
      <c r="D548" s="397"/>
      <c r="E548" s="397"/>
      <c r="F548" s="397"/>
      <c r="G548" s="397"/>
      <c r="H548" s="397"/>
      <c r="I548" s="397"/>
      <c r="J548" s="397"/>
      <c r="K548" s="397"/>
      <c r="L548" s="397"/>
      <c r="M548" s="397"/>
      <c r="N548" s="397"/>
      <c r="O548" s="397"/>
      <c r="P548" s="397"/>
      <c r="Q548" s="397"/>
      <c r="R548" s="397"/>
      <c r="S548" s="397"/>
      <c r="T548" s="397"/>
      <c r="U548" s="397"/>
      <c r="V548" s="397"/>
      <c r="W548" s="397"/>
      <c r="X548" s="397"/>
      <c r="Y548" s="397"/>
      <c r="Z548" s="397"/>
      <c r="AA548" s="397"/>
      <c r="AB548" s="397"/>
      <c r="AC548" s="397"/>
      <c r="AD548" s="397"/>
      <c r="AE548" s="397"/>
      <c r="AF548" s="397"/>
      <c r="AG548" s="397"/>
      <c r="AH548" s="397"/>
    </row>
    <row r="549" spans="1:34" ht="14.4">
      <c r="A549" s="397"/>
      <c r="B549" s="397"/>
      <c r="C549" s="397"/>
      <c r="D549" s="397"/>
      <c r="E549" s="397"/>
      <c r="F549" s="397"/>
      <c r="G549" s="397"/>
      <c r="H549" s="397"/>
      <c r="I549" s="397"/>
      <c r="J549" s="397"/>
      <c r="K549" s="397"/>
      <c r="L549" s="397"/>
      <c r="M549" s="397"/>
      <c r="N549" s="397"/>
      <c r="O549" s="397"/>
      <c r="P549" s="397"/>
      <c r="Q549" s="397"/>
      <c r="R549" s="397"/>
      <c r="S549" s="397"/>
      <c r="T549" s="397"/>
      <c r="U549" s="397"/>
      <c r="V549" s="397"/>
      <c r="W549" s="397"/>
      <c r="X549" s="397"/>
      <c r="Y549" s="397"/>
      <c r="Z549" s="397"/>
      <c r="AA549" s="397"/>
      <c r="AB549" s="397"/>
      <c r="AC549" s="397"/>
      <c r="AD549" s="397"/>
      <c r="AE549" s="397"/>
      <c r="AF549" s="397"/>
      <c r="AG549" s="397"/>
      <c r="AH549" s="397"/>
    </row>
    <row r="550" spans="1:34" ht="14.4">
      <c r="A550" s="397"/>
      <c r="B550" s="397"/>
      <c r="C550" s="397"/>
      <c r="D550" s="397"/>
      <c r="E550" s="397"/>
      <c r="F550" s="397"/>
      <c r="G550" s="397"/>
      <c r="H550" s="397"/>
      <c r="I550" s="397"/>
      <c r="J550" s="397"/>
      <c r="K550" s="397"/>
      <c r="L550" s="397"/>
      <c r="M550" s="397"/>
      <c r="N550" s="397"/>
      <c r="O550" s="397"/>
      <c r="P550" s="397"/>
      <c r="Q550" s="397"/>
      <c r="R550" s="397"/>
      <c r="S550" s="397"/>
      <c r="T550" s="397"/>
      <c r="U550" s="397"/>
      <c r="V550" s="397"/>
      <c r="W550" s="397"/>
      <c r="X550" s="397"/>
      <c r="Y550" s="397"/>
      <c r="Z550" s="397"/>
      <c r="AA550" s="397"/>
      <c r="AB550" s="397"/>
      <c r="AC550" s="397"/>
      <c r="AD550" s="397"/>
      <c r="AE550" s="397"/>
      <c r="AF550" s="397"/>
      <c r="AG550" s="397"/>
      <c r="AH550" s="397"/>
    </row>
    <row r="551" spans="1:34" ht="14.4">
      <c r="A551" s="397"/>
      <c r="B551" s="397"/>
      <c r="C551" s="397"/>
      <c r="D551" s="397"/>
      <c r="E551" s="397"/>
      <c r="F551" s="397"/>
      <c r="G551" s="397"/>
      <c r="H551" s="397"/>
      <c r="I551" s="397"/>
      <c r="J551" s="397"/>
      <c r="K551" s="397"/>
      <c r="L551" s="397"/>
      <c r="M551" s="397"/>
      <c r="N551" s="397"/>
      <c r="O551" s="397"/>
      <c r="P551" s="397"/>
      <c r="Q551" s="397"/>
      <c r="R551" s="397"/>
      <c r="S551" s="397"/>
      <c r="T551" s="397"/>
      <c r="U551" s="397"/>
      <c r="V551" s="397"/>
      <c r="W551" s="397"/>
      <c r="X551" s="397"/>
      <c r="Y551" s="397"/>
      <c r="Z551" s="397"/>
      <c r="AA551" s="397"/>
      <c r="AB551" s="397"/>
      <c r="AC551" s="397"/>
      <c r="AD551" s="397"/>
      <c r="AE551" s="397"/>
      <c r="AF551" s="397"/>
      <c r="AG551" s="397"/>
      <c r="AH551" s="397"/>
    </row>
    <row r="552" spans="1:34" ht="14.4">
      <c r="A552" s="397"/>
      <c r="B552" s="397"/>
      <c r="C552" s="397"/>
      <c r="D552" s="397"/>
      <c r="E552" s="397"/>
      <c r="F552" s="397"/>
      <c r="G552" s="397"/>
      <c r="H552" s="397"/>
      <c r="I552" s="397"/>
      <c r="J552" s="397"/>
      <c r="K552" s="397"/>
      <c r="L552" s="397"/>
      <c r="M552" s="397"/>
      <c r="N552" s="397"/>
      <c r="O552" s="397"/>
      <c r="P552" s="397"/>
      <c r="Q552" s="397"/>
      <c r="R552" s="397"/>
      <c r="S552" s="397"/>
      <c r="T552" s="397"/>
      <c r="U552" s="397"/>
      <c r="V552" s="397"/>
      <c r="W552" s="397"/>
      <c r="X552" s="397"/>
      <c r="Y552" s="397"/>
      <c r="Z552" s="397"/>
      <c r="AA552" s="397"/>
      <c r="AB552" s="397"/>
      <c r="AC552" s="397"/>
      <c r="AD552" s="397"/>
      <c r="AE552" s="397"/>
      <c r="AF552" s="397"/>
      <c r="AG552" s="397"/>
      <c r="AH552" s="397"/>
    </row>
    <row r="553" spans="1:34" ht="14.4">
      <c r="A553" s="397"/>
      <c r="B553" s="397"/>
      <c r="C553" s="397"/>
      <c r="D553" s="397"/>
      <c r="E553" s="397"/>
      <c r="F553" s="397"/>
      <c r="G553" s="397"/>
      <c r="H553" s="397"/>
      <c r="I553" s="397"/>
      <c r="J553" s="397"/>
      <c r="K553" s="397"/>
      <c r="L553" s="397"/>
      <c r="M553" s="397"/>
      <c r="N553" s="397"/>
      <c r="O553" s="397"/>
      <c r="P553" s="397"/>
      <c r="Q553" s="397"/>
      <c r="R553" s="397"/>
      <c r="S553" s="397"/>
      <c r="T553" s="397"/>
      <c r="U553" s="397"/>
      <c r="V553" s="397"/>
      <c r="W553" s="397"/>
      <c r="X553" s="397"/>
      <c r="Y553" s="397"/>
      <c r="Z553" s="397"/>
      <c r="AA553" s="397"/>
      <c r="AB553" s="397"/>
      <c r="AC553" s="397"/>
      <c r="AD553" s="397"/>
      <c r="AE553" s="397"/>
      <c r="AF553" s="397"/>
      <c r="AG553" s="397"/>
      <c r="AH553" s="397"/>
    </row>
    <row r="554" spans="1:34" ht="14.4">
      <c r="A554" s="397"/>
      <c r="B554" s="397"/>
      <c r="C554" s="397"/>
      <c r="D554" s="397"/>
      <c r="E554" s="397"/>
      <c r="F554" s="397"/>
      <c r="G554" s="397"/>
      <c r="H554" s="397"/>
      <c r="I554" s="397"/>
      <c r="J554" s="397"/>
      <c r="K554" s="397"/>
      <c r="L554" s="397"/>
      <c r="M554" s="397"/>
      <c r="N554" s="397"/>
      <c r="O554" s="397"/>
      <c r="P554" s="397"/>
      <c r="Q554" s="397"/>
      <c r="R554" s="397"/>
      <c r="S554" s="397"/>
      <c r="T554" s="397"/>
      <c r="U554" s="397"/>
      <c r="V554" s="397"/>
      <c r="W554" s="397"/>
      <c r="X554" s="397"/>
      <c r="Y554" s="397"/>
      <c r="Z554" s="397"/>
      <c r="AA554" s="397"/>
      <c r="AB554" s="397"/>
      <c r="AC554" s="397"/>
      <c r="AD554" s="397"/>
      <c r="AE554" s="397"/>
      <c r="AF554" s="397"/>
      <c r="AG554" s="397"/>
      <c r="AH554" s="397"/>
    </row>
    <row r="555" spans="1:34" ht="14.4">
      <c r="A555" s="397"/>
      <c r="B555" s="397"/>
      <c r="C555" s="397"/>
      <c r="D555" s="397"/>
      <c r="E555" s="397"/>
      <c r="F555" s="397"/>
      <c r="G555" s="397"/>
      <c r="H555" s="397"/>
      <c r="I555" s="397"/>
      <c r="J555" s="397"/>
      <c r="K555" s="397"/>
      <c r="L555" s="397"/>
      <c r="M555" s="397"/>
      <c r="N555" s="397"/>
      <c r="O555" s="397"/>
      <c r="P555" s="397"/>
      <c r="Q555" s="397"/>
      <c r="R555" s="397"/>
      <c r="S555" s="397"/>
      <c r="T555" s="397"/>
      <c r="U555" s="397"/>
      <c r="V555" s="397"/>
      <c r="W555" s="397"/>
      <c r="X555" s="397"/>
      <c r="Y555" s="397"/>
      <c r="Z555" s="397"/>
      <c r="AA555" s="397"/>
      <c r="AB555" s="397"/>
      <c r="AC555" s="397"/>
      <c r="AD555" s="397"/>
      <c r="AE555" s="397"/>
      <c r="AF555" s="397"/>
      <c r="AG555" s="397"/>
      <c r="AH555" s="397"/>
    </row>
    <row r="556" spans="1:34" ht="14.4">
      <c r="A556" s="397"/>
      <c r="B556" s="397"/>
      <c r="C556" s="397"/>
      <c r="D556" s="397"/>
      <c r="E556" s="397"/>
      <c r="F556" s="397"/>
      <c r="G556" s="397"/>
      <c r="H556" s="397"/>
      <c r="I556" s="397"/>
      <c r="J556" s="397"/>
      <c r="K556" s="397"/>
      <c r="L556" s="397"/>
      <c r="M556" s="397"/>
      <c r="N556" s="397"/>
      <c r="O556" s="397"/>
      <c r="P556" s="397"/>
      <c r="Q556" s="397"/>
      <c r="R556" s="397"/>
      <c r="S556" s="397"/>
      <c r="T556" s="397"/>
      <c r="U556" s="397"/>
      <c r="V556" s="397"/>
      <c r="W556" s="397"/>
      <c r="X556" s="397"/>
      <c r="Y556" s="397"/>
      <c r="Z556" s="397"/>
      <c r="AA556" s="397"/>
      <c r="AB556" s="397"/>
      <c r="AC556" s="397"/>
      <c r="AD556" s="397"/>
      <c r="AE556" s="397"/>
      <c r="AF556" s="397"/>
      <c r="AG556" s="397"/>
      <c r="AH556" s="397"/>
    </row>
    <row r="557" spans="1:34" ht="14.4">
      <c r="A557" s="397"/>
      <c r="B557" s="397"/>
      <c r="C557" s="397"/>
      <c r="D557" s="397"/>
      <c r="E557" s="397"/>
      <c r="F557" s="397"/>
      <c r="G557" s="397"/>
      <c r="H557" s="397"/>
      <c r="I557" s="397"/>
      <c r="J557" s="397"/>
      <c r="K557" s="397"/>
      <c r="L557" s="397"/>
      <c r="M557" s="397"/>
      <c r="N557" s="397"/>
      <c r="O557" s="397"/>
      <c r="P557" s="397"/>
      <c r="Q557" s="397"/>
      <c r="R557" s="397"/>
      <c r="S557" s="397"/>
      <c r="T557" s="397"/>
      <c r="U557" s="397"/>
      <c r="V557" s="397"/>
      <c r="W557" s="397"/>
      <c r="X557" s="397"/>
      <c r="Y557" s="397"/>
      <c r="Z557" s="397"/>
      <c r="AA557" s="397"/>
      <c r="AB557" s="397"/>
      <c r="AC557" s="397"/>
      <c r="AD557" s="397"/>
      <c r="AE557" s="397"/>
      <c r="AF557" s="397"/>
      <c r="AG557" s="397"/>
      <c r="AH557" s="397"/>
    </row>
    <row r="558" spans="1:34" ht="14.4">
      <c r="A558" s="397"/>
      <c r="B558" s="397"/>
      <c r="C558" s="397"/>
      <c r="D558" s="397"/>
      <c r="E558" s="397"/>
      <c r="F558" s="397"/>
      <c r="G558" s="397"/>
      <c r="H558" s="397"/>
      <c r="I558" s="397"/>
      <c r="J558" s="397"/>
      <c r="K558" s="397"/>
      <c r="L558" s="397"/>
      <c r="M558" s="397"/>
      <c r="N558" s="397"/>
      <c r="O558" s="397"/>
      <c r="P558" s="397"/>
      <c r="Q558" s="397"/>
      <c r="R558" s="397"/>
      <c r="S558" s="397"/>
      <c r="T558" s="397"/>
      <c r="U558" s="397"/>
      <c r="V558" s="397"/>
      <c r="W558" s="397"/>
      <c r="X558" s="397"/>
      <c r="Y558" s="397"/>
      <c r="Z558" s="397"/>
      <c r="AA558" s="397"/>
      <c r="AB558" s="397"/>
      <c r="AC558" s="397"/>
      <c r="AD558" s="397"/>
      <c r="AE558" s="397"/>
      <c r="AF558" s="397"/>
      <c r="AG558" s="397"/>
      <c r="AH558" s="397"/>
    </row>
    <row r="559" spans="1:34" ht="14.4">
      <c r="A559" s="397"/>
      <c r="B559" s="397"/>
      <c r="C559" s="397"/>
      <c r="D559" s="397"/>
      <c r="E559" s="397"/>
      <c r="F559" s="397"/>
      <c r="G559" s="397"/>
      <c r="H559" s="397"/>
      <c r="I559" s="397"/>
      <c r="J559" s="397"/>
      <c r="K559" s="397"/>
      <c r="L559" s="397"/>
      <c r="M559" s="397"/>
      <c r="N559" s="397"/>
      <c r="O559" s="397"/>
      <c r="P559" s="397"/>
      <c r="Q559" s="397"/>
      <c r="R559" s="397"/>
      <c r="S559" s="397"/>
      <c r="T559" s="397"/>
      <c r="U559" s="397"/>
      <c r="V559" s="397"/>
      <c r="W559" s="397"/>
      <c r="X559" s="397"/>
      <c r="Y559" s="397"/>
      <c r="Z559" s="397"/>
      <c r="AA559" s="397"/>
      <c r="AB559" s="397"/>
      <c r="AC559" s="397"/>
      <c r="AD559" s="397"/>
      <c r="AE559" s="397"/>
      <c r="AF559" s="397"/>
      <c r="AG559" s="397"/>
      <c r="AH559" s="397"/>
    </row>
    <row r="560" spans="1:34" ht="14.4">
      <c r="A560" s="397"/>
      <c r="B560" s="397"/>
      <c r="C560" s="397"/>
      <c r="D560" s="397"/>
      <c r="E560" s="397"/>
      <c r="F560" s="397"/>
      <c r="G560" s="397"/>
      <c r="H560" s="397"/>
      <c r="I560" s="397"/>
      <c r="J560" s="397"/>
      <c r="K560" s="397"/>
      <c r="L560" s="397"/>
      <c r="M560" s="397"/>
      <c r="N560" s="397"/>
      <c r="O560" s="397"/>
      <c r="P560" s="397"/>
      <c r="Q560" s="397"/>
      <c r="R560" s="397"/>
      <c r="S560" s="397"/>
      <c r="T560" s="397"/>
      <c r="U560" s="397"/>
      <c r="V560" s="397"/>
      <c r="W560" s="397"/>
      <c r="X560" s="397"/>
      <c r="Y560" s="397"/>
      <c r="Z560" s="397"/>
      <c r="AA560" s="397"/>
      <c r="AB560" s="397"/>
      <c r="AC560" s="397"/>
      <c r="AD560" s="397"/>
      <c r="AE560" s="397"/>
      <c r="AF560" s="397"/>
      <c r="AG560" s="397"/>
      <c r="AH560" s="397"/>
    </row>
    <row r="561" spans="1:34" ht="14.4">
      <c r="A561" s="397"/>
      <c r="B561" s="397"/>
      <c r="C561" s="397"/>
      <c r="D561" s="397"/>
      <c r="E561" s="397"/>
      <c r="F561" s="397"/>
      <c r="G561" s="397"/>
      <c r="H561" s="397"/>
      <c r="I561" s="397"/>
      <c r="J561" s="397"/>
      <c r="K561" s="397"/>
      <c r="L561" s="397"/>
      <c r="M561" s="397"/>
      <c r="N561" s="397"/>
      <c r="O561" s="397"/>
      <c r="P561" s="397"/>
      <c r="Q561" s="397"/>
      <c r="R561" s="397"/>
      <c r="S561" s="397"/>
      <c r="T561" s="397"/>
      <c r="U561" s="397"/>
      <c r="V561" s="397"/>
      <c r="W561" s="397"/>
      <c r="X561" s="397"/>
      <c r="Y561" s="397"/>
      <c r="Z561" s="397"/>
      <c r="AA561" s="397"/>
      <c r="AB561" s="397"/>
      <c r="AC561" s="397"/>
      <c r="AD561" s="397"/>
      <c r="AE561" s="397"/>
      <c r="AF561" s="397"/>
      <c r="AG561" s="397"/>
      <c r="AH561" s="397"/>
    </row>
    <row r="562" spans="1:34" ht="14.4">
      <c r="A562" s="397"/>
      <c r="B562" s="397"/>
      <c r="C562" s="397"/>
      <c r="D562" s="397"/>
      <c r="E562" s="397"/>
      <c r="F562" s="397"/>
      <c r="G562" s="397"/>
      <c r="H562" s="397"/>
      <c r="I562" s="397"/>
      <c r="J562" s="397"/>
      <c r="K562" s="397"/>
      <c r="L562" s="397"/>
      <c r="M562" s="397"/>
      <c r="N562" s="397"/>
      <c r="O562" s="397"/>
      <c r="P562" s="397"/>
      <c r="Q562" s="397"/>
      <c r="R562" s="397"/>
      <c r="S562" s="397"/>
      <c r="T562" s="397"/>
      <c r="U562" s="397"/>
      <c r="V562" s="397"/>
      <c r="W562" s="397"/>
      <c r="X562" s="397"/>
      <c r="Y562" s="397"/>
      <c r="Z562" s="397"/>
      <c r="AA562" s="397"/>
      <c r="AB562" s="397"/>
      <c r="AC562" s="397"/>
      <c r="AD562" s="397"/>
      <c r="AE562" s="397"/>
      <c r="AF562" s="397"/>
      <c r="AG562" s="397"/>
      <c r="AH562" s="397"/>
    </row>
    <row r="563" spans="1:34" ht="14.4">
      <c r="A563" s="397"/>
      <c r="B563" s="397"/>
      <c r="C563" s="397"/>
      <c r="D563" s="397"/>
      <c r="E563" s="397"/>
      <c r="F563" s="397"/>
      <c r="G563" s="397"/>
      <c r="H563" s="397"/>
      <c r="I563" s="397"/>
      <c r="J563" s="397"/>
      <c r="K563" s="397"/>
      <c r="L563" s="397"/>
      <c r="M563" s="397"/>
      <c r="N563" s="397"/>
      <c r="O563" s="397"/>
      <c r="P563" s="397"/>
      <c r="Q563" s="397"/>
      <c r="R563" s="397"/>
      <c r="S563" s="397"/>
      <c r="T563" s="397"/>
      <c r="U563" s="397"/>
      <c r="V563" s="397"/>
      <c r="W563" s="397"/>
      <c r="X563" s="397"/>
      <c r="Y563" s="397"/>
      <c r="Z563" s="397"/>
      <c r="AA563" s="397"/>
      <c r="AB563" s="397"/>
      <c r="AC563" s="397"/>
      <c r="AD563" s="397"/>
      <c r="AE563" s="397"/>
      <c r="AF563" s="397"/>
      <c r="AG563" s="397"/>
      <c r="AH563" s="397"/>
    </row>
    <row r="564" spans="1:34" ht="14.4">
      <c r="A564" s="397"/>
      <c r="B564" s="397"/>
      <c r="C564" s="397"/>
      <c r="D564" s="397"/>
      <c r="E564" s="397"/>
      <c r="F564" s="397"/>
      <c r="G564" s="397"/>
      <c r="H564" s="397"/>
      <c r="I564" s="397"/>
      <c r="J564" s="397"/>
      <c r="K564" s="397"/>
      <c r="L564" s="397"/>
      <c r="M564" s="397"/>
      <c r="N564" s="397"/>
      <c r="O564" s="397"/>
      <c r="P564" s="397"/>
      <c r="Q564" s="397"/>
      <c r="R564" s="397"/>
      <c r="S564" s="397"/>
      <c r="T564" s="397"/>
      <c r="U564" s="397"/>
      <c r="V564" s="397"/>
      <c r="W564" s="397"/>
      <c r="X564" s="397"/>
      <c r="Y564" s="397"/>
      <c r="Z564" s="397"/>
      <c r="AA564" s="397"/>
      <c r="AB564" s="397"/>
      <c r="AC564" s="397"/>
      <c r="AD564" s="397"/>
      <c r="AE564" s="397"/>
      <c r="AF564" s="397"/>
      <c r="AG564" s="397"/>
      <c r="AH564" s="397"/>
    </row>
    <row r="565" spans="1:34" ht="14.4">
      <c r="A565" s="397"/>
      <c r="B565" s="397"/>
      <c r="C565" s="397"/>
      <c r="D565" s="397"/>
      <c r="E565" s="397"/>
      <c r="F565" s="397"/>
      <c r="G565" s="397"/>
      <c r="H565" s="397"/>
      <c r="I565" s="397"/>
      <c r="J565" s="397"/>
      <c r="K565" s="397"/>
      <c r="L565" s="397"/>
      <c r="M565" s="397"/>
      <c r="N565" s="397"/>
      <c r="O565" s="397"/>
      <c r="P565" s="397"/>
      <c r="Q565" s="397"/>
      <c r="R565" s="397"/>
      <c r="S565" s="397"/>
      <c r="T565" s="397"/>
      <c r="U565" s="397"/>
      <c r="V565" s="397"/>
      <c r="W565" s="397"/>
      <c r="X565" s="397"/>
      <c r="Y565" s="397"/>
      <c r="Z565" s="397"/>
      <c r="AA565" s="397"/>
      <c r="AB565" s="397"/>
      <c r="AC565" s="397"/>
      <c r="AD565" s="397"/>
      <c r="AE565" s="397"/>
      <c r="AF565" s="397"/>
      <c r="AG565" s="397"/>
      <c r="AH565" s="397"/>
    </row>
    <row r="566" spans="1:34" ht="14.4">
      <c r="A566" s="397"/>
      <c r="B566" s="397"/>
      <c r="C566" s="397"/>
      <c r="D566" s="397"/>
      <c r="E566" s="397"/>
      <c r="F566" s="397"/>
      <c r="G566" s="397"/>
      <c r="H566" s="397"/>
      <c r="I566" s="397"/>
      <c r="J566" s="397"/>
      <c r="K566" s="397"/>
      <c r="L566" s="397"/>
      <c r="M566" s="397"/>
      <c r="N566" s="397"/>
      <c r="O566" s="397"/>
      <c r="P566" s="397"/>
      <c r="Q566" s="397"/>
      <c r="R566" s="397"/>
      <c r="S566" s="397"/>
      <c r="T566" s="397"/>
      <c r="U566" s="397"/>
      <c r="V566" s="397"/>
      <c r="W566" s="397"/>
      <c r="X566" s="397"/>
      <c r="Y566" s="397"/>
      <c r="Z566" s="397"/>
      <c r="AA566" s="397"/>
      <c r="AB566" s="397"/>
      <c r="AC566" s="397"/>
      <c r="AD566" s="397"/>
      <c r="AE566" s="397"/>
      <c r="AF566" s="397"/>
      <c r="AG566" s="397"/>
      <c r="AH566" s="397"/>
    </row>
    <row r="567" spans="1:34" ht="14.4">
      <c r="A567" s="397"/>
      <c r="B567" s="397"/>
      <c r="C567" s="397"/>
      <c r="D567" s="397"/>
      <c r="E567" s="397"/>
      <c r="F567" s="397"/>
      <c r="G567" s="397"/>
      <c r="H567" s="397"/>
      <c r="I567" s="397"/>
      <c r="J567" s="397"/>
      <c r="K567" s="397"/>
      <c r="L567" s="397"/>
      <c r="M567" s="397"/>
      <c r="N567" s="397"/>
      <c r="O567" s="397"/>
      <c r="P567" s="397"/>
      <c r="Q567" s="397"/>
      <c r="R567" s="397"/>
      <c r="S567" s="397"/>
      <c r="T567" s="397"/>
      <c r="U567" s="397"/>
      <c r="V567" s="397"/>
      <c r="W567" s="397"/>
      <c r="X567" s="397"/>
      <c r="Y567" s="397"/>
      <c r="Z567" s="397"/>
      <c r="AA567" s="397"/>
      <c r="AB567" s="397"/>
      <c r="AC567" s="397"/>
      <c r="AD567" s="397"/>
      <c r="AE567" s="397"/>
      <c r="AF567" s="397"/>
      <c r="AG567" s="397"/>
      <c r="AH567" s="397"/>
    </row>
    <row r="568" spans="1:34" ht="14.4">
      <c r="A568" s="397"/>
      <c r="B568" s="397"/>
      <c r="C568" s="397"/>
      <c r="D568" s="397"/>
      <c r="E568" s="397"/>
      <c r="F568" s="397"/>
      <c r="G568" s="397"/>
      <c r="H568" s="397"/>
      <c r="I568" s="397"/>
      <c r="J568" s="397"/>
      <c r="K568" s="397"/>
      <c r="L568" s="397"/>
      <c r="M568" s="397"/>
      <c r="N568" s="397"/>
      <c r="O568" s="397"/>
      <c r="P568" s="397"/>
      <c r="Q568" s="397"/>
      <c r="R568" s="397"/>
      <c r="S568" s="397"/>
      <c r="T568" s="397"/>
      <c r="U568" s="397"/>
      <c r="V568" s="397"/>
      <c r="W568" s="397"/>
      <c r="X568" s="397"/>
      <c r="Y568" s="397"/>
      <c r="Z568" s="397"/>
      <c r="AA568" s="397"/>
      <c r="AB568" s="397"/>
      <c r="AC568" s="397"/>
      <c r="AD568" s="397"/>
      <c r="AE568" s="397"/>
      <c r="AF568" s="397"/>
      <c r="AG568" s="397"/>
      <c r="AH568" s="397"/>
    </row>
    <row r="569" spans="1:34" ht="14.4">
      <c r="A569" s="397"/>
      <c r="B569" s="397"/>
      <c r="C569" s="397"/>
      <c r="D569" s="397"/>
      <c r="E569" s="397"/>
      <c r="F569" s="397"/>
      <c r="G569" s="397"/>
      <c r="H569" s="397"/>
      <c r="I569" s="397"/>
      <c r="J569" s="397"/>
      <c r="K569" s="397"/>
      <c r="L569" s="397"/>
      <c r="M569" s="397"/>
      <c r="N569" s="397"/>
      <c r="O569" s="397"/>
      <c r="P569" s="397"/>
      <c r="Q569" s="397"/>
      <c r="R569" s="397"/>
      <c r="S569" s="397"/>
      <c r="T569" s="397"/>
      <c r="U569" s="397"/>
      <c r="V569" s="397"/>
      <c r="W569" s="397"/>
      <c r="X569" s="397"/>
      <c r="Y569" s="397"/>
      <c r="Z569" s="397"/>
      <c r="AA569" s="397"/>
      <c r="AB569" s="397"/>
      <c r="AC569" s="397"/>
      <c r="AD569" s="397"/>
      <c r="AE569" s="397"/>
      <c r="AF569" s="397"/>
      <c r="AG569" s="397"/>
      <c r="AH569" s="397"/>
    </row>
    <row r="570" spans="1:34" ht="14.4">
      <c r="A570" s="397"/>
      <c r="B570" s="397"/>
      <c r="C570" s="397"/>
      <c r="D570" s="397"/>
      <c r="E570" s="397"/>
      <c r="F570" s="397"/>
      <c r="G570" s="397"/>
      <c r="H570" s="397"/>
      <c r="I570" s="397"/>
      <c r="J570" s="397"/>
      <c r="K570" s="397"/>
      <c r="L570" s="397"/>
      <c r="M570" s="397"/>
      <c r="N570" s="397"/>
      <c r="O570" s="397"/>
      <c r="P570" s="397"/>
      <c r="Q570" s="397"/>
      <c r="R570" s="397"/>
      <c r="S570" s="397"/>
      <c r="T570" s="397"/>
      <c r="U570" s="397"/>
      <c r="V570" s="397"/>
      <c r="W570" s="397"/>
      <c r="X570" s="397"/>
      <c r="Y570" s="397"/>
      <c r="Z570" s="397"/>
      <c r="AA570" s="397"/>
      <c r="AB570" s="397"/>
      <c r="AC570" s="397"/>
      <c r="AD570" s="397"/>
      <c r="AE570" s="397"/>
      <c r="AF570" s="397"/>
      <c r="AG570" s="397"/>
      <c r="AH570" s="397"/>
    </row>
    <row r="571" spans="1:34" ht="14.4">
      <c r="A571" s="397"/>
      <c r="B571" s="397"/>
      <c r="C571" s="397"/>
      <c r="D571" s="397"/>
      <c r="E571" s="397"/>
      <c r="F571" s="397"/>
      <c r="G571" s="397"/>
      <c r="H571" s="397"/>
      <c r="I571" s="397"/>
      <c r="J571" s="397"/>
      <c r="K571" s="397"/>
      <c r="L571" s="397"/>
      <c r="M571" s="397"/>
      <c r="N571" s="397"/>
      <c r="O571" s="397"/>
      <c r="P571" s="397"/>
      <c r="Q571" s="397"/>
      <c r="R571" s="397"/>
      <c r="S571" s="397"/>
      <c r="T571" s="397"/>
      <c r="U571" s="397"/>
      <c r="V571" s="397"/>
      <c r="W571" s="397"/>
      <c r="X571" s="397"/>
      <c r="Y571" s="397"/>
      <c r="Z571" s="397"/>
      <c r="AA571" s="397"/>
      <c r="AB571" s="397"/>
      <c r="AC571" s="397"/>
      <c r="AD571" s="397"/>
      <c r="AE571" s="397"/>
      <c r="AF571" s="397"/>
      <c r="AG571" s="397"/>
      <c r="AH571" s="397"/>
    </row>
    <row r="572" spans="1:34" ht="14.4">
      <c r="A572" s="397"/>
      <c r="B572" s="397"/>
      <c r="C572" s="397"/>
      <c r="D572" s="397"/>
      <c r="E572" s="397"/>
      <c r="F572" s="397"/>
      <c r="G572" s="397"/>
      <c r="H572" s="397"/>
      <c r="I572" s="397"/>
      <c r="J572" s="397"/>
      <c r="K572" s="397"/>
      <c r="L572" s="397"/>
      <c r="M572" s="397"/>
      <c r="N572" s="397"/>
      <c r="O572" s="397"/>
      <c r="P572" s="397"/>
      <c r="Q572" s="397"/>
      <c r="R572" s="397"/>
      <c r="S572" s="397"/>
      <c r="T572" s="397"/>
      <c r="U572" s="397"/>
      <c r="V572" s="397"/>
      <c r="W572" s="397"/>
      <c r="X572" s="397"/>
      <c r="Y572" s="397"/>
      <c r="Z572" s="397"/>
      <c r="AA572" s="397"/>
      <c r="AB572" s="397"/>
      <c r="AC572" s="397"/>
      <c r="AD572" s="397"/>
      <c r="AE572" s="397"/>
      <c r="AF572" s="397"/>
      <c r="AG572" s="397"/>
      <c r="AH572" s="397"/>
    </row>
    <row r="573" spans="1:34" ht="14.4">
      <c r="A573" s="397"/>
      <c r="B573" s="397"/>
      <c r="C573" s="397"/>
      <c r="D573" s="397"/>
      <c r="E573" s="397"/>
      <c r="F573" s="397"/>
      <c r="G573" s="397"/>
      <c r="H573" s="397"/>
      <c r="I573" s="397"/>
      <c r="J573" s="397"/>
      <c r="K573" s="397"/>
      <c r="L573" s="397"/>
      <c r="M573" s="397"/>
      <c r="N573" s="397"/>
      <c r="O573" s="397"/>
      <c r="P573" s="397"/>
      <c r="Q573" s="397"/>
      <c r="R573" s="397"/>
      <c r="S573" s="397"/>
      <c r="T573" s="397"/>
      <c r="U573" s="397"/>
      <c r="V573" s="397"/>
      <c r="W573" s="397"/>
      <c r="X573" s="397"/>
      <c r="Y573" s="397"/>
      <c r="Z573" s="397"/>
      <c r="AA573" s="397"/>
      <c r="AB573" s="397"/>
      <c r="AC573" s="397"/>
      <c r="AD573" s="397"/>
      <c r="AE573" s="397"/>
      <c r="AF573" s="397"/>
      <c r="AG573" s="397"/>
      <c r="AH573" s="397"/>
    </row>
    <row r="574" spans="1:34" ht="14.4">
      <c r="A574" s="397"/>
      <c r="B574" s="397"/>
      <c r="C574" s="397"/>
      <c r="D574" s="397"/>
      <c r="E574" s="397"/>
      <c r="F574" s="397"/>
      <c r="G574" s="397"/>
      <c r="H574" s="397"/>
      <c r="I574" s="397"/>
      <c r="J574" s="397"/>
      <c r="K574" s="397"/>
      <c r="L574" s="397"/>
      <c r="M574" s="397"/>
      <c r="N574" s="397"/>
      <c r="O574" s="397"/>
      <c r="P574" s="397"/>
      <c r="Q574" s="397"/>
      <c r="R574" s="397"/>
      <c r="S574" s="397"/>
      <c r="T574" s="397"/>
      <c r="U574" s="397"/>
      <c r="V574" s="397"/>
      <c r="W574" s="397"/>
      <c r="X574" s="397"/>
      <c r="Y574" s="397"/>
      <c r="Z574" s="397"/>
      <c r="AA574" s="397"/>
      <c r="AB574" s="397"/>
      <c r="AC574" s="397"/>
      <c r="AD574" s="397"/>
      <c r="AE574" s="397"/>
      <c r="AF574" s="397"/>
      <c r="AG574" s="397"/>
      <c r="AH574" s="397"/>
    </row>
    <row r="575" spans="1:34" ht="14.4">
      <c r="A575" s="397"/>
      <c r="B575" s="397"/>
      <c r="C575" s="397"/>
      <c r="D575" s="397"/>
      <c r="E575" s="397"/>
      <c r="F575" s="397"/>
      <c r="G575" s="397"/>
      <c r="H575" s="397"/>
      <c r="I575" s="397"/>
      <c r="J575" s="397"/>
      <c r="K575" s="397"/>
      <c r="L575" s="397"/>
      <c r="M575" s="397"/>
      <c r="N575" s="397"/>
      <c r="O575" s="397"/>
      <c r="P575" s="397"/>
      <c r="Q575" s="397"/>
      <c r="R575" s="397"/>
      <c r="S575" s="397"/>
      <c r="T575" s="397"/>
      <c r="U575" s="397"/>
      <c r="V575" s="397"/>
      <c r="W575" s="397"/>
      <c r="X575" s="397"/>
      <c r="Y575" s="397"/>
      <c r="Z575" s="397"/>
      <c r="AA575" s="397"/>
      <c r="AB575" s="397"/>
      <c r="AC575" s="397"/>
      <c r="AD575" s="397"/>
      <c r="AE575" s="397"/>
      <c r="AF575" s="397"/>
      <c r="AG575" s="397"/>
      <c r="AH575" s="397"/>
    </row>
    <row r="576" spans="1:34" ht="14.4">
      <c r="A576" s="397"/>
      <c r="B576" s="397"/>
      <c r="C576" s="397"/>
      <c r="D576" s="397"/>
      <c r="E576" s="397"/>
      <c r="F576" s="397"/>
      <c r="G576" s="397"/>
      <c r="H576" s="397"/>
      <c r="I576" s="397"/>
      <c r="J576" s="397"/>
      <c r="K576" s="397"/>
      <c r="L576" s="397"/>
      <c r="M576" s="397"/>
      <c r="N576" s="397"/>
      <c r="O576" s="397"/>
      <c r="P576" s="397"/>
      <c r="Q576" s="397"/>
      <c r="R576" s="397"/>
      <c r="S576" s="397"/>
      <c r="T576" s="397"/>
      <c r="U576" s="397"/>
      <c r="V576" s="397"/>
      <c r="W576" s="397"/>
      <c r="X576" s="397"/>
      <c r="Y576" s="397"/>
      <c r="Z576" s="397"/>
      <c r="AA576" s="397"/>
      <c r="AB576" s="397"/>
      <c r="AC576" s="397"/>
      <c r="AD576" s="397"/>
      <c r="AE576" s="397"/>
      <c r="AF576" s="397"/>
      <c r="AG576" s="397"/>
      <c r="AH576" s="397"/>
    </row>
    <row r="577" spans="1:34" ht="14.4">
      <c r="A577" s="397"/>
      <c r="B577" s="397"/>
      <c r="C577" s="397"/>
      <c r="D577" s="397"/>
      <c r="E577" s="397"/>
      <c r="F577" s="397"/>
      <c r="G577" s="397"/>
      <c r="H577" s="397"/>
      <c r="I577" s="397"/>
      <c r="J577" s="397"/>
      <c r="K577" s="397"/>
      <c r="L577" s="397"/>
      <c r="M577" s="397"/>
      <c r="N577" s="397"/>
      <c r="O577" s="397"/>
      <c r="P577" s="397"/>
      <c r="Q577" s="397"/>
      <c r="R577" s="397"/>
      <c r="S577" s="397"/>
      <c r="T577" s="397"/>
      <c r="U577" s="397"/>
      <c r="V577" s="397"/>
      <c r="W577" s="397"/>
      <c r="X577" s="397"/>
      <c r="Y577" s="397"/>
      <c r="Z577" s="397"/>
      <c r="AA577" s="397"/>
      <c r="AB577" s="397"/>
      <c r="AC577" s="397"/>
      <c r="AD577" s="397"/>
      <c r="AE577" s="397"/>
      <c r="AF577" s="397"/>
      <c r="AG577" s="397"/>
      <c r="AH577" s="397"/>
    </row>
    <row r="578" spans="1:34" ht="14.4">
      <c r="A578" s="397"/>
      <c r="B578" s="397"/>
      <c r="C578" s="397"/>
      <c r="D578" s="397"/>
      <c r="E578" s="397"/>
      <c r="F578" s="397"/>
      <c r="G578" s="397"/>
      <c r="H578" s="397"/>
      <c r="I578" s="397"/>
      <c r="J578" s="397"/>
      <c r="K578" s="397"/>
      <c r="L578" s="397"/>
      <c r="M578" s="397"/>
      <c r="N578" s="397"/>
      <c r="O578" s="397"/>
      <c r="P578" s="397"/>
      <c r="Q578" s="397"/>
      <c r="R578" s="397"/>
      <c r="S578" s="397"/>
      <c r="T578" s="397"/>
      <c r="U578" s="397"/>
      <c r="V578" s="397"/>
      <c r="W578" s="397"/>
      <c r="X578" s="397"/>
      <c r="Y578" s="397"/>
      <c r="Z578" s="397"/>
      <c r="AA578" s="397"/>
      <c r="AB578" s="397"/>
      <c r="AC578" s="397"/>
      <c r="AD578" s="397"/>
      <c r="AE578" s="397"/>
      <c r="AF578" s="397"/>
      <c r="AG578" s="397"/>
      <c r="AH578" s="397"/>
    </row>
    <row r="579" spans="1:34" ht="14.4">
      <c r="A579" s="397"/>
      <c r="B579" s="397"/>
      <c r="C579" s="397"/>
      <c r="D579" s="397"/>
      <c r="E579" s="397"/>
      <c r="F579" s="397"/>
      <c r="G579" s="397"/>
      <c r="H579" s="397"/>
      <c r="I579" s="397"/>
      <c r="J579" s="397"/>
      <c r="K579" s="397"/>
      <c r="L579" s="397"/>
      <c r="M579" s="397"/>
      <c r="N579" s="397"/>
      <c r="O579" s="397"/>
      <c r="P579" s="397"/>
      <c r="Q579" s="397"/>
      <c r="R579" s="397"/>
      <c r="S579" s="397"/>
      <c r="T579" s="397"/>
      <c r="U579" s="397"/>
      <c r="V579" s="397"/>
      <c r="W579" s="397"/>
      <c r="X579" s="397"/>
      <c r="Y579" s="397"/>
      <c r="Z579" s="397"/>
      <c r="AA579" s="397"/>
      <c r="AB579" s="397"/>
      <c r="AC579" s="397"/>
      <c r="AD579" s="397"/>
      <c r="AE579" s="397"/>
      <c r="AF579" s="397"/>
      <c r="AG579" s="397"/>
      <c r="AH579" s="397"/>
    </row>
    <row r="580" spans="1:34" ht="14.4">
      <c r="A580" s="397"/>
      <c r="B580" s="397"/>
      <c r="C580" s="397"/>
      <c r="D580" s="397"/>
      <c r="E580" s="397"/>
      <c r="F580" s="397"/>
      <c r="G580" s="397"/>
      <c r="H580" s="397"/>
      <c r="I580" s="397"/>
      <c r="J580" s="397"/>
      <c r="K580" s="397"/>
      <c r="L580" s="397"/>
      <c r="M580" s="397"/>
      <c r="N580" s="397"/>
      <c r="O580" s="397"/>
      <c r="P580" s="397"/>
      <c r="Q580" s="397"/>
      <c r="R580" s="397"/>
      <c r="S580" s="397"/>
      <c r="T580" s="397"/>
      <c r="U580" s="397"/>
      <c r="V580" s="397"/>
      <c r="W580" s="397"/>
      <c r="X580" s="397"/>
      <c r="Y580" s="397"/>
      <c r="Z580" s="397"/>
      <c r="AA580" s="397"/>
      <c r="AB580" s="397"/>
      <c r="AC580" s="397"/>
      <c r="AD580" s="397"/>
      <c r="AE580" s="397"/>
      <c r="AF580" s="397"/>
      <c r="AG580" s="397"/>
      <c r="AH580" s="397"/>
    </row>
    <row r="581" spans="1:34" ht="14.4">
      <c r="A581" s="397"/>
      <c r="B581" s="397"/>
      <c r="C581" s="397"/>
      <c r="D581" s="397"/>
      <c r="E581" s="397"/>
      <c r="F581" s="397"/>
      <c r="G581" s="397"/>
      <c r="H581" s="397"/>
      <c r="I581" s="397"/>
      <c r="J581" s="397"/>
      <c r="K581" s="397"/>
      <c r="L581" s="397"/>
      <c r="M581" s="397"/>
      <c r="N581" s="397"/>
      <c r="O581" s="397"/>
      <c r="P581" s="397"/>
      <c r="Q581" s="397"/>
      <c r="R581" s="397"/>
      <c r="S581" s="397"/>
      <c r="T581" s="397"/>
      <c r="U581" s="397"/>
      <c r="V581" s="397"/>
      <c r="W581" s="397"/>
      <c r="X581" s="397"/>
      <c r="Y581" s="397"/>
      <c r="Z581" s="397"/>
      <c r="AA581" s="397"/>
      <c r="AB581" s="397"/>
      <c r="AC581" s="397"/>
      <c r="AD581" s="397"/>
      <c r="AE581" s="397"/>
      <c r="AF581" s="397"/>
      <c r="AG581" s="397"/>
      <c r="AH581" s="397"/>
    </row>
    <row r="582" spans="1:34" ht="14.4">
      <c r="A582" s="397"/>
      <c r="B582" s="397"/>
      <c r="C582" s="397"/>
      <c r="D582" s="397"/>
      <c r="E582" s="397"/>
      <c r="F582" s="397"/>
      <c r="G582" s="397"/>
      <c r="H582" s="397"/>
      <c r="I582" s="397"/>
      <c r="J582" s="397"/>
      <c r="K582" s="397"/>
      <c r="L582" s="397"/>
      <c r="M582" s="397"/>
      <c r="N582" s="397"/>
      <c r="O582" s="397"/>
      <c r="P582" s="397"/>
      <c r="Q582" s="397"/>
      <c r="R582" s="397"/>
      <c r="S582" s="397"/>
      <c r="T582" s="397"/>
      <c r="U582" s="397"/>
      <c r="V582" s="397"/>
      <c r="W582" s="397"/>
      <c r="X582" s="397"/>
      <c r="Y582" s="397"/>
      <c r="Z582" s="397"/>
      <c r="AA582" s="397"/>
      <c r="AB582" s="397"/>
      <c r="AC582" s="397"/>
      <c r="AD582" s="397"/>
      <c r="AE582" s="397"/>
      <c r="AF582" s="397"/>
      <c r="AG582" s="397"/>
      <c r="AH582" s="397"/>
    </row>
    <row r="583" spans="1:34" ht="14.4">
      <c r="A583" s="397"/>
      <c r="B583" s="397"/>
      <c r="C583" s="397"/>
      <c r="D583" s="397"/>
      <c r="E583" s="397"/>
      <c r="F583" s="397"/>
      <c r="G583" s="397"/>
      <c r="H583" s="397"/>
      <c r="I583" s="397"/>
      <c r="J583" s="397"/>
      <c r="K583" s="397"/>
      <c r="L583" s="397"/>
      <c r="M583" s="397"/>
      <c r="N583" s="397"/>
      <c r="O583" s="397"/>
      <c r="P583" s="397"/>
      <c r="Q583" s="397"/>
      <c r="R583" s="397"/>
      <c r="S583" s="397"/>
      <c r="T583" s="397"/>
      <c r="U583" s="397"/>
      <c r="V583" s="397"/>
      <c r="W583" s="397"/>
      <c r="X583" s="397"/>
      <c r="Y583" s="397"/>
      <c r="Z583" s="397"/>
      <c r="AA583" s="397"/>
      <c r="AB583" s="397"/>
      <c r="AC583" s="397"/>
      <c r="AD583" s="397"/>
      <c r="AE583" s="397"/>
      <c r="AF583" s="397"/>
      <c r="AG583" s="397"/>
      <c r="AH583" s="397"/>
    </row>
    <row r="584" spans="1:34" ht="14.4">
      <c r="A584" s="397"/>
      <c r="B584" s="397"/>
      <c r="C584" s="397"/>
      <c r="D584" s="397"/>
      <c r="E584" s="397"/>
      <c r="F584" s="397"/>
      <c r="G584" s="397"/>
      <c r="H584" s="397"/>
      <c r="I584" s="397"/>
      <c r="J584" s="397"/>
      <c r="K584" s="397"/>
      <c r="L584" s="397"/>
      <c r="M584" s="397"/>
      <c r="N584" s="397"/>
      <c r="O584" s="397"/>
      <c r="P584" s="397"/>
      <c r="Q584" s="397"/>
      <c r="R584" s="397"/>
      <c r="S584" s="397"/>
      <c r="T584" s="397"/>
      <c r="U584" s="397"/>
      <c r="V584" s="397"/>
      <c r="W584" s="397"/>
      <c r="X584" s="397"/>
      <c r="Y584" s="397"/>
      <c r="Z584" s="397"/>
      <c r="AA584" s="397"/>
      <c r="AB584" s="397"/>
      <c r="AC584" s="397"/>
      <c r="AD584" s="397"/>
      <c r="AE584" s="397"/>
      <c r="AF584" s="397"/>
      <c r="AG584" s="397"/>
      <c r="AH584" s="397"/>
    </row>
    <row r="585" spans="1:34" ht="14.4">
      <c r="A585" s="397"/>
      <c r="B585" s="397"/>
      <c r="C585" s="397"/>
      <c r="D585" s="397"/>
      <c r="E585" s="397"/>
      <c r="F585" s="397"/>
      <c r="G585" s="397"/>
      <c r="H585" s="397"/>
      <c r="I585" s="397"/>
      <c r="J585" s="397"/>
      <c r="K585" s="397"/>
      <c r="L585" s="397"/>
      <c r="M585" s="397"/>
      <c r="N585" s="397"/>
      <c r="O585" s="397"/>
      <c r="P585" s="397"/>
      <c r="Q585" s="397"/>
      <c r="R585" s="397"/>
      <c r="S585" s="397"/>
      <c r="T585" s="397"/>
      <c r="U585" s="397"/>
      <c r="V585" s="397"/>
      <c r="W585" s="397"/>
      <c r="X585" s="397"/>
      <c r="Y585" s="397"/>
      <c r="Z585" s="397"/>
      <c r="AA585" s="397"/>
      <c r="AB585" s="397"/>
      <c r="AC585" s="397"/>
      <c r="AD585" s="397"/>
      <c r="AE585" s="397"/>
      <c r="AF585" s="397"/>
      <c r="AG585" s="397"/>
      <c r="AH585" s="397"/>
    </row>
    <row r="586" spans="1:34" ht="14.4">
      <c r="A586" s="397"/>
      <c r="B586" s="397"/>
      <c r="C586" s="397"/>
      <c r="D586" s="397"/>
      <c r="E586" s="397"/>
      <c r="F586" s="397"/>
      <c r="G586" s="397"/>
      <c r="H586" s="397"/>
      <c r="I586" s="397"/>
      <c r="J586" s="397"/>
      <c r="K586" s="397"/>
      <c r="L586" s="397"/>
      <c r="M586" s="397"/>
      <c r="N586" s="397"/>
      <c r="O586" s="397"/>
      <c r="P586" s="397"/>
      <c r="Q586" s="397"/>
      <c r="R586" s="397"/>
      <c r="S586" s="397"/>
      <c r="T586" s="397"/>
      <c r="U586" s="397"/>
      <c r="V586" s="397"/>
      <c r="W586" s="397"/>
      <c r="X586" s="397"/>
      <c r="Y586" s="397"/>
      <c r="Z586" s="397"/>
      <c r="AA586" s="397"/>
      <c r="AB586" s="397"/>
      <c r="AC586" s="397"/>
      <c r="AD586" s="397"/>
      <c r="AE586" s="397"/>
      <c r="AF586" s="397"/>
      <c r="AG586" s="397"/>
      <c r="AH586" s="397"/>
    </row>
    <row r="587" spans="1:34" ht="14.4">
      <c r="A587" s="397"/>
      <c r="B587" s="397"/>
      <c r="C587" s="397"/>
      <c r="D587" s="397"/>
      <c r="E587" s="397"/>
      <c r="F587" s="397"/>
      <c r="G587" s="397"/>
      <c r="H587" s="397"/>
      <c r="I587" s="397"/>
      <c r="J587" s="397"/>
      <c r="K587" s="397"/>
      <c r="L587" s="397"/>
      <c r="M587" s="397"/>
      <c r="N587" s="397"/>
      <c r="O587" s="397"/>
      <c r="P587" s="397"/>
      <c r="Q587" s="397"/>
      <c r="R587" s="397"/>
      <c r="S587" s="397"/>
      <c r="T587" s="397"/>
      <c r="U587" s="397"/>
      <c r="V587" s="397"/>
      <c r="W587" s="397"/>
      <c r="X587" s="397"/>
      <c r="Y587" s="397"/>
      <c r="Z587" s="397"/>
      <c r="AA587" s="397"/>
      <c r="AB587" s="397"/>
      <c r="AC587" s="397"/>
      <c r="AD587" s="397"/>
      <c r="AE587" s="397"/>
      <c r="AF587" s="397"/>
      <c r="AG587" s="397"/>
      <c r="AH587" s="397"/>
    </row>
    <row r="588" spans="1:34" ht="14.4">
      <c r="A588" s="397"/>
      <c r="B588" s="397"/>
      <c r="C588" s="397"/>
      <c r="D588" s="397"/>
      <c r="E588" s="397"/>
      <c r="F588" s="397"/>
      <c r="G588" s="397"/>
      <c r="H588" s="397"/>
      <c r="I588" s="397"/>
      <c r="J588" s="397"/>
      <c r="K588" s="397"/>
      <c r="L588" s="397"/>
      <c r="M588" s="397"/>
      <c r="N588" s="397"/>
      <c r="O588" s="397"/>
      <c r="P588" s="397"/>
      <c r="Q588" s="397"/>
      <c r="R588" s="397"/>
      <c r="S588" s="397"/>
      <c r="T588" s="397"/>
      <c r="U588" s="397"/>
      <c r="V588" s="397"/>
      <c r="W588" s="397"/>
      <c r="X588" s="397"/>
      <c r="Y588" s="397"/>
      <c r="Z588" s="397"/>
      <c r="AA588" s="397"/>
      <c r="AB588" s="397"/>
      <c r="AC588" s="397"/>
      <c r="AD588" s="397"/>
      <c r="AE588" s="397"/>
      <c r="AF588" s="397"/>
      <c r="AG588" s="397"/>
      <c r="AH588" s="397"/>
    </row>
    <row r="589" spans="1:34" ht="14.4">
      <c r="A589" s="397"/>
      <c r="B589" s="397"/>
      <c r="C589" s="397"/>
      <c r="D589" s="397"/>
      <c r="E589" s="397"/>
      <c r="F589" s="397"/>
      <c r="G589" s="397"/>
      <c r="H589" s="397"/>
      <c r="I589" s="397"/>
      <c r="J589" s="397"/>
      <c r="K589" s="397"/>
      <c r="L589" s="397"/>
      <c r="M589" s="397"/>
      <c r="N589" s="397"/>
      <c r="O589" s="397"/>
      <c r="P589" s="397"/>
      <c r="Q589" s="397"/>
      <c r="R589" s="397"/>
      <c r="S589" s="397"/>
      <c r="T589" s="397"/>
      <c r="U589" s="397"/>
      <c r="V589" s="397"/>
      <c r="W589" s="397"/>
      <c r="X589" s="397"/>
      <c r="Y589" s="397"/>
      <c r="Z589" s="397"/>
      <c r="AA589" s="397"/>
      <c r="AB589" s="397"/>
      <c r="AC589" s="397"/>
      <c r="AD589" s="397"/>
      <c r="AE589" s="397"/>
      <c r="AF589" s="397"/>
      <c r="AG589" s="397"/>
      <c r="AH589" s="397"/>
    </row>
    <row r="590" spans="1:34" ht="14.4">
      <c r="A590" s="397"/>
      <c r="B590" s="397"/>
      <c r="C590" s="397"/>
      <c r="D590" s="397"/>
      <c r="E590" s="397"/>
      <c r="F590" s="397"/>
      <c r="G590" s="397"/>
      <c r="H590" s="397"/>
      <c r="I590" s="397"/>
      <c r="J590" s="397"/>
      <c r="K590" s="397"/>
      <c r="L590" s="397"/>
      <c r="M590" s="397"/>
      <c r="N590" s="397"/>
      <c r="O590" s="397"/>
      <c r="P590" s="397"/>
      <c r="Q590" s="397"/>
      <c r="R590" s="397"/>
      <c r="S590" s="397"/>
      <c r="T590" s="397"/>
      <c r="U590" s="397"/>
      <c r="V590" s="397"/>
      <c r="W590" s="397"/>
      <c r="X590" s="397"/>
      <c r="Y590" s="397"/>
      <c r="Z590" s="397"/>
      <c r="AA590" s="397"/>
      <c r="AB590" s="397"/>
      <c r="AC590" s="397"/>
      <c r="AD590" s="397"/>
      <c r="AE590" s="397"/>
      <c r="AF590" s="397"/>
      <c r="AG590" s="397"/>
      <c r="AH590" s="397"/>
    </row>
    <row r="591" spans="1:34" ht="14.4">
      <c r="A591" s="397"/>
      <c r="B591" s="397"/>
      <c r="C591" s="397"/>
      <c r="D591" s="397"/>
      <c r="E591" s="397"/>
      <c r="F591" s="397"/>
      <c r="G591" s="397"/>
      <c r="H591" s="397"/>
      <c r="I591" s="397"/>
      <c r="J591" s="397"/>
      <c r="K591" s="397"/>
      <c r="L591" s="397"/>
      <c r="M591" s="397"/>
      <c r="N591" s="397"/>
      <c r="O591" s="397"/>
      <c r="P591" s="397"/>
      <c r="Q591" s="397"/>
      <c r="R591" s="397"/>
      <c r="S591" s="397"/>
      <c r="T591" s="397"/>
      <c r="U591" s="397"/>
      <c r="V591" s="397"/>
      <c r="W591" s="397"/>
      <c r="X591" s="397"/>
      <c r="Y591" s="397"/>
      <c r="Z591" s="397"/>
      <c r="AA591" s="397"/>
      <c r="AB591" s="397"/>
      <c r="AC591" s="397"/>
      <c r="AD591" s="397"/>
      <c r="AE591" s="397"/>
      <c r="AF591" s="397"/>
      <c r="AG591" s="397"/>
      <c r="AH591" s="397"/>
    </row>
    <row r="592" spans="1:34" ht="14.4">
      <c r="A592" s="397"/>
      <c r="B592" s="397"/>
      <c r="C592" s="397"/>
      <c r="D592" s="397"/>
      <c r="E592" s="397"/>
      <c r="F592" s="397"/>
      <c r="G592" s="397"/>
      <c r="H592" s="397"/>
      <c r="I592" s="397"/>
      <c r="J592" s="397"/>
      <c r="K592" s="397"/>
      <c r="L592" s="397"/>
      <c r="M592" s="397"/>
      <c r="N592" s="397"/>
      <c r="O592" s="397"/>
      <c r="P592" s="397"/>
      <c r="Q592" s="397"/>
      <c r="R592" s="397"/>
      <c r="S592" s="397"/>
      <c r="T592" s="397"/>
      <c r="U592" s="397"/>
      <c r="V592" s="397"/>
      <c r="W592" s="397"/>
      <c r="X592" s="397"/>
      <c r="Y592" s="397"/>
      <c r="Z592" s="397"/>
      <c r="AA592" s="397"/>
      <c r="AB592" s="397"/>
      <c r="AC592" s="397"/>
      <c r="AD592" s="397"/>
      <c r="AE592" s="397"/>
      <c r="AF592" s="397"/>
      <c r="AG592" s="397"/>
      <c r="AH592" s="397"/>
    </row>
    <row r="593" spans="1:34" ht="14.4">
      <c r="A593" s="397"/>
      <c r="B593" s="397"/>
      <c r="C593" s="397"/>
      <c r="D593" s="397"/>
      <c r="E593" s="397"/>
      <c r="F593" s="397"/>
      <c r="G593" s="397"/>
      <c r="H593" s="397"/>
      <c r="I593" s="397"/>
      <c r="J593" s="397"/>
      <c r="K593" s="397"/>
      <c r="L593" s="397"/>
      <c r="M593" s="397"/>
      <c r="N593" s="397"/>
      <c r="O593" s="397"/>
      <c r="P593" s="397"/>
      <c r="Q593" s="397"/>
      <c r="R593" s="397"/>
      <c r="S593" s="397"/>
      <c r="T593" s="397"/>
      <c r="U593" s="397"/>
      <c r="V593" s="397"/>
      <c r="W593" s="397"/>
      <c r="X593" s="397"/>
      <c r="Y593" s="397"/>
      <c r="Z593" s="397"/>
      <c r="AA593" s="397"/>
      <c r="AB593" s="397"/>
      <c r="AC593" s="397"/>
      <c r="AD593" s="397"/>
      <c r="AE593" s="397"/>
      <c r="AF593" s="397"/>
      <c r="AG593" s="397"/>
      <c r="AH593" s="397"/>
    </row>
    <row r="594" spans="1:34" ht="14.4">
      <c r="A594" s="397"/>
      <c r="B594" s="397"/>
      <c r="C594" s="397"/>
      <c r="D594" s="397"/>
      <c r="E594" s="397"/>
      <c r="F594" s="397"/>
      <c r="G594" s="397"/>
      <c r="H594" s="397"/>
      <c r="I594" s="397"/>
      <c r="J594" s="397"/>
      <c r="K594" s="397"/>
      <c r="L594" s="397"/>
      <c r="M594" s="397"/>
      <c r="N594" s="397"/>
      <c r="O594" s="397"/>
      <c r="P594" s="397"/>
      <c r="Q594" s="397"/>
      <c r="R594" s="397"/>
      <c r="S594" s="397"/>
      <c r="T594" s="397"/>
      <c r="U594" s="397"/>
      <c r="V594" s="397"/>
      <c r="W594" s="397"/>
      <c r="X594" s="397"/>
      <c r="Y594" s="397"/>
      <c r="Z594" s="397"/>
      <c r="AA594" s="397"/>
      <c r="AB594" s="397"/>
      <c r="AC594" s="397"/>
      <c r="AD594" s="397"/>
      <c r="AE594" s="397"/>
      <c r="AF594" s="397"/>
      <c r="AG594" s="397"/>
      <c r="AH594" s="397"/>
    </row>
    <row r="595" spans="1:34" ht="14.4">
      <c r="A595" s="397"/>
      <c r="B595" s="397"/>
      <c r="C595" s="397"/>
      <c r="D595" s="397"/>
      <c r="E595" s="397"/>
      <c r="F595" s="397"/>
      <c r="G595" s="397"/>
      <c r="H595" s="397"/>
      <c r="I595" s="397"/>
      <c r="J595" s="397"/>
      <c r="K595" s="397"/>
      <c r="L595" s="397"/>
      <c r="M595" s="397"/>
      <c r="N595" s="397"/>
      <c r="O595" s="397"/>
      <c r="P595" s="397"/>
      <c r="Q595" s="397"/>
      <c r="R595" s="397"/>
      <c r="S595" s="397"/>
      <c r="T595" s="397"/>
      <c r="U595" s="397"/>
      <c r="V595" s="397"/>
      <c r="W595" s="397"/>
      <c r="X595" s="397"/>
      <c r="Y595" s="397"/>
      <c r="Z595" s="397"/>
      <c r="AA595" s="397"/>
      <c r="AB595" s="397"/>
      <c r="AC595" s="397"/>
      <c r="AD595" s="397"/>
      <c r="AE595" s="397"/>
      <c r="AF595" s="397"/>
      <c r="AG595" s="397"/>
      <c r="AH595" s="397"/>
    </row>
    <row r="596" spans="1:34" ht="14.4">
      <c r="A596" s="397"/>
      <c r="B596" s="397"/>
      <c r="C596" s="397"/>
      <c r="D596" s="397"/>
      <c r="E596" s="397"/>
      <c r="F596" s="397"/>
      <c r="G596" s="397"/>
      <c r="H596" s="397"/>
      <c r="I596" s="397"/>
      <c r="J596" s="397"/>
      <c r="K596" s="397"/>
      <c r="L596" s="397"/>
      <c r="M596" s="397"/>
      <c r="N596" s="397"/>
      <c r="O596" s="397"/>
      <c r="P596" s="397"/>
      <c r="Q596" s="397"/>
      <c r="R596" s="397"/>
      <c r="S596" s="397"/>
      <c r="T596" s="397"/>
      <c r="U596" s="397"/>
      <c r="V596" s="397"/>
      <c r="W596" s="397"/>
      <c r="X596" s="397"/>
      <c r="Y596" s="397"/>
      <c r="Z596" s="397"/>
      <c r="AA596" s="397"/>
      <c r="AB596" s="397"/>
      <c r="AC596" s="397"/>
      <c r="AD596" s="397"/>
      <c r="AE596" s="397"/>
      <c r="AF596" s="397"/>
      <c r="AG596" s="397"/>
      <c r="AH596" s="397"/>
    </row>
    <row r="597" spans="1:34" ht="14.4">
      <c r="A597" s="397"/>
      <c r="B597" s="397"/>
      <c r="C597" s="397"/>
      <c r="D597" s="397"/>
      <c r="E597" s="397"/>
      <c r="F597" s="397"/>
      <c r="G597" s="397"/>
      <c r="H597" s="397"/>
      <c r="I597" s="397"/>
      <c r="J597" s="397"/>
      <c r="K597" s="397"/>
      <c r="L597" s="397"/>
      <c r="M597" s="397"/>
      <c r="N597" s="397"/>
      <c r="O597" s="397"/>
      <c r="P597" s="397"/>
      <c r="Q597" s="397"/>
      <c r="R597" s="397"/>
      <c r="S597" s="397"/>
      <c r="T597" s="397"/>
      <c r="U597" s="397"/>
      <c r="V597" s="397"/>
      <c r="W597" s="397"/>
      <c r="X597" s="397"/>
      <c r="Y597" s="397"/>
      <c r="Z597" s="397"/>
      <c r="AA597" s="397"/>
      <c r="AB597" s="397"/>
      <c r="AC597" s="397"/>
      <c r="AD597" s="397"/>
      <c r="AE597" s="397"/>
      <c r="AF597" s="397"/>
      <c r="AG597" s="397"/>
      <c r="AH597" s="397"/>
    </row>
    <row r="598" spans="1:34" ht="14.4">
      <c r="A598" s="397"/>
      <c r="B598" s="397"/>
      <c r="C598" s="397"/>
      <c r="D598" s="397"/>
      <c r="E598" s="397"/>
      <c r="F598" s="397"/>
      <c r="G598" s="397"/>
      <c r="H598" s="397"/>
      <c r="I598" s="397"/>
      <c r="J598" s="397"/>
      <c r="K598" s="397"/>
      <c r="L598" s="397"/>
      <c r="M598" s="397"/>
      <c r="N598" s="397"/>
      <c r="O598" s="397"/>
      <c r="P598" s="397"/>
      <c r="Q598" s="397"/>
      <c r="R598" s="397"/>
      <c r="S598" s="397"/>
      <c r="T598" s="397"/>
      <c r="U598" s="397"/>
      <c r="V598" s="397"/>
      <c r="W598" s="397"/>
      <c r="X598" s="397"/>
      <c r="Y598" s="397"/>
      <c r="Z598" s="397"/>
      <c r="AA598" s="397"/>
      <c r="AB598" s="397"/>
      <c r="AC598" s="397"/>
      <c r="AD598" s="397"/>
      <c r="AE598" s="397"/>
      <c r="AF598" s="397"/>
      <c r="AG598" s="397"/>
      <c r="AH598" s="397"/>
    </row>
    <row r="599" spans="1:34" ht="14.4">
      <c r="A599" s="397"/>
      <c r="B599" s="397"/>
      <c r="C599" s="397"/>
      <c r="D599" s="397"/>
      <c r="E599" s="397"/>
      <c r="F599" s="397"/>
      <c r="G599" s="397"/>
      <c r="H599" s="397"/>
      <c r="I599" s="397"/>
      <c r="J599" s="397"/>
      <c r="K599" s="397"/>
      <c r="L599" s="397"/>
      <c r="M599" s="397"/>
      <c r="N599" s="397"/>
      <c r="O599" s="397"/>
      <c r="P599" s="397"/>
      <c r="Q599" s="397"/>
      <c r="R599" s="397"/>
      <c r="S599" s="397"/>
      <c r="T599" s="397"/>
      <c r="U599" s="397"/>
      <c r="V599" s="397"/>
      <c r="W599" s="397"/>
      <c r="X599" s="397"/>
      <c r="Y599" s="397"/>
      <c r="Z599" s="397"/>
      <c r="AA599" s="397"/>
      <c r="AB599" s="397"/>
      <c r="AC599" s="397"/>
      <c r="AD599" s="397"/>
      <c r="AE599" s="397"/>
      <c r="AF599" s="397"/>
      <c r="AG599" s="397"/>
      <c r="AH599" s="397"/>
    </row>
    <row r="600" spans="1:34" ht="14.4">
      <c r="A600" s="397"/>
      <c r="B600" s="397"/>
      <c r="C600" s="397"/>
      <c r="D600" s="397"/>
      <c r="E600" s="397"/>
      <c r="F600" s="397"/>
      <c r="G600" s="397"/>
      <c r="H600" s="397"/>
      <c r="I600" s="397"/>
      <c r="J600" s="397"/>
      <c r="K600" s="397"/>
      <c r="L600" s="397"/>
      <c r="M600" s="397"/>
      <c r="N600" s="397"/>
      <c r="O600" s="397"/>
      <c r="P600" s="397"/>
      <c r="Q600" s="397"/>
      <c r="R600" s="397"/>
      <c r="S600" s="397"/>
      <c r="T600" s="397"/>
      <c r="U600" s="397"/>
      <c r="V600" s="397"/>
      <c r="W600" s="397"/>
      <c r="X600" s="397"/>
      <c r="Y600" s="397"/>
      <c r="Z600" s="397"/>
      <c r="AA600" s="397"/>
      <c r="AB600" s="397"/>
      <c r="AC600" s="397"/>
      <c r="AD600" s="397"/>
      <c r="AE600" s="397"/>
      <c r="AF600" s="397"/>
      <c r="AG600" s="397"/>
      <c r="AH600" s="397"/>
    </row>
    <row r="601" spans="1:34" ht="14.4">
      <c r="A601" s="397"/>
      <c r="B601" s="397"/>
      <c r="C601" s="397"/>
      <c r="D601" s="397"/>
      <c r="E601" s="397"/>
      <c r="F601" s="397"/>
      <c r="G601" s="397"/>
      <c r="H601" s="397"/>
      <c r="I601" s="397"/>
      <c r="J601" s="397"/>
      <c r="K601" s="397"/>
      <c r="L601" s="397"/>
      <c r="M601" s="397"/>
      <c r="N601" s="397"/>
      <c r="O601" s="397"/>
      <c r="P601" s="397"/>
      <c r="Q601" s="397"/>
      <c r="R601" s="397"/>
      <c r="S601" s="397"/>
      <c r="T601" s="397"/>
      <c r="U601" s="397"/>
      <c r="V601" s="397"/>
      <c r="W601" s="397"/>
      <c r="X601" s="397"/>
      <c r="Y601" s="397"/>
      <c r="Z601" s="397"/>
      <c r="AA601" s="397"/>
      <c r="AB601" s="397"/>
      <c r="AC601" s="397"/>
      <c r="AD601" s="397"/>
      <c r="AE601" s="397"/>
      <c r="AF601" s="397"/>
      <c r="AG601" s="397"/>
      <c r="AH601" s="397"/>
    </row>
    <row r="602" spans="1:34" ht="14.4">
      <c r="A602" s="397"/>
      <c r="B602" s="397"/>
      <c r="C602" s="397"/>
      <c r="D602" s="397"/>
      <c r="E602" s="397"/>
      <c r="F602" s="397"/>
      <c r="G602" s="397"/>
      <c r="H602" s="397"/>
      <c r="I602" s="397"/>
      <c r="J602" s="397"/>
      <c r="K602" s="397"/>
      <c r="L602" s="397"/>
      <c r="M602" s="397"/>
      <c r="N602" s="397"/>
      <c r="O602" s="397"/>
      <c r="P602" s="397"/>
      <c r="Q602" s="397"/>
      <c r="R602" s="397"/>
      <c r="S602" s="397"/>
      <c r="T602" s="397"/>
      <c r="U602" s="397"/>
      <c r="V602" s="397"/>
      <c r="W602" s="397"/>
      <c r="X602" s="397"/>
      <c r="Y602" s="397"/>
      <c r="Z602" s="397"/>
      <c r="AA602" s="397"/>
      <c r="AB602" s="397"/>
      <c r="AC602" s="397"/>
      <c r="AD602" s="397"/>
      <c r="AE602" s="397"/>
      <c r="AF602" s="397"/>
      <c r="AG602" s="397"/>
      <c r="AH602" s="397"/>
    </row>
    <row r="603" spans="1:34" ht="14.4">
      <c r="A603" s="397"/>
      <c r="B603" s="397"/>
      <c r="C603" s="397"/>
      <c r="D603" s="397"/>
      <c r="E603" s="397"/>
      <c r="F603" s="397"/>
      <c r="G603" s="397"/>
      <c r="H603" s="397"/>
      <c r="I603" s="397"/>
      <c r="J603" s="397"/>
      <c r="K603" s="397"/>
      <c r="L603" s="397"/>
      <c r="M603" s="397"/>
      <c r="N603" s="397"/>
      <c r="O603" s="397"/>
      <c r="P603" s="397"/>
      <c r="Q603" s="397"/>
      <c r="R603" s="397"/>
      <c r="S603" s="397"/>
      <c r="T603" s="397"/>
      <c r="U603" s="397"/>
      <c r="V603" s="397"/>
      <c r="W603" s="397"/>
      <c r="X603" s="397"/>
      <c r="Y603" s="397"/>
      <c r="Z603" s="397"/>
      <c r="AA603" s="397"/>
      <c r="AB603" s="397"/>
      <c r="AC603" s="397"/>
      <c r="AD603" s="397"/>
      <c r="AE603" s="397"/>
      <c r="AF603" s="397"/>
      <c r="AG603" s="397"/>
      <c r="AH603" s="397"/>
    </row>
    <row r="604" spans="1:34" ht="14.4">
      <c r="A604" s="397"/>
      <c r="B604" s="397"/>
      <c r="C604" s="397"/>
      <c r="D604" s="397"/>
      <c r="E604" s="397"/>
      <c r="F604" s="397"/>
      <c r="G604" s="397"/>
      <c r="H604" s="397"/>
      <c r="I604" s="397"/>
      <c r="J604" s="397"/>
      <c r="K604" s="397"/>
      <c r="L604" s="397"/>
      <c r="M604" s="397"/>
      <c r="N604" s="397"/>
      <c r="O604" s="397"/>
      <c r="P604" s="397"/>
      <c r="Q604" s="397"/>
      <c r="R604" s="397"/>
      <c r="S604" s="397"/>
      <c r="T604" s="397"/>
      <c r="U604" s="397"/>
      <c r="V604" s="397"/>
      <c r="W604" s="397"/>
      <c r="X604" s="397"/>
      <c r="Y604" s="397"/>
      <c r="Z604" s="397"/>
      <c r="AA604" s="397"/>
      <c r="AB604" s="397"/>
      <c r="AC604" s="397"/>
      <c r="AD604" s="397"/>
      <c r="AE604" s="397"/>
      <c r="AF604" s="397"/>
      <c r="AG604" s="397"/>
      <c r="AH604" s="397"/>
    </row>
    <row r="605" spans="1:34" ht="14.4">
      <c r="A605" s="397"/>
      <c r="B605" s="397"/>
      <c r="C605" s="397"/>
      <c r="D605" s="397"/>
      <c r="E605" s="397"/>
      <c r="F605" s="397"/>
      <c r="G605" s="397"/>
      <c r="H605" s="397"/>
      <c r="I605" s="397"/>
      <c r="J605" s="397"/>
      <c r="K605" s="397"/>
      <c r="L605" s="397"/>
      <c r="M605" s="397"/>
      <c r="N605" s="397"/>
      <c r="O605" s="397"/>
      <c r="P605" s="397"/>
      <c r="Q605" s="397"/>
      <c r="R605" s="397"/>
      <c r="S605" s="397"/>
      <c r="T605" s="397"/>
      <c r="U605" s="397"/>
      <c r="V605" s="397"/>
      <c r="W605" s="397"/>
      <c r="X605" s="397"/>
      <c r="Y605" s="397"/>
      <c r="Z605" s="397"/>
      <c r="AA605" s="397"/>
      <c r="AB605" s="397"/>
      <c r="AC605" s="397"/>
      <c r="AD605" s="397"/>
      <c r="AE605" s="397"/>
      <c r="AF605" s="397"/>
      <c r="AG605" s="397"/>
      <c r="AH605" s="397"/>
    </row>
    <row r="606" spans="1:34" ht="14.4">
      <c r="A606" s="397"/>
      <c r="B606" s="397"/>
      <c r="C606" s="397"/>
      <c r="D606" s="397"/>
      <c r="E606" s="397"/>
      <c r="F606" s="397"/>
      <c r="G606" s="397"/>
      <c r="H606" s="397"/>
      <c r="I606" s="397"/>
      <c r="J606" s="397"/>
      <c r="K606" s="397"/>
      <c r="L606" s="397"/>
      <c r="M606" s="397"/>
      <c r="N606" s="397"/>
      <c r="O606" s="397"/>
      <c r="P606" s="397"/>
      <c r="Q606" s="397"/>
      <c r="R606" s="397"/>
      <c r="S606" s="397"/>
      <c r="T606" s="397"/>
      <c r="U606" s="397"/>
      <c r="V606" s="397"/>
      <c r="W606" s="397"/>
      <c r="X606" s="397"/>
      <c r="Y606" s="397"/>
      <c r="Z606" s="397"/>
      <c r="AA606" s="397"/>
      <c r="AB606" s="397"/>
      <c r="AC606" s="397"/>
      <c r="AD606" s="397"/>
      <c r="AE606" s="397"/>
      <c r="AF606" s="397"/>
      <c r="AG606" s="397"/>
      <c r="AH606" s="397"/>
    </row>
    <row r="607" spans="1:34" ht="14.4">
      <c r="A607" s="397"/>
      <c r="B607" s="397"/>
      <c r="C607" s="397"/>
      <c r="D607" s="397"/>
      <c r="E607" s="397"/>
      <c r="F607" s="397"/>
      <c r="G607" s="397"/>
      <c r="H607" s="397"/>
      <c r="I607" s="397"/>
      <c r="J607" s="397"/>
      <c r="K607" s="397"/>
      <c r="L607" s="397"/>
      <c r="M607" s="397"/>
      <c r="N607" s="397"/>
      <c r="O607" s="397"/>
      <c r="P607" s="397"/>
      <c r="Q607" s="397"/>
      <c r="R607" s="397"/>
      <c r="S607" s="397"/>
      <c r="T607" s="397"/>
      <c r="U607" s="397"/>
      <c r="V607" s="397"/>
      <c r="W607" s="397"/>
      <c r="X607" s="397"/>
      <c r="Y607" s="397"/>
      <c r="Z607" s="397"/>
      <c r="AA607" s="397"/>
      <c r="AB607" s="397"/>
      <c r="AC607" s="397"/>
      <c r="AD607" s="397"/>
      <c r="AE607" s="397"/>
      <c r="AF607" s="397"/>
      <c r="AG607" s="397"/>
      <c r="AH607" s="397"/>
    </row>
    <row r="608" spans="1:34" ht="14.4">
      <c r="A608" s="397"/>
      <c r="B608" s="397"/>
      <c r="C608" s="397"/>
      <c r="D608" s="397"/>
      <c r="E608" s="397"/>
      <c r="F608" s="397"/>
      <c r="G608" s="397"/>
      <c r="H608" s="397"/>
      <c r="I608" s="397"/>
      <c r="J608" s="397"/>
      <c r="K608" s="397"/>
      <c r="L608" s="397"/>
      <c r="M608" s="397"/>
      <c r="N608" s="397"/>
      <c r="O608" s="397"/>
      <c r="P608" s="397"/>
      <c r="Q608" s="397"/>
      <c r="R608" s="397"/>
      <c r="S608" s="397"/>
      <c r="T608" s="397"/>
      <c r="U608" s="397"/>
      <c r="V608" s="397"/>
      <c r="W608" s="397"/>
      <c r="X608" s="397"/>
      <c r="Y608" s="397"/>
      <c r="Z608" s="397"/>
      <c r="AA608" s="397"/>
      <c r="AB608" s="397"/>
      <c r="AC608" s="397"/>
      <c r="AD608" s="397"/>
      <c r="AE608" s="397"/>
      <c r="AF608" s="397"/>
      <c r="AG608" s="397"/>
      <c r="AH608" s="397"/>
    </row>
    <row r="609" spans="1:34" ht="14.4">
      <c r="A609" s="397"/>
      <c r="B609" s="397"/>
      <c r="C609" s="397"/>
      <c r="D609" s="397"/>
      <c r="E609" s="397"/>
      <c r="F609" s="397"/>
      <c r="G609" s="397"/>
      <c r="H609" s="397"/>
      <c r="I609" s="397"/>
      <c r="J609" s="397"/>
      <c r="K609" s="397"/>
      <c r="L609" s="397"/>
      <c r="M609" s="397"/>
      <c r="N609" s="397"/>
      <c r="O609" s="397"/>
      <c r="P609" s="397"/>
      <c r="Q609" s="397"/>
      <c r="R609" s="397"/>
      <c r="S609" s="397"/>
      <c r="T609" s="397"/>
      <c r="U609" s="397"/>
      <c r="V609" s="397"/>
      <c r="W609" s="397"/>
      <c r="X609" s="397"/>
      <c r="Y609" s="397"/>
      <c r="Z609" s="397"/>
      <c r="AA609" s="397"/>
      <c r="AB609" s="397"/>
      <c r="AC609" s="397"/>
      <c r="AD609" s="397"/>
      <c r="AE609" s="397"/>
      <c r="AF609" s="397"/>
      <c r="AG609" s="397"/>
      <c r="AH609" s="397"/>
    </row>
    <row r="610" spans="1:34" ht="14.4">
      <c r="A610" s="397"/>
      <c r="B610" s="397"/>
      <c r="C610" s="397"/>
      <c r="D610" s="397"/>
      <c r="E610" s="397"/>
      <c r="F610" s="397"/>
      <c r="G610" s="397"/>
      <c r="H610" s="397"/>
      <c r="I610" s="397"/>
      <c r="J610" s="397"/>
      <c r="K610" s="397"/>
      <c r="L610" s="397"/>
      <c r="M610" s="397"/>
      <c r="N610" s="397"/>
      <c r="O610" s="397"/>
      <c r="P610" s="397"/>
      <c r="Q610" s="397"/>
      <c r="R610" s="397"/>
      <c r="S610" s="397"/>
      <c r="T610" s="397"/>
      <c r="U610" s="397"/>
      <c r="V610" s="397"/>
      <c r="W610" s="397"/>
      <c r="X610" s="397"/>
      <c r="Y610" s="397"/>
      <c r="Z610" s="397"/>
      <c r="AA610" s="397"/>
      <c r="AB610" s="397"/>
      <c r="AC610" s="397"/>
      <c r="AD610" s="397"/>
      <c r="AE610" s="397"/>
      <c r="AF610" s="397"/>
      <c r="AG610" s="397"/>
      <c r="AH610" s="397"/>
    </row>
    <row r="611" spans="1:34" ht="14.4">
      <c r="A611" s="397"/>
      <c r="B611" s="397"/>
      <c r="C611" s="397"/>
      <c r="D611" s="397"/>
      <c r="E611" s="397"/>
      <c r="F611" s="397"/>
      <c r="G611" s="397"/>
      <c r="H611" s="397"/>
      <c r="I611" s="397"/>
      <c r="J611" s="397"/>
      <c r="K611" s="397"/>
      <c r="L611" s="397"/>
      <c r="M611" s="397"/>
      <c r="N611" s="397"/>
      <c r="O611" s="397"/>
      <c r="P611" s="397"/>
      <c r="Q611" s="397"/>
      <c r="R611" s="397"/>
      <c r="S611" s="397"/>
      <c r="T611" s="397"/>
      <c r="U611" s="397"/>
      <c r="V611" s="397"/>
      <c r="W611" s="397"/>
      <c r="X611" s="397"/>
      <c r="Y611" s="397"/>
      <c r="Z611" s="397"/>
      <c r="AA611" s="397"/>
      <c r="AB611" s="397"/>
      <c r="AC611" s="397"/>
      <c r="AD611" s="397"/>
      <c r="AE611" s="397"/>
      <c r="AF611" s="397"/>
      <c r="AG611" s="397"/>
      <c r="AH611" s="397"/>
    </row>
    <row r="612" spans="1:34" ht="14.4">
      <c r="A612" s="397"/>
      <c r="B612" s="397"/>
      <c r="C612" s="397"/>
      <c r="D612" s="397"/>
      <c r="E612" s="397"/>
      <c r="F612" s="397"/>
      <c r="G612" s="397"/>
      <c r="H612" s="397"/>
      <c r="I612" s="397"/>
      <c r="J612" s="397"/>
      <c r="K612" s="397"/>
      <c r="L612" s="397"/>
      <c r="M612" s="397"/>
      <c r="N612" s="397"/>
      <c r="O612" s="397"/>
      <c r="P612" s="397"/>
      <c r="Q612" s="397"/>
      <c r="R612" s="397"/>
      <c r="S612" s="397"/>
      <c r="T612" s="397"/>
      <c r="U612" s="397"/>
      <c r="V612" s="397"/>
      <c r="W612" s="397"/>
      <c r="X612" s="397"/>
      <c r="Y612" s="397"/>
      <c r="Z612" s="397"/>
      <c r="AA612" s="397"/>
      <c r="AB612" s="397"/>
      <c r="AC612" s="397"/>
      <c r="AD612" s="397"/>
      <c r="AE612" s="397"/>
      <c r="AF612" s="397"/>
      <c r="AG612" s="397"/>
      <c r="AH612" s="397"/>
    </row>
    <row r="613" spans="1:34" ht="14.4">
      <c r="A613" s="397"/>
      <c r="B613" s="397"/>
      <c r="C613" s="397"/>
      <c r="D613" s="397"/>
      <c r="E613" s="397"/>
      <c r="F613" s="397"/>
      <c r="G613" s="397"/>
      <c r="H613" s="397"/>
      <c r="I613" s="397"/>
      <c r="J613" s="397"/>
      <c r="K613" s="397"/>
      <c r="L613" s="397"/>
      <c r="M613" s="397"/>
      <c r="N613" s="397"/>
      <c r="O613" s="397"/>
      <c r="P613" s="397"/>
      <c r="Q613" s="397"/>
      <c r="R613" s="397"/>
      <c r="S613" s="397"/>
      <c r="T613" s="397"/>
      <c r="U613" s="397"/>
      <c r="V613" s="397"/>
      <c r="W613" s="397"/>
      <c r="X613" s="397"/>
      <c r="Y613" s="397"/>
      <c r="Z613" s="397"/>
      <c r="AA613" s="397"/>
      <c r="AB613" s="397"/>
      <c r="AC613" s="397"/>
      <c r="AD613" s="397"/>
      <c r="AE613" s="397"/>
      <c r="AF613" s="397"/>
      <c r="AG613" s="397"/>
      <c r="AH613" s="397"/>
    </row>
    <row r="614" spans="1:34" ht="14.4">
      <c r="A614" s="397"/>
      <c r="B614" s="397"/>
      <c r="C614" s="397"/>
      <c r="D614" s="397"/>
      <c r="E614" s="397"/>
      <c r="F614" s="397"/>
      <c r="G614" s="397"/>
      <c r="H614" s="397"/>
      <c r="I614" s="397"/>
      <c r="J614" s="397"/>
      <c r="K614" s="397"/>
      <c r="L614" s="397"/>
      <c r="M614" s="397"/>
      <c r="N614" s="397"/>
      <c r="O614" s="397"/>
      <c r="P614" s="397"/>
      <c r="Q614" s="397"/>
      <c r="R614" s="397"/>
      <c r="S614" s="397"/>
      <c r="T614" s="397"/>
      <c r="U614" s="397"/>
      <c r="V614" s="397"/>
      <c r="W614" s="397"/>
      <c r="X614" s="397"/>
      <c r="Y614" s="397"/>
      <c r="Z614" s="397"/>
      <c r="AA614" s="397"/>
      <c r="AB614" s="397"/>
      <c r="AC614" s="397"/>
      <c r="AD614" s="397"/>
      <c r="AE614" s="397"/>
      <c r="AF614" s="397"/>
      <c r="AG614" s="397"/>
      <c r="AH614" s="397"/>
    </row>
    <row r="615" spans="1:34" ht="14.4">
      <c r="A615" s="397"/>
      <c r="B615" s="397"/>
      <c r="C615" s="397"/>
      <c r="D615" s="397"/>
      <c r="E615" s="397"/>
      <c r="F615" s="397"/>
      <c r="G615" s="397"/>
      <c r="H615" s="397"/>
      <c r="I615" s="397"/>
      <c r="J615" s="397"/>
      <c r="K615" s="397"/>
      <c r="L615" s="397"/>
      <c r="M615" s="397"/>
      <c r="N615" s="397"/>
      <c r="O615" s="397"/>
      <c r="P615" s="397"/>
      <c r="Q615" s="397"/>
      <c r="R615" s="397"/>
      <c r="S615" s="397"/>
      <c r="T615" s="397"/>
      <c r="U615" s="397"/>
      <c r="V615" s="397"/>
      <c r="W615" s="397"/>
      <c r="X615" s="397"/>
      <c r="Y615" s="397"/>
      <c r="Z615" s="397"/>
      <c r="AA615" s="397"/>
      <c r="AB615" s="397"/>
      <c r="AC615" s="397"/>
      <c r="AD615" s="397"/>
      <c r="AE615" s="397"/>
      <c r="AF615" s="397"/>
      <c r="AG615" s="397"/>
      <c r="AH615" s="397"/>
    </row>
    <row r="616" spans="1:34" ht="14.4">
      <c r="A616" s="397"/>
      <c r="B616" s="397"/>
      <c r="C616" s="397"/>
      <c r="D616" s="397"/>
      <c r="E616" s="397"/>
      <c r="F616" s="397"/>
      <c r="G616" s="397"/>
      <c r="H616" s="397"/>
      <c r="I616" s="397"/>
      <c r="J616" s="397"/>
      <c r="K616" s="397"/>
      <c r="L616" s="397"/>
      <c r="M616" s="397"/>
      <c r="N616" s="397"/>
      <c r="O616" s="397"/>
      <c r="P616" s="397"/>
      <c r="Q616" s="397"/>
      <c r="R616" s="397"/>
      <c r="S616" s="397"/>
      <c r="T616" s="397"/>
      <c r="U616" s="397"/>
      <c r="V616" s="397"/>
      <c r="W616" s="397"/>
      <c r="X616" s="397"/>
      <c r="Y616" s="397"/>
      <c r="Z616" s="397"/>
      <c r="AA616" s="397"/>
      <c r="AB616" s="397"/>
      <c r="AC616" s="397"/>
      <c r="AD616" s="397"/>
      <c r="AE616" s="397"/>
      <c r="AF616" s="397"/>
      <c r="AG616" s="397"/>
      <c r="AH616" s="397"/>
    </row>
    <row r="617" spans="1:34" ht="14.4">
      <c r="A617" s="397"/>
      <c r="B617" s="397"/>
      <c r="C617" s="397"/>
      <c r="D617" s="397"/>
      <c r="E617" s="397"/>
      <c r="F617" s="397"/>
      <c r="G617" s="397"/>
      <c r="H617" s="397"/>
      <c r="I617" s="397"/>
      <c r="J617" s="397"/>
      <c r="K617" s="397"/>
      <c r="L617" s="397"/>
      <c r="M617" s="397"/>
      <c r="N617" s="397"/>
      <c r="O617" s="397"/>
      <c r="P617" s="397"/>
      <c r="Q617" s="397"/>
      <c r="R617" s="397"/>
      <c r="S617" s="397"/>
      <c r="T617" s="397"/>
      <c r="U617" s="397"/>
      <c r="V617" s="397"/>
      <c r="W617" s="397"/>
      <c r="X617" s="397"/>
      <c r="Y617" s="397"/>
      <c r="Z617" s="397"/>
      <c r="AA617" s="397"/>
      <c r="AB617" s="397"/>
      <c r="AC617" s="397"/>
      <c r="AD617" s="397"/>
      <c r="AE617" s="397"/>
      <c r="AF617" s="397"/>
      <c r="AG617" s="397"/>
      <c r="AH617" s="397"/>
    </row>
    <row r="618" spans="1:34" ht="14.4">
      <c r="A618" s="397"/>
      <c r="B618" s="397"/>
      <c r="C618" s="397"/>
      <c r="D618" s="397"/>
      <c r="E618" s="397"/>
      <c r="F618" s="397"/>
      <c r="G618" s="397"/>
      <c r="H618" s="397"/>
      <c r="I618" s="397"/>
      <c r="J618" s="397"/>
      <c r="K618" s="397"/>
      <c r="L618" s="397"/>
      <c r="M618" s="397"/>
      <c r="N618" s="397"/>
      <c r="O618" s="397"/>
      <c r="P618" s="397"/>
      <c r="Q618" s="397"/>
      <c r="R618" s="397"/>
      <c r="S618" s="397"/>
      <c r="T618" s="397"/>
      <c r="U618" s="397"/>
      <c r="V618" s="397"/>
      <c r="W618" s="397"/>
      <c r="X618" s="397"/>
      <c r="Y618" s="397"/>
      <c r="Z618" s="397"/>
      <c r="AA618" s="397"/>
      <c r="AB618" s="397"/>
      <c r="AC618" s="397"/>
      <c r="AD618" s="397"/>
      <c r="AE618" s="397"/>
      <c r="AF618" s="397"/>
      <c r="AG618" s="397"/>
      <c r="AH618" s="397"/>
    </row>
    <row r="619" spans="1:34" ht="14.4">
      <c r="A619" s="397"/>
      <c r="B619" s="397"/>
      <c r="C619" s="397"/>
      <c r="D619" s="397"/>
      <c r="E619" s="397"/>
      <c r="F619" s="397"/>
      <c r="G619" s="397"/>
      <c r="H619" s="397"/>
      <c r="I619" s="397"/>
      <c r="J619" s="397"/>
      <c r="K619" s="397"/>
      <c r="L619" s="397"/>
      <c r="M619" s="397"/>
      <c r="N619" s="397"/>
      <c r="O619" s="397"/>
      <c r="P619" s="397"/>
      <c r="Q619" s="397"/>
      <c r="R619" s="397"/>
      <c r="S619" s="397"/>
      <c r="T619" s="397"/>
      <c r="U619" s="397"/>
      <c r="V619" s="397"/>
      <c r="W619" s="397"/>
      <c r="X619" s="397"/>
      <c r="Y619" s="397"/>
      <c r="Z619" s="397"/>
      <c r="AA619" s="397"/>
      <c r="AB619" s="397"/>
      <c r="AC619" s="397"/>
      <c r="AD619" s="397"/>
      <c r="AE619" s="397"/>
      <c r="AF619" s="397"/>
      <c r="AG619" s="397"/>
      <c r="AH619" s="397"/>
    </row>
    <row r="620" spans="1:34" ht="14.4">
      <c r="A620" s="397"/>
      <c r="B620" s="397"/>
      <c r="C620" s="397"/>
      <c r="D620" s="397"/>
      <c r="E620" s="397"/>
      <c r="F620" s="397"/>
      <c r="G620" s="397"/>
      <c r="H620" s="397"/>
      <c r="I620" s="397"/>
      <c r="J620" s="397"/>
      <c r="K620" s="397"/>
      <c r="L620" s="397"/>
      <c r="M620" s="397"/>
      <c r="N620" s="397"/>
      <c r="O620" s="397"/>
      <c r="P620" s="397"/>
      <c r="Q620" s="397"/>
      <c r="R620" s="397"/>
      <c r="S620" s="397"/>
      <c r="T620" s="397"/>
      <c r="U620" s="397"/>
      <c r="V620" s="397"/>
      <c r="W620" s="397"/>
      <c r="X620" s="397"/>
      <c r="Y620" s="397"/>
      <c r="Z620" s="397"/>
      <c r="AA620" s="397"/>
      <c r="AB620" s="397"/>
      <c r="AC620" s="397"/>
      <c r="AD620" s="397"/>
      <c r="AE620" s="397"/>
      <c r="AF620" s="397"/>
      <c r="AG620" s="397"/>
      <c r="AH620" s="397"/>
    </row>
    <row r="621" spans="1:34" ht="14.4">
      <c r="A621" s="397"/>
      <c r="B621" s="397"/>
      <c r="C621" s="397"/>
      <c r="D621" s="397"/>
      <c r="E621" s="397"/>
      <c r="F621" s="397"/>
      <c r="G621" s="397"/>
      <c r="H621" s="397"/>
      <c r="I621" s="397"/>
      <c r="J621" s="397"/>
      <c r="K621" s="397"/>
      <c r="L621" s="397"/>
      <c r="M621" s="397"/>
      <c r="N621" s="397"/>
      <c r="O621" s="397"/>
      <c r="P621" s="397"/>
      <c r="Q621" s="397"/>
      <c r="R621" s="397"/>
      <c r="S621" s="397"/>
      <c r="T621" s="397"/>
      <c r="U621" s="397"/>
      <c r="V621" s="397"/>
      <c r="W621" s="397"/>
      <c r="X621" s="397"/>
      <c r="Y621" s="397"/>
      <c r="Z621" s="397"/>
      <c r="AA621" s="397"/>
      <c r="AB621" s="397"/>
      <c r="AC621" s="397"/>
      <c r="AD621" s="397"/>
      <c r="AE621" s="397"/>
      <c r="AF621" s="397"/>
      <c r="AG621" s="397"/>
      <c r="AH621" s="397"/>
    </row>
    <row r="622" spans="1:34" ht="14.4">
      <c r="A622" s="397"/>
      <c r="B622" s="397"/>
      <c r="C622" s="397"/>
      <c r="D622" s="397"/>
      <c r="E622" s="397"/>
      <c r="F622" s="397"/>
      <c r="G622" s="397"/>
      <c r="H622" s="397"/>
      <c r="I622" s="397"/>
      <c r="J622" s="397"/>
      <c r="K622" s="397"/>
      <c r="L622" s="397"/>
      <c r="M622" s="397"/>
      <c r="N622" s="397"/>
      <c r="O622" s="397"/>
      <c r="P622" s="397"/>
      <c r="Q622" s="397"/>
      <c r="R622" s="397"/>
      <c r="S622" s="397"/>
      <c r="T622" s="397"/>
      <c r="U622" s="397"/>
      <c r="V622" s="397"/>
      <c r="W622" s="397"/>
      <c r="X622" s="397"/>
      <c r="Y622" s="397"/>
      <c r="Z622" s="397"/>
      <c r="AA622" s="397"/>
      <c r="AB622" s="397"/>
      <c r="AC622" s="397"/>
      <c r="AD622" s="397"/>
      <c r="AE622" s="397"/>
      <c r="AF622" s="397"/>
      <c r="AG622" s="397"/>
      <c r="AH622" s="397"/>
    </row>
    <row r="623" spans="1:34" ht="14.4">
      <c r="A623" s="397"/>
      <c r="B623" s="397"/>
      <c r="C623" s="397"/>
      <c r="D623" s="397"/>
      <c r="E623" s="397"/>
      <c r="F623" s="397"/>
      <c r="G623" s="397"/>
      <c r="H623" s="397"/>
      <c r="I623" s="397"/>
      <c r="J623" s="397"/>
      <c r="K623" s="397"/>
      <c r="L623" s="397"/>
      <c r="M623" s="397"/>
      <c r="N623" s="397"/>
      <c r="O623" s="397"/>
      <c r="P623" s="397"/>
      <c r="Q623" s="397"/>
      <c r="R623" s="397"/>
      <c r="S623" s="397"/>
      <c r="T623" s="397"/>
      <c r="U623" s="397"/>
      <c r="V623" s="397"/>
      <c r="W623" s="397"/>
      <c r="X623" s="397"/>
      <c r="Y623" s="397"/>
      <c r="Z623" s="397"/>
      <c r="AA623" s="397"/>
      <c r="AB623" s="397"/>
      <c r="AC623" s="397"/>
      <c r="AD623" s="397"/>
      <c r="AE623" s="397"/>
      <c r="AF623" s="397"/>
      <c r="AG623" s="397"/>
      <c r="AH623" s="397"/>
    </row>
    <row r="624" spans="1:34" ht="14.4">
      <c r="A624" s="397"/>
      <c r="B624" s="397"/>
      <c r="C624" s="397"/>
      <c r="D624" s="397"/>
      <c r="E624" s="397"/>
      <c r="F624" s="397"/>
      <c r="G624" s="397"/>
      <c r="H624" s="397"/>
      <c r="I624" s="397"/>
      <c r="J624" s="397"/>
      <c r="K624" s="397"/>
      <c r="L624" s="397"/>
      <c r="M624" s="397"/>
      <c r="N624" s="397"/>
      <c r="O624" s="397"/>
      <c r="P624" s="397"/>
      <c r="Q624" s="397"/>
      <c r="R624" s="397"/>
      <c r="S624" s="397"/>
      <c r="T624" s="397"/>
      <c r="U624" s="397"/>
      <c r="V624" s="397"/>
      <c r="W624" s="397"/>
      <c r="X624" s="397"/>
      <c r="Y624" s="397"/>
      <c r="Z624" s="397"/>
      <c r="AA624" s="397"/>
      <c r="AB624" s="397"/>
      <c r="AC624" s="397"/>
      <c r="AD624" s="397"/>
      <c r="AE624" s="397"/>
      <c r="AF624" s="397"/>
      <c r="AG624" s="397"/>
      <c r="AH624" s="397"/>
    </row>
    <row r="625" spans="1:34" ht="14.4">
      <c r="A625" s="397"/>
      <c r="B625" s="397"/>
      <c r="C625" s="397"/>
      <c r="D625" s="397"/>
      <c r="E625" s="397"/>
      <c r="F625" s="397"/>
      <c r="G625" s="397"/>
      <c r="H625" s="397"/>
      <c r="I625" s="397"/>
      <c r="J625" s="397"/>
      <c r="K625" s="397"/>
      <c r="L625" s="397"/>
      <c r="M625" s="397"/>
      <c r="N625" s="397"/>
      <c r="O625" s="397"/>
      <c r="P625" s="397"/>
      <c r="Q625" s="397"/>
      <c r="R625" s="397"/>
      <c r="S625" s="397"/>
      <c r="T625" s="397"/>
      <c r="U625" s="397"/>
      <c r="V625" s="397"/>
      <c r="W625" s="397"/>
      <c r="X625" s="397"/>
      <c r="Y625" s="397"/>
      <c r="Z625" s="397"/>
      <c r="AA625" s="397"/>
      <c r="AB625" s="397"/>
      <c r="AC625" s="397"/>
      <c r="AD625" s="397"/>
      <c r="AE625" s="397"/>
      <c r="AF625" s="397"/>
      <c r="AG625" s="397"/>
      <c r="AH625" s="397"/>
    </row>
    <row r="626" spans="1:34" ht="14.4">
      <c r="A626" s="397"/>
      <c r="B626" s="397"/>
      <c r="C626" s="397"/>
      <c r="D626" s="397"/>
      <c r="E626" s="397"/>
      <c r="F626" s="397"/>
      <c r="G626" s="397"/>
      <c r="H626" s="397"/>
      <c r="I626" s="397"/>
      <c r="J626" s="397"/>
      <c r="K626" s="397"/>
      <c r="L626" s="397"/>
      <c r="M626" s="397"/>
      <c r="N626" s="397"/>
      <c r="O626" s="397"/>
      <c r="P626" s="397"/>
      <c r="Q626" s="397"/>
      <c r="R626" s="397"/>
      <c r="S626" s="397"/>
      <c r="T626" s="397"/>
      <c r="U626" s="397"/>
      <c r="V626" s="397"/>
      <c r="W626" s="397"/>
      <c r="X626" s="397"/>
      <c r="Y626" s="397"/>
      <c r="Z626" s="397"/>
      <c r="AA626" s="397"/>
      <c r="AB626" s="397"/>
      <c r="AC626" s="397"/>
      <c r="AD626" s="397"/>
      <c r="AE626" s="397"/>
      <c r="AF626" s="397"/>
      <c r="AG626" s="397"/>
      <c r="AH626" s="397"/>
    </row>
    <row r="627" spans="1:34" ht="14.4">
      <c r="A627" s="397"/>
      <c r="B627" s="397"/>
      <c r="C627" s="397"/>
      <c r="D627" s="397"/>
      <c r="E627" s="397"/>
      <c r="F627" s="397"/>
      <c r="G627" s="397"/>
      <c r="H627" s="397"/>
      <c r="I627" s="397"/>
      <c r="J627" s="397"/>
      <c r="K627" s="397"/>
      <c r="L627" s="397"/>
      <c r="M627" s="397"/>
      <c r="N627" s="397"/>
      <c r="O627" s="397"/>
      <c r="P627" s="397"/>
      <c r="Q627" s="397"/>
      <c r="R627" s="397"/>
      <c r="S627" s="397"/>
      <c r="T627" s="397"/>
      <c r="U627" s="397"/>
      <c r="V627" s="397"/>
      <c r="W627" s="397"/>
      <c r="X627" s="397"/>
      <c r="Y627" s="397"/>
      <c r="Z627" s="397"/>
      <c r="AA627" s="397"/>
      <c r="AB627" s="397"/>
      <c r="AC627" s="397"/>
      <c r="AD627" s="397"/>
      <c r="AE627" s="397"/>
      <c r="AF627" s="397"/>
      <c r="AG627" s="397"/>
      <c r="AH627" s="397"/>
    </row>
    <row r="628" spans="1:34" ht="14.4">
      <c r="A628" s="397"/>
      <c r="B628" s="397"/>
      <c r="C628" s="397"/>
      <c r="D628" s="397"/>
      <c r="E628" s="397"/>
      <c r="F628" s="397"/>
      <c r="G628" s="397"/>
      <c r="H628" s="397"/>
      <c r="I628" s="397"/>
      <c r="J628" s="397"/>
      <c r="K628" s="397"/>
      <c r="L628" s="397"/>
      <c r="M628" s="397"/>
      <c r="N628" s="397"/>
      <c r="O628" s="397"/>
      <c r="P628" s="397"/>
      <c r="Q628" s="397"/>
      <c r="R628" s="397"/>
      <c r="S628" s="397"/>
      <c r="T628" s="397"/>
      <c r="U628" s="397"/>
      <c r="V628" s="397"/>
      <c r="W628" s="397"/>
      <c r="X628" s="397"/>
      <c r="Y628" s="397"/>
      <c r="Z628" s="397"/>
      <c r="AA628" s="397"/>
      <c r="AB628" s="397"/>
      <c r="AC628" s="397"/>
      <c r="AD628" s="397"/>
      <c r="AE628" s="397"/>
      <c r="AF628" s="397"/>
      <c r="AG628" s="397"/>
      <c r="AH628" s="397"/>
    </row>
    <row r="629" spans="1:34" ht="14.4">
      <c r="A629" s="397"/>
      <c r="B629" s="397"/>
      <c r="C629" s="397"/>
      <c r="D629" s="397"/>
      <c r="E629" s="397"/>
      <c r="F629" s="397"/>
      <c r="G629" s="397"/>
      <c r="H629" s="397"/>
      <c r="I629" s="397"/>
      <c r="J629" s="397"/>
      <c r="K629" s="397"/>
      <c r="L629" s="397"/>
      <c r="M629" s="397"/>
      <c r="N629" s="397"/>
      <c r="O629" s="397"/>
      <c r="P629" s="397"/>
      <c r="Q629" s="397"/>
      <c r="R629" s="397"/>
      <c r="S629" s="397"/>
      <c r="T629" s="397"/>
      <c r="U629" s="397"/>
      <c r="V629" s="397"/>
      <c r="W629" s="397"/>
      <c r="X629" s="397"/>
      <c r="Y629" s="397"/>
      <c r="Z629" s="397"/>
      <c r="AA629" s="397"/>
      <c r="AB629" s="397"/>
      <c r="AC629" s="397"/>
      <c r="AD629" s="397"/>
      <c r="AE629" s="397"/>
      <c r="AF629" s="397"/>
      <c r="AG629" s="397"/>
      <c r="AH629" s="397"/>
    </row>
    <row r="630" spans="1:34" ht="14.4">
      <c r="A630" s="397"/>
      <c r="B630" s="397"/>
      <c r="C630" s="397"/>
      <c r="D630" s="397"/>
      <c r="E630" s="397"/>
      <c r="F630" s="397"/>
      <c r="G630" s="397"/>
      <c r="H630" s="397"/>
      <c r="I630" s="397"/>
      <c r="J630" s="397"/>
      <c r="K630" s="397"/>
      <c r="L630" s="397"/>
      <c r="M630" s="397"/>
      <c r="N630" s="397"/>
      <c r="O630" s="397"/>
      <c r="P630" s="397"/>
      <c r="Q630" s="397"/>
      <c r="R630" s="397"/>
      <c r="S630" s="397"/>
      <c r="T630" s="397"/>
      <c r="U630" s="397"/>
      <c r="V630" s="397"/>
      <c r="W630" s="397"/>
      <c r="X630" s="397"/>
      <c r="Y630" s="397"/>
      <c r="Z630" s="397"/>
      <c r="AA630" s="397"/>
      <c r="AB630" s="397"/>
      <c r="AC630" s="397"/>
      <c r="AD630" s="397"/>
      <c r="AE630" s="397"/>
      <c r="AF630" s="397"/>
      <c r="AG630" s="397"/>
      <c r="AH630" s="397"/>
    </row>
    <row r="631" spans="1:34" ht="14.4">
      <c r="A631" s="397"/>
      <c r="B631" s="397"/>
      <c r="C631" s="397"/>
      <c r="D631" s="397"/>
      <c r="E631" s="397"/>
      <c r="F631" s="397"/>
      <c r="G631" s="397"/>
      <c r="H631" s="397"/>
      <c r="I631" s="397"/>
      <c r="J631" s="397"/>
      <c r="K631" s="397"/>
      <c r="L631" s="397"/>
      <c r="M631" s="397"/>
      <c r="N631" s="397"/>
      <c r="O631" s="397"/>
      <c r="P631" s="397"/>
      <c r="Q631" s="397"/>
      <c r="R631" s="397"/>
      <c r="S631" s="397"/>
      <c r="T631" s="397"/>
      <c r="U631" s="397"/>
      <c r="V631" s="397"/>
      <c r="W631" s="397"/>
      <c r="X631" s="397"/>
      <c r="Y631" s="397"/>
      <c r="Z631" s="397"/>
      <c r="AA631" s="397"/>
      <c r="AB631" s="397"/>
      <c r="AC631" s="397"/>
      <c r="AD631" s="397"/>
      <c r="AE631" s="397"/>
      <c r="AF631" s="397"/>
      <c r="AG631" s="397"/>
      <c r="AH631" s="397"/>
    </row>
    <row r="632" spans="1:34" ht="14.4">
      <c r="A632" s="397"/>
      <c r="B632" s="397"/>
      <c r="C632" s="397"/>
      <c r="D632" s="397"/>
      <c r="E632" s="397"/>
      <c r="F632" s="397"/>
      <c r="G632" s="397"/>
      <c r="H632" s="397"/>
      <c r="I632" s="397"/>
      <c r="J632" s="397"/>
      <c r="K632" s="397"/>
      <c r="L632" s="397"/>
      <c r="M632" s="397"/>
      <c r="N632" s="397"/>
      <c r="O632" s="397"/>
      <c r="P632" s="397"/>
      <c r="Q632" s="397"/>
      <c r="R632" s="397"/>
      <c r="S632" s="397"/>
      <c r="T632" s="397"/>
      <c r="U632" s="397"/>
      <c r="V632" s="397"/>
      <c r="W632" s="397"/>
      <c r="X632" s="397"/>
      <c r="Y632" s="397"/>
      <c r="Z632" s="397"/>
      <c r="AA632" s="397"/>
      <c r="AB632" s="397"/>
      <c r="AC632" s="397"/>
      <c r="AD632" s="397"/>
      <c r="AE632" s="397"/>
      <c r="AF632" s="397"/>
      <c r="AG632" s="397"/>
      <c r="AH632" s="397"/>
    </row>
    <row r="633" spans="1:34" ht="14.4">
      <c r="A633" s="397"/>
      <c r="B633" s="397"/>
      <c r="C633" s="397"/>
      <c r="D633" s="397"/>
      <c r="E633" s="397"/>
      <c r="F633" s="397"/>
      <c r="G633" s="397"/>
      <c r="H633" s="397"/>
      <c r="I633" s="397"/>
      <c r="J633" s="397"/>
      <c r="K633" s="397"/>
      <c r="L633" s="397"/>
      <c r="M633" s="397"/>
      <c r="N633" s="397"/>
      <c r="O633" s="397"/>
      <c r="P633" s="397"/>
      <c r="Q633" s="397"/>
      <c r="R633" s="397"/>
      <c r="S633" s="397"/>
      <c r="T633" s="397"/>
      <c r="U633" s="397"/>
      <c r="V633" s="397"/>
      <c r="W633" s="397"/>
      <c r="X633" s="397"/>
      <c r="Y633" s="397"/>
      <c r="Z633" s="397"/>
      <c r="AA633" s="397"/>
      <c r="AB633" s="397"/>
      <c r="AC633" s="397"/>
      <c r="AD633" s="397"/>
      <c r="AE633" s="397"/>
      <c r="AF633" s="397"/>
      <c r="AG633" s="397"/>
      <c r="AH633" s="397"/>
    </row>
    <row r="634" spans="1:34" ht="14.4">
      <c r="A634" s="397"/>
      <c r="B634" s="397"/>
      <c r="C634" s="397"/>
      <c r="D634" s="397"/>
      <c r="E634" s="397"/>
      <c r="F634" s="397"/>
      <c r="G634" s="397"/>
      <c r="H634" s="397"/>
      <c r="I634" s="397"/>
      <c r="J634" s="397"/>
      <c r="K634" s="397"/>
      <c r="L634" s="397"/>
      <c r="M634" s="397"/>
      <c r="N634" s="397"/>
      <c r="O634" s="397"/>
      <c r="P634" s="397"/>
      <c r="Q634" s="397"/>
      <c r="R634" s="397"/>
      <c r="S634" s="397"/>
      <c r="T634" s="397"/>
      <c r="U634" s="397"/>
      <c r="V634" s="397"/>
      <c r="W634" s="397"/>
      <c r="X634" s="397"/>
      <c r="Y634" s="397"/>
      <c r="Z634" s="397"/>
      <c r="AA634" s="397"/>
      <c r="AB634" s="397"/>
      <c r="AC634" s="397"/>
      <c r="AD634" s="397"/>
      <c r="AE634" s="397"/>
      <c r="AF634" s="397"/>
      <c r="AG634" s="397"/>
      <c r="AH634" s="397"/>
    </row>
    <row r="635" spans="1:34" ht="14.4">
      <c r="A635" s="397"/>
      <c r="B635" s="397"/>
      <c r="C635" s="397"/>
      <c r="D635" s="397"/>
      <c r="E635" s="397"/>
      <c r="F635" s="397"/>
      <c r="G635" s="397"/>
      <c r="H635" s="397"/>
      <c r="I635" s="397"/>
      <c r="J635" s="397"/>
      <c r="K635" s="397"/>
      <c r="L635" s="397"/>
      <c r="M635" s="397"/>
      <c r="N635" s="397"/>
      <c r="O635" s="397"/>
      <c r="P635" s="397"/>
      <c r="Q635" s="397"/>
      <c r="R635" s="397"/>
      <c r="S635" s="397"/>
      <c r="T635" s="397"/>
      <c r="U635" s="397"/>
      <c r="V635" s="397"/>
      <c r="W635" s="397"/>
      <c r="X635" s="397"/>
      <c r="Y635" s="397"/>
      <c r="Z635" s="397"/>
      <c r="AA635" s="397"/>
      <c r="AB635" s="397"/>
      <c r="AC635" s="397"/>
      <c r="AD635" s="397"/>
      <c r="AE635" s="397"/>
      <c r="AF635" s="397"/>
      <c r="AG635" s="397"/>
      <c r="AH635" s="397"/>
    </row>
    <row r="636" spans="1:34" ht="14.4">
      <c r="A636" s="397"/>
      <c r="B636" s="397"/>
      <c r="C636" s="397"/>
      <c r="D636" s="397"/>
      <c r="E636" s="397"/>
      <c r="F636" s="397"/>
      <c r="G636" s="397"/>
      <c r="H636" s="397"/>
      <c r="I636" s="397"/>
      <c r="J636" s="397"/>
      <c r="K636" s="397"/>
      <c r="L636" s="397"/>
      <c r="M636" s="397"/>
      <c r="N636" s="397"/>
      <c r="O636" s="397"/>
      <c r="P636" s="397"/>
      <c r="Q636" s="397"/>
      <c r="R636" s="397"/>
      <c r="S636" s="397"/>
      <c r="T636" s="397"/>
      <c r="U636" s="397"/>
      <c r="V636" s="397"/>
      <c r="W636" s="397"/>
      <c r="X636" s="397"/>
      <c r="Y636" s="397"/>
      <c r="Z636" s="397"/>
      <c r="AA636" s="397"/>
      <c r="AB636" s="397"/>
      <c r="AC636" s="397"/>
      <c r="AD636" s="397"/>
      <c r="AE636" s="397"/>
      <c r="AF636" s="397"/>
      <c r="AG636" s="397"/>
      <c r="AH636" s="397"/>
    </row>
    <row r="637" spans="1:34" ht="14.4">
      <c r="A637" s="397"/>
      <c r="B637" s="397"/>
      <c r="C637" s="397"/>
      <c r="D637" s="397"/>
      <c r="E637" s="397"/>
      <c r="F637" s="397"/>
      <c r="G637" s="397"/>
      <c r="H637" s="397"/>
      <c r="I637" s="397"/>
      <c r="J637" s="397"/>
      <c r="K637" s="397"/>
      <c r="L637" s="397"/>
      <c r="M637" s="397"/>
      <c r="N637" s="397"/>
      <c r="O637" s="397"/>
      <c r="P637" s="397"/>
      <c r="Q637" s="397"/>
      <c r="R637" s="397"/>
      <c r="S637" s="397"/>
      <c r="T637" s="397"/>
      <c r="U637" s="397"/>
      <c r="V637" s="397"/>
      <c r="W637" s="397"/>
      <c r="X637" s="397"/>
      <c r="Y637" s="397"/>
      <c r="Z637" s="397"/>
      <c r="AA637" s="397"/>
      <c r="AB637" s="397"/>
      <c r="AC637" s="397"/>
      <c r="AD637" s="397"/>
      <c r="AE637" s="397"/>
      <c r="AF637" s="397"/>
      <c r="AG637" s="397"/>
      <c r="AH637" s="397"/>
    </row>
    <row r="638" spans="1:34" ht="14.4">
      <c r="A638" s="397"/>
      <c r="B638" s="397"/>
      <c r="C638" s="397"/>
      <c r="D638" s="397"/>
      <c r="E638" s="397"/>
      <c r="F638" s="397"/>
      <c r="G638" s="397"/>
      <c r="H638" s="397"/>
      <c r="I638" s="397"/>
      <c r="J638" s="397"/>
      <c r="K638" s="397"/>
      <c r="L638" s="397"/>
      <c r="M638" s="397"/>
      <c r="N638" s="397"/>
      <c r="O638" s="397"/>
      <c r="P638" s="397"/>
      <c r="Q638" s="397"/>
      <c r="R638" s="397"/>
      <c r="S638" s="397"/>
      <c r="T638" s="397"/>
      <c r="U638" s="397"/>
      <c r="V638" s="397"/>
      <c r="W638" s="397"/>
      <c r="X638" s="397"/>
      <c r="Y638" s="397"/>
      <c r="Z638" s="397"/>
      <c r="AA638" s="397"/>
      <c r="AB638" s="397"/>
      <c r="AC638" s="397"/>
      <c r="AD638" s="397"/>
      <c r="AE638" s="397"/>
      <c r="AF638" s="397"/>
      <c r="AG638" s="397"/>
      <c r="AH638" s="397"/>
    </row>
    <row r="639" spans="1:34" ht="14.4">
      <c r="A639" s="397"/>
      <c r="B639" s="397"/>
      <c r="C639" s="397"/>
      <c r="D639" s="397"/>
      <c r="E639" s="397"/>
      <c r="F639" s="397"/>
      <c r="G639" s="397"/>
      <c r="H639" s="397"/>
      <c r="I639" s="397"/>
      <c r="J639" s="397"/>
      <c r="K639" s="397"/>
      <c r="L639" s="397"/>
      <c r="M639" s="397"/>
      <c r="N639" s="397"/>
      <c r="O639" s="397"/>
      <c r="P639" s="397"/>
      <c r="Q639" s="397"/>
      <c r="R639" s="397"/>
      <c r="S639" s="397"/>
      <c r="T639" s="397"/>
      <c r="U639" s="397"/>
      <c r="V639" s="397"/>
      <c r="W639" s="397"/>
      <c r="X639" s="397"/>
      <c r="Y639" s="397"/>
      <c r="Z639" s="397"/>
      <c r="AA639" s="397"/>
      <c r="AB639" s="397"/>
      <c r="AC639" s="397"/>
      <c r="AD639" s="397"/>
      <c r="AE639" s="397"/>
      <c r="AF639" s="397"/>
      <c r="AG639" s="397"/>
      <c r="AH639" s="397"/>
    </row>
    <row r="640" spans="1:34" ht="14.4">
      <c r="A640" s="397"/>
      <c r="B640" s="397"/>
      <c r="C640" s="397"/>
      <c r="D640" s="397"/>
      <c r="E640" s="397"/>
      <c r="F640" s="397"/>
      <c r="G640" s="397"/>
      <c r="H640" s="397"/>
      <c r="I640" s="397"/>
      <c r="J640" s="397"/>
      <c r="K640" s="397"/>
      <c r="L640" s="397"/>
      <c r="M640" s="397"/>
      <c r="N640" s="397"/>
      <c r="O640" s="397"/>
      <c r="P640" s="397"/>
      <c r="Q640" s="397"/>
      <c r="R640" s="397"/>
      <c r="S640" s="397"/>
      <c r="T640" s="397"/>
      <c r="U640" s="397"/>
      <c r="V640" s="397"/>
      <c r="W640" s="397"/>
      <c r="X640" s="397"/>
      <c r="Y640" s="397"/>
      <c r="Z640" s="397"/>
      <c r="AA640" s="397"/>
      <c r="AB640" s="397"/>
      <c r="AC640" s="397"/>
      <c r="AD640" s="397"/>
      <c r="AE640" s="397"/>
      <c r="AF640" s="397"/>
      <c r="AG640" s="397"/>
      <c r="AH640" s="397"/>
    </row>
    <row r="641" spans="1:34" ht="14.4">
      <c r="A641" s="397"/>
      <c r="B641" s="397"/>
      <c r="C641" s="397"/>
      <c r="D641" s="397"/>
      <c r="E641" s="397"/>
      <c r="F641" s="397"/>
      <c r="G641" s="397"/>
      <c r="H641" s="397"/>
      <c r="I641" s="397"/>
      <c r="J641" s="397"/>
      <c r="K641" s="397"/>
      <c r="L641" s="397"/>
      <c r="M641" s="397"/>
      <c r="N641" s="397"/>
      <c r="O641" s="397"/>
      <c r="P641" s="397"/>
      <c r="Q641" s="397"/>
      <c r="R641" s="397"/>
      <c r="S641" s="397"/>
      <c r="T641" s="397"/>
      <c r="U641" s="397"/>
      <c r="V641" s="397"/>
      <c r="W641" s="397"/>
      <c r="X641" s="397"/>
      <c r="Y641" s="397"/>
      <c r="Z641" s="397"/>
      <c r="AA641" s="397"/>
      <c r="AB641" s="397"/>
      <c r="AC641" s="397"/>
      <c r="AD641" s="397"/>
      <c r="AE641" s="397"/>
      <c r="AF641" s="397"/>
      <c r="AG641" s="397"/>
      <c r="AH641" s="397"/>
    </row>
    <row r="642" spans="1:34" ht="14.4">
      <c r="A642" s="397"/>
      <c r="B642" s="397"/>
      <c r="C642" s="397"/>
      <c r="D642" s="397"/>
      <c r="E642" s="397"/>
      <c r="F642" s="397"/>
      <c r="G642" s="397"/>
      <c r="H642" s="397"/>
      <c r="I642" s="397"/>
      <c r="J642" s="397"/>
      <c r="K642" s="397"/>
      <c r="L642" s="397"/>
      <c r="M642" s="397"/>
      <c r="N642" s="397"/>
      <c r="O642" s="397"/>
      <c r="P642" s="397"/>
      <c r="Q642" s="397"/>
      <c r="R642" s="397"/>
      <c r="S642" s="397"/>
      <c r="T642" s="397"/>
      <c r="U642" s="397"/>
      <c r="V642" s="397"/>
      <c r="W642" s="397"/>
      <c r="X642" s="397"/>
      <c r="Y642" s="397"/>
      <c r="Z642" s="397"/>
      <c r="AA642" s="397"/>
      <c r="AB642" s="397"/>
      <c r="AC642" s="397"/>
      <c r="AD642" s="397"/>
      <c r="AE642" s="397"/>
      <c r="AF642" s="397"/>
      <c r="AG642" s="397"/>
      <c r="AH642" s="397"/>
    </row>
    <row r="643" spans="1:34" ht="14.4">
      <c r="A643" s="397"/>
      <c r="B643" s="397"/>
      <c r="C643" s="397"/>
      <c r="D643" s="397"/>
      <c r="E643" s="397"/>
      <c r="F643" s="397"/>
      <c r="G643" s="397"/>
      <c r="H643" s="397"/>
      <c r="I643" s="397"/>
      <c r="J643" s="397"/>
      <c r="K643" s="397"/>
      <c r="L643" s="397"/>
      <c r="M643" s="397"/>
      <c r="N643" s="397"/>
      <c r="O643" s="397"/>
      <c r="P643" s="397"/>
      <c r="Q643" s="397"/>
      <c r="R643" s="397"/>
      <c r="S643" s="397"/>
      <c r="T643" s="397"/>
      <c r="U643" s="397"/>
      <c r="V643" s="397"/>
      <c r="W643" s="397"/>
      <c r="X643" s="397"/>
      <c r="Y643" s="397"/>
      <c r="Z643" s="397"/>
      <c r="AA643" s="397"/>
      <c r="AB643" s="397"/>
      <c r="AC643" s="397"/>
      <c r="AD643" s="397"/>
      <c r="AE643" s="397"/>
      <c r="AF643" s="397"/>
      <c r="AG643" s="397"/>
      <c r="AH643" s="397"/>
    </row>
    <row r="644" spans="1:34" ht="14.4">
      <c r="A644" s="397"/>
      <c r="B644" s="397"/>
      <c r="C644" s="397"/>
      <c r="D644" s="397"/>
      <c r="E644" s="397"/>
      <c r="F644" s="397"/>
      <c r="G644" s="397"/>
      <c r="H644" s="397"/>
      <c r="I644" s="397"/>
      <c r="J644" s="397"/>
      <c r="K644" s="397"/>
      <c r="L644" s="397"/>
      <c r="M644" s="397"/>
      <c r="N644" s="397"/>
      <c r="O644" s="397"/>
      <c r="P644" s="397"/>
      <c r="Q644" s="397"/>
      <c r="R644" s="397"/>
      <c r="S644" s="397"/>
      <c r="T644" s="397"/>
      <c r="U644" s="397"/>
      <c r="V644" s="397"/>
      <c r="W644" s="397"/>
      <c r="X644" s="397"/>
      <c r="Y644" s="397"/>
      <c r="Z644" s="397"/>
      <c r="AA644" s="397"/>
      <c r="AB644" s="397"/>
      <c r="AC644" s="397"/>
      <c r="AD644" s="397"/>
      <c r="AE644" s="397"/>
      <c r="AF644" s="397"/>
      <c r="AG644" s="397"/>
      <c r="AH644" s="397"/>
    </row>
    <row r="645" spans="1:34" ht="14.4">
      <c r="A645" s="397"/>
      <c r="B645" s="397"/>
      <c r="C645" s="397"/>
      <c r="D645" s="397"/>
      <c r="E645" s="397"/>
      <c r="F645" s="397"/>
      <c r="G645" s="397"/>
      <c r="H645" s="397"/>
      <c r="I645" s="397"/>
      <c r="J645" s="397"/>
      <c r="K645" s="397"/>
      <c r="L645" s="397"/>
      <c r="M645" s="397"/>
      <c r="N645" s="397"/>
      <c r="O645" s="397"/>
      <c r="P645" s="397"/>
      <c r="Q645" s="397"/>
      <c r="R645" s="397"/>
      <c r="S645" s="397"/>
      <c r="T645" s="397"/>
      <c r="U645" s="397"/>
      <c r="V645" s="397"/>
      <c r="W645" s="397"/>
      <c r="X645" s="397"/>
      <c r="Y645" s="397"/>
      <c r="Z645" s="397"/>
      <c r="AA645" s="397"/>
      <c r="AB645" s="397"/>
      <c r="AC645" s="397"/>
      <c r="AD645" s="397"/>
      <c r="AE645" s="397"/>
      <c r="AF645" s="397"/>
      <c r="AG645" s="397"/>
      <c r="AH645" s="397"/>
    </row>
    <row r="646" spans="1:34" ht="14.4">
      <c r="A646" s="397"/>
      <c r="B646" s="397"/>
      <c r="C646" s="397"/>
      <c r="D646" s="397"/>
      <c r="E646" s="397"/>
      <c r="F646" s="397"/>
      <c r="G646" s="397"/>
      <c r="H646" s="397"/>
      <c r="I646" s="397"/>
      <c r="J646" s="397"/>
      <c r="K646" s="397"/>
      <c r="L646" s="397"/>
      <c r="M646" s="397"/>
      <c r="N646" s="397"/>
      <c r="O646" s="397"/>
      <c r="P646" s="397"/>
      <c r="Q646" s="397"/>
      <c r="R646" s="397"/>
      <c r="S646" s="397"/>
      <c r="T646" s="397"/>
      <c r="U646" s="397"/>
      <c r="V646" s="397"/>
      <c r="W646" s="397"/>
      <c r="X646" s="397"/>
      <c r="Y646" s="397"/>
      <c r="Z646" s="397"/>
      <c r="AA646" s="397"/>
      <c r="AB646" s="397"/>
      <c r="AC646" s="397"/>
      <c r="AD646" s="397"/>
      <c r="AE646" s="397"/>
      <c r="AF646" s="397"/>
      <c r="AG646" s="397"/>
      <c r="AH646" s="397"/>
    </row>
    <row r="647" spans="1:34" ht="14.4">
      <c r="A647" s="397"/>
      <c r="B647" s="397"/>
      <c r="C647" s="397"/>
      <c r="D647" s="397"/>
      <c r="E647" s="397"/>
      <c r="F647" s="397"/>
      <c r="G647" s="397"/>
      <c r="H647" s="397"/>
      <c r="I647" s="397"/>
      <c r="J647" s="397"/>
      <c r="K647" s="397"/>
      <c r="L647" s="397"/>
      <c r="M647" s="397"/>
      <c r="N647" s="397"/>
      <c r="O647" s="397"/>
      <c r="P647" s="397"/>
      <c r="Q647" s="397"/>
      <c r="R647" s="397"/>
      <c r="S647" s="397"/>
      <c r="T647" s="397"/>
      <c r="U647" s="397"/>
      <c r="V647" s="397"/>
      <c r="W647" s="397"/>
      <c r="X647" s="397"/>
      <c r="Y647" s="397"/>
      <c r="Z647" s="397"/>
      <c r="AA647" s="397"/>
      <c r="AB647" s="397"/>
      <c r="AC647" s="397"/>
      <c r="AD647" s="397"/>
      <c r="AE647" s="397"/>
      <c r="AF647" s="397"/>
      <c r="AG647" s="397"/>
      <c r="AH647" s="397"/>
    </row>
    <row r="648" spans="1:34" ht="14.4">
      <c r="A648" s="397"/>
      <c r="B648" s="397"/>
      <c r="C648" s="397"/>
      <c r="D648" s="397"/>
      <c r="E648" s="397"/>
      <c r="F648" s="397"/>
      <c r="G648" s="397"/>
      <c r="H648" s="397"/>
      <c r="I648" s="397"/>
      <c r="J648" s="397"/>
      <c r="K648" s="397"/>
      <c r="L648" s="397"/>
      <c r="M648" s="397"/>
      <c r="N648" s="397"/>
      <c r="O648" s="397"/>
      <c r="P648" s="397"/>
      <c r="Q648" s="397"/>
      <c r="R648" s="397"/>
      <c r="S648" s="397"/>
      <c r="T648" s="397"/>
      <c r="U648" s="397"/>
      <c r="V648" s="397"/>
      <c r="W648" s="397"/>
      <c r="X648" s="397"/>
      <c r="Y648" s="397"/>
      <c r="Z648" s="397"/>
      <c r="AA648" s="397"/>
      <c r="AB648" s="397"/>
      <c r="AC648" s="397"/>
      <c r="AD648" s="397"/>
      <c r="AE648" s="397"/>
      <c r="AF648" s="397"/>
      <c r="AG648" s="397"/>
      <c r="AH648" s="397"/>
    </row>
    <row r="649" spans="1:34" ht="14.4">
      <c r="A649" s="397"/>
      <c r="B649" s="397"/>
      <c r="C649" s="397"/>
      <c r="D649" s="397"/>
      <c r="E649" s="397"/>
      <c r="F649" s="397"/>
      <c r="G649" s="397"/>
      <c r="H649" s="397"/>
      <c r="I649" s="397"/>
      <c r="J649" s="397"/>
      <c r="K649" s="397"/>
      <c r="L649" s="397"/>
      <c r="M649" s="397"/>
      <c r="N649" s="397"/>
      <c r="O649" s="397"/>
      <c r="P649" s="397"/>
      <c r="Q649" s="397"/>
      <c r="R649" s="397"/>
      <c r="S649" s="397"/>
      <c r="T649" s="397"/>
      <c r="U649" s="397"/>
      <c r="V649" s="397"/>
      <c r="W649" s="397"/>
      <c r="X649" s="397"/>
      <c r="Y649" s="397"/>
      <c r="Z649" s="397"/>
      <c r="AA649" s="397"/>
      <c r="AB649" s="397"/>
      <c r="AC649" s="397"/>
      <c r="AD649" s="397"/>
      <c r="AE649" s="397"/>
      <c r="AF649" s="397"/>
      <c r="AG649" s="397"/>
      <c r="AH649" s="397"/>
    </row>
    <row r="650" spans="1:34" ht="14.4">
      <c r="A650" s="397"/>
      <c r="B650" s="397"/>
      <c r="C650" s="397"/>
      <c r="D650" s="397"/>
      <c r="E650" s="397"/>
      <c r="F650" s="397"/>
      <c r="G650" s="397"/>
      <c r="H650" s="397"/>
      <c r="I650" s="397"/>
      <c r="J650" s="397"/>
      <c r="K650" s="397"/>
      <c r="L650" s="397"/>
      <c r="M650" s="397"/>
      <c r="N650" s="397"/>
      <c r="O650" s="397"/>
      <c r="P650" s="397"/>
      <c r="Q650" s="397"/>
      <c r="R650" s="397"/>
      <c r="S650" s="397"/>
      <c r="T650" s="397"/>
      <c r="U650" s="397"/>
      <c r="V650" s="397"/>
      <c r="W650" s="397"/>
      <c r="X650" s="397"/>
      <c r="Y650" s="397"/>
      <c r="Z650" s="397"/>
      <c r="AA650" s="397"/>
      <c r="AB650" s="397"/>
      <c r="AC650" s="397"/>
      <c r="AD650" s="397"/>
      <c r="AE650" s="397"/>
      <c r="AF650" s="397"/>
      <c r="AG650" s="397"/>
      <c r="AH650" s="397"/>
    </row>
    <row r="651" spans="1:34" ht="14.4">
      <c r="A651" s="397"/>
      <c r="B651" s="397"/>
      <c r="C651" s="397"/>
      <c r="D651" s="397"/>
      <c r="E651" s="397"/>
      <c r="F651" s="397"/>
      <c r="G651" s="397"/>
      <c r="H651" s="397"/>
      <c r="I651" s="397"/>
      <c r="J651" s="397"/>
      <c r="K651" s="397"/>
      <c r="L651" s="397"/>
      <c r="M651" s="397"/>
      <c r="N651" s="397"/>
      <c r="O651" s="397"/>
      <c r="P651" s="397"/>
      <c r="Q651" s="397"/>
      <c r="R651" s="397"/>
      <c r="S651" s="397"/>
      <c r="T651" s="397"/>
      <c r="U651" s="397"/>
      <c r="V651" s="397"/>
      <c r="W651" s="397"/>
      <c r="X651" s="397"/>
      <c r="Y651" s="397"/>
      <c r="Z651" s="397"/>
      <c r="AA651" s="397"/>
      <c r="AB651" s="397"/>
      <c r="AC651" s="397"/>
      <c r="AD651" s="397"/>
      <c r="AE651" s="397"/>
      <c r="AF651" s="397"/>
      <c r="AG651" s="397"/>
      <c r="AH651" s="397"/>
    </row>
    <row r="652" spans="1:34" ht="14.4">
      <c r="A652" s="397"/>
      <c r="B652" s="397"/>
      <c r="C652" s="397"/>
      <c r="D652" s="397"/>
      <c r="E652" s="397"/>
      <c r="F652" s="397"/>
      <c r="G652" s="397"/>
      <c r="H652" s="397"/>
      <c r="I652" s="397"/>
      <c r="J652" s="397"/>
      <c r="K652" s="397"/>
      <c r="L652" s="397"/>
      <c r="M652" s="397"/>
      <c r="N652" s="397"/>
      <c r="O652" s="397"/>
      <c r="P652" s="397"/>
      <c r="Q652" s="397"/>
      <c r="R652" s="397"/>
      <c r="S652" s="397"/>
      <c r="T652" s="397"/>
      <c r="U652" s="397"/>
      <c r="V652" s="397"/>
      <c r="W652" s="397"/>
      <c r="X652" s="397"/>
      <c r="Y652" s="397"/>
      <c r="Z652" s="397"/>
      <c r="AA652" s="397"/>
      <c r="AB652" s="397"/>
      <c r="AC652" s="397"/>
      <c r="AD652" s="397"/>
      <c r="AE652" s="397"/>
      <c r="AF652" s="397"/>
      <c r="AG652" s="397"/>
      <c r="AH652" s="397"/>
    </row>
    <row r="653" spans="1:34" ht="14.4">
      <c r="A653" s="397"/>
      <c r="B653" s="397"/>
      <c r="C653" s="397"/>
      <c r="D653" s="397"/>
      <c r="E653" s="397"/>
      <c r="F653" s="397"/>
      <c r="G653" s="397"/>
      <c r="H653" s="397"/>
      <c r="I653" s="397"/>
      <c r="J653" s="397"/>
      <c r="K653" s="397"/>
      <c r="L653" s="397"/>
      <c r="M653" s="397"/>
      <c r="N653" s="397"/>
      <c r="O653" s="397"/>
      <c r="P653" s="397"/>
      <c r="Q653" s="397"/>
      <c r="R653" s="397"/>
      <c r="S653" s="397"/>
      <c r="T653" s="397"/>
      <c r="U653" s="397"/>
      <c r="V653" s="397"/>
      <c r="W653" s="397"/>
      <c r="X653" s="397"/>
      <c r="Y653" s="397"/>
      <c r="Z653" s="397"/>
      <c r="AA653" s="397"/>
      <c r="AB653" s="397"/>
      <c r="AC653" s="397"/>
      <c r="AD653" s="397"/>
      <c r="AE653" s="397"/>
      <c r="AF653" s="397"/>
      <c r="AG653" s="397"/>
      <c r="AH653" s="397"/>
    </row>
    <row r="654" spans="1:34" ht="14.4">
      <c r="A654" s="397"/>
      <c r="B654" s="397"/>
      <c r="C654" s="397"/>
      <c r="D654" s="397"/>
      <c r="E654" s="397"/>
      <c r="F654" s="397"/>
      <c r="G654" s="397"/>
      <c r="H654" s="397"/>
      <c r="I654" s="397"/>
      <c r="J654" s="397"/>
      <c r="K654" s="397"/>
      <c r="L654" s="397"/>
      <c r="M654" s="397"/>
      <c r="N654" s="397"/>
      <c r="O654" s="397"/>
      <c r="P654" s="397"/>
      <c r="Q654" s="397"/>
      <c r="R654" s="397"/>
      <c r="S654" s="397"/>
      <c r="T654" s="397"/>
      <c r="U654" s="397"/>
      <c r="V654" s="397"/>
      <c r="W654" s="397"/>
      <c r="X654" s="397"/>
      <c r="Y654" s="397"/>
      <c r="Z654" s="397"/>
      <c r="AA654" s="397"/>
      <c r="AB654" s="397"/>
      <c r="AC654" s="397"/>
      <c r="AD654" s="397"/>
      <c r="AE654" s="397"/>
      <c r="AF654" s="397"/>
      <c r="AG654" s="397"/>
      <c r="AH654" s="397"/>
    </row>
    <row r="655" spans="1:34" ht="14.4">
      <c r="A655" s="397"/>
      <c r="B655" s="397"/>
      <c r="C655" s="397"/>
      <c r="D655" s="397"/>
      <c r="E655" s="397"/>
      <c r="F655" s="397"/>
      <c r="G655" s="397"/>
      <c r="H655" s="397"/>
      <c r="I655" s="397"/>
      <c r="J655" s="397"/>
      <c r="K655" s="397"/>
      <c r="L655" s="397"/>
      <c r="M655" s="397"/>
      <c r="N655" s="397"/>
      <c r="O655" s="397"/>
      <c r="P655" s="397"/>
      <c r="Q655" s="397"/>
      <c r="R655" s="397"/>
      <c r="S655" s="397"/>
      <c r="T655" s="397"/>
      <c r="U655" s="397"/>
      <c r="V655" s="397"/>
      <c r="W655" s="397"/>
      <c r="X655" s="397"/>
      <c r="Y655" s="397"/>
      <c r="Z655" s="397"/>
      <c r="AA655" s="397"/>
      <c r="AB655" s="397"/>
      <c r="AC655" s="397"/>
      <c r="AD655" s="397"/>
      <c r="AE655" s="397"/>
      <c r="AF655" s="397"/>
      <c r="AG655" s="397"/>
      <c r="AH655" s="397"/>
    </row>
    <row r="656" spans="1:34" ht="14.4">
      <c r="A656" s="397"/>
      <c r="B656" s="397"/>
      <c r="C656" s="397"/>
      <c r="D656" s="397"/>
      <c r="E656" s="397"/>
      <c r="F656" s="397"/>
      <c r="G656" s="397"/>
      <c r="H656" s="397"/>
      <c r="I656" s="397"/>
      <c r="J656" s="397"/>
      <c r="K656" s="397"/>
      <c r="L656" s="397"/>
      <c r="M656" s="397"/>
      <c r="N656" s="397"/>
      <c r="O656" s="397"/>
      <c r="P656" s="397"/>
      <c r="Q656" s="397"/>
      <c r="R656" s="397"/>
      <c r="S656" s="397"/>
      <c r="T656" s="397"/>
      <c r="U656" s="397"/>
      <c r="V656" s="397"/>
      <c r="W656" s="397"/>
      <c r="X656" s="397"/>
      <c r="Y656" s="397"/>
      <c r="Z656" s="397"/>
      <c r="AA656" s="397"/>
      <c r="AB656" s="397"/>
      <c r="AC656" s="397"/>
      <c r="AD656" s="397"/>
      <c r="AE656" s="397"/>
      <c r="AF656" s="397"/>
      <c r="AG656" s="397"/>
      <c r="AH656" s="397"/>
    </row>
    <row r="657" spans="1:34" ht="14.4">
      <c r="A657" s="397"/>
      <c r="B657" s="397"/>
      <c r="C657" s="397"/>
      <c r="D657" s="397"/>
      <c r="E657" s="397"/>
      <c r="F657" s="397"/>
      <c r="G657" s="397"/>
      <c r="H657" s="397"/>
      <c r="I657" s="397"/>
      <c r="J657" s="397"/>
      <c r="K657" s="397"/>
      <c r="L657" s="397"/>
      <c r="M657" s="397"/>
      <c r="N657" s="397"/>
      <c r="O657" s="397"/>
      <c r="P657" s="397"/>
      <c r="Q657" s="397"/>
      <c r="R657" s="397"/>
      <c r="S657" s="397"/>
      <c r="T657" s="397"/>
      <c r="U657" s="397"/>
      <c r="V657" s="397"/>
      <c r="W657" s="397"/>
      <c r="X657" s="397"/>
      <c r="Y657" s="397"/>
      <c r="Z657" s="397"/>
      <c r="AA657" s="397"/>
      <c r="AB657" s="397"/>
      <c r="AC657" s="397"/>
      <c r="AD657" s="397"/>
      <c r="AE657" s="397"/>
      <c r="AF657" s="397"/>
      <c r="AG657" s="397"/>
      <c r="AH657" s="397"/>
    </row>
    <row r="658" spans="1:34" ht="14.4">
      <c r="A658" s="397"/>
      <c r="B658" s="397"/>
      <c r="C658" s="397"/>
      <c r="D658" s="397"/>
      <c r="E658" s="397"/>
      <c r="F658" s="397"/>
      <c r="G658" s="397"/>
      <c r="H658" s="397"/>
      <c r="I658" s="397"/>
      <c r="J658" s="397"/>
      <c r="K658" s="397"/>
      <c r="L658" s="397"/>
      <c r="M658" s="397"/>
      <c r="N658" s="397"/>
      <c r="O658" s="397"/>
      <c r="P658" s="397"/>
      <c r="Q658" s="397"/>
      <c r="R658" s="397"/>
      <c r="S658" s="397"/>
      <c r="T658" s="397"/>
      <c r="U658" s="397"/>
      <c r="V658" s="397"/>
      <c r="W658" s="397"/>
      <c r="X658" s="397"/>
      <c r="Y658" s="397"/>
      <c r="Z658" s="397"/>
      <c r="AA658" s="397"/>
      <c r="AB658" s="397"/>
      <c r="AC658" s="397"/>
      <c r="AD658" s="397"/>
      <c r="AE658" s="397"/>
      <c r="AF658" s="397"/>
      <c r="AG658" s="397"/>
      <c r="AH658" s="397"/>
    </row>
    <row r="659" spans="1:34" ht="14.4">
      <c r="A659" s="397"/>
      <c r="B659" s="397"/>
      <c r="C659" s="397"/>
      <c r="D659" s="397"/>
      <c r="E659" s="397"/>
      <c r="F659" s="397"/>
      <c r="G659" s="397"/>
      <c r="H659" s="397"/>
      <c r="I659" s="397"/>
      <c r="J659" s="397"/>
      <c r="K659" s="397"/>
      <c r="L659" s="397"/>
      <c r="M659" s="397"/>
      <c r="N659" s="397"/>
      <c r="O659" s="397"/>
      <c r="P659" s="397"/>
      <c r="Q659" s="397"/>
      <c r="R659" s="397"/>
      <c r="S659" s="397"/>
      <c r="T659" s="397"/>
      <c r="U659" s="397"/>
      <c r="V659" s="397"/>
      <c r="W659" s="397"/>
      <c r="X659" s="397"/>
      <c r="Y659" s="397"/>
      <c r="Z659" s="397"/>
      <c r="AA659" s="397"/>
      <c r="AB659" s="397"/>
      <c r="AC659" s="397"/>
      <c r="AD659" s="397"/>
      <c r="AE659" s="397"/>
      <c r="AF659" s="397"/>
      <c r="AG659" s="397"/>
      <c r="AH659" s="397"/>
    </row>
    <row r="660" spans="1:34" ht="14.4">
      <c r="A660" s="397"/>
      <c r="B660" s="397"/>
      <c r="C660" s="397"/>
      <c r="D660" s="397"/>
      <c r="E660" s="397"/>
      <c r="F660" s="397"/>
      <c r="G660" s="397"/>
      <c r="H660" s="397"/>
      <c r="I660" s="397"/>
      <c r="J660" s="397"/>
      <c r="K660" s="397"/>
      <c r="L660" s="397"/>
      <c r="M660" s="397"/>
      <c r="N660" s="397"/>
      <c r="O660" s="397"/>
      <c r="P660" s="397"/>
      <c r="Q660" s="397"/>
      <c r="R660" s="397"/>
      <c r="S660" s="397"/>
      <c r="T660" s="397"/>
      <c r="U660" s="397"/>
      <c r="V660" s="397"/>
      <c r="W660" s="397"/>
      <c r="X660" s="397"/>
      <c r="Y660" s="397"/>
      <c r="Z660" s="397"/>
      <c r="AA660" s="397"/>
      <c r="AB660" s="397"/>
      <c r="AC660" s="397"/>
      <c r="AD660" s="397"/>
      <c r="AE660" s="397"/>
      <c r="AF660" s="397"/>
      <c r="AG660" s="397"/>
      <c r="AH660" s="397"/>
    </row>
    <row r="661" spans="1:34" ht="14.4">
      <c r="A661" s="397"/>
      <c r="B661" s="397"/>
      <c r="C661" s="397"/>
      <c r="D661" s="397"/>
      <c r="E661" s="397"/>
      <c r="F661" s="397"/>
      <c r="G661" s="397"/>
      <c r="H661" s="397"/>
      <c r="I661" s="397"/>
      <c r="J661" s="397"/>
      <c r="K661" s="397"/>
      <c r="L661" s="397"/>
      <c r="M661" s="397"/>
      <c r="N661" s="397"/>
      <c r="O661" s="397"/>
      <c r="P661" s="397"/>
      <c r="Q661" s="397"/>
      <c r="R661" s="397"/>
      <c r="S661" s="397"/>
      <c r="T661" s="397"/>
      <c r="U661" s="397"/>
      <c r="V661" s="397"/>
      <c r="W661" s="397"/>
      <c r="X661" s="397"/>
      <c r="Y661" s="397"/>
      <c r="Z661" s="397"/>
      <c r="AA661" s="397"/>
      <c r="AB661" s="397"/>
      <c r="AC661" s="397"/>
      <c r="AD661" s="397"/>
      <c r="AE661" s="397"/>
      <c r="AF661" s="397"/>
      <c r="AG661" s="397"/>
      <c r="AH661" s="397"/>
    </row>
    <row r="662" spans="1:34" ht="14.4">
      <c r="A662" s="397"/>
      <c r="B662" s="397"/>
      <c r="C662" s="397"/>
      <c r="D662" s="397"/>
      <c r="E662" s="397"/>
      <c r="F662" s="397"/>
      <c r="G662" s="397"/>
      <c r="H662" s="397"/>
      <c r="I662" s="397"/>
      <c r="J662" s="397"/>
      <c r="K662" s="397"/>
      <c r="L662" s="397"/>
      <c r="M662" s="397"/>
      <c r="N662" s="397"/>
      <c r="O662" s="397"/>
      <c r="P662" s="397"/>
      <c r="Q662" s="397"/>
      <c r="R662" s="397"/>
      <c r="S662" s="397"/>
      <c r="T662" s="397"/>
      <c r="U662" s="397"/>
      <c r="V662" s="397"/>
      <c r="W662" s="397"/>
      <c r="X662" s="397"/>
      <c r="Y662" s="397"/>
      <c r="Z662" s="397"/>
      <c r="AA662" s="397"/>
      <c r="AB662" s="397"/>
      <c r="AC662" s="397"/>
      <c r="AD662" s="397"/>
      <c r="AE662" s="397"/>
      <c r="AF662" s="397"/>
      <c r="AG662" s="397"/>
      <c r="AH662" s="397"/>
    </row>
    <row r="663" spans="1:34" ht="14.4">
      <c r="A663" s="397"/>
      <c r="B663" s="397"/>
      <c r="C663" s="397"/>
      <c r="D663" s="397"/>
      <c r="E663" s="397"/>
      <c r="F663" s="397"/>
      <c r="G663" s="397"/>
      <c r="H663" s="397"/>
      <c r="I663" s="397"/>
      <c r="J663" s="397"/>
      <c r="K663" s="397"/>
      <c r="L663" s="397"/>
      <c r="M663" s="397"/>
      <c r="N663" s="397"/>
      <c r="O663" s="397"/>
      <c r="P663" s="397"/>
      <c r="Q663" s="397"/>
      <c r="R663" s="397"/>
      <c r="S663" s="397"/>
      <c r="T663" s="397"/>
      <c r="U663" s="397"/>
      <c r="V663" s="397"/>
      <c r="W663" s="397"/>
      <c r="X663" s="397"/>
      <c r="Y663" s="397"/>
      <c r="Z663" s="397"/>
      <c r="AA663" s="397"/>
      <c r="AB663" s="397"/>
      <c r="AC663" s="397"/>
      <c r="AD663" s="397"/>
      <c r="AE663" s="397"/>
      <c r="AF663" s="397"/>
      <c r="AG663" s="397"/>
      <c r="AH663" s="397"/>
    </row>
    <row r="664" spans="1:34" ht="14.4">
      <c r="A664" s="397"/>
      <c r="B664" s="397"/>
      <c r="C664" s="397"/>
      <c r="D664" s="397"/>
      <c r="E664" s="397"/>
      <c r="F664" s="397"/>
      <c r="G664" s="397"/>
      <c r="H664" s="397"/>
      <c r="I664" s="397"/>
      <c r="J664" s="397"/>
      <c r="K664" s="397"/>
      <c r="L664" s="397"/>
      <c r="M664" s="397"/>
      <c r="N664" s="397"/>
      <c r="O664" s="397"/>
      <c r="P664" s="397"/>
      <c r="Q664" s="397"/>
      <c r="R664" s="397"/>
      <c r="S664" s="397"/>
      <c r="T664" s="397"/>
      <c r="U664" s="397"/>
      <c r="V664" s="397"/>
      <c r="W664" s="397"/>
      <c r="X664" s="397"/>
      <c r="Y664" s="397"/>
      <c r="Z664" s="397"/>
      <c r="AA664" s="397"/>
      <c r="AB664" s="397"/>
      <c r="AC664" s="397"/>
      <c r="AD664" s="397"/>
      <c r="AE664" s="397"/>
      <c r="AF664" s="397"/>
      <c r="AG664" s="397"/>
      <c r="AH664" s="397"/>
    </row>
    <row r="665" spans="1:34" ht="14.4">
      <c r="A665" s="397"/>
      <c r="B665" s="397"/>
      <c r="C665" s="397"/>
      <c r="D665" s="397"/>
      <c r="E665" s="397"/>
      <c r="F665" s="397"/>
      <c r="G665" s="397"/>
      <c r="H665" s="397"/>
      <c r="I665" s="397"/>
      <c r="J665" s="397"/>
      <c r="K665" s="397"/>
      <c r="L665" s="397"/>
      <c r="M665" s="397"/>
      <c r="N665" s="397"/>
      <c r="O665" s="397"/>
      <c r="P665" s="397"/>
      <c r="Q665" s="397"/>
      <c r="R665" s="397"/>
      <c r="S665" s="397"/>
      <c r="T665" s="397"/>
      <c r="U665" s="397"/>
      <c r="V665" s="397"/>
      <c r="W665" s="397"/>
      <c r="X665" s="397"/>
      <c r="Y665" s="397"/>
      <c r="Z665" s="397"/>
      <c r="AA665" s="397"/>
      <c r="AB665" s="397"/>
      <c r="AC665" s="397"/>
      <c r="AD665" s="397"/>
      <c r="AE665" s="397"/>
      <c r="AF665" s="397"/>
      <c r="AG665" s="397"/>
      <c r="AH665" s="397"/>
    </row>
    <row r="666" spans="1:34" ht="14.4">
      <c r="A666" s="397"/>
      <c r="B666" s="397"/>
      <c r="C666" s="397"/>
      <c r="D666" s="397"/>
      <c r="E666" s="397"/>
      <c r="F666" s="397"/>
      <c r="G666" s="397"/>
      <c r="H666" s="397"/>
      <c r="I666" s="397"/>
      <c r="J666" s="397"/>
      <c r="K666" s="397"/>
      <c r="L666" s="397"/>
      <c r="M666" s="397"/>
      <c r="N666" s="397"/>
      <c r="O666" s="397"/>
      <c r="P666" s="397"/>
      <c r="Q666" s="397"/>
      <c r="R666" s="397"/>
      <c r="S666" s="397"/>
      <c r="T666" s="397"/>
      <c r="U666" s="397"/>
      <c r="V666" s="397"/>
      <c r="W666" s="397"/>
      <c r="X666" s="397"/>
      <c r="Y666" s="397"/>
      <c r="Z666" s="397"/>
      <c r="AA666" s="397"/>
      <c r="AB666" s="397"/>
      <c r="AC666" s="397"/>
      <c r="AD666" s="397"/>
      <c r="AE666" s="397"/>
      <c r="AF666" s="397"/>
      <c r="AG666" s="397"/>
      <c r="AH666" s="397"/>
    </row>
    <row r="667" spans="1:34" ht="14.4">
      <c r="A667" s="397"/>
      <c r="B667" s="397"/>
      <c r="C667" s="397"/>
      <c r="D667" s="397"/>
      <c r="E667" s="397"/>
      <c r="F667" s="397"/>
      <c r="G667" s="397"/>
      <c r="H667" s="397"/>
      <c r="I667" s="397"/>
      <c r="J667" s="397"/>
      <c r="K667" s="397"/>
      <c r="L667" s="397"/>
      <c r="M667" s="397"/>
      <c r="N667" s="397"/>
      <c r="O667" s="397"/>
      <c r="P667" s="397"/>
      <c r="Q667" s="397"/>
      <c r="R667" s="397"/>
      <c r="S667" s="397"/>
      <c r="T667" s="397"/>
      <c r="U667" s="397"/>
      <c r="V667" s="397"/>
      <c r="W667" s="397"/>
      <c r="X667" s="397"/>
      <c r="Y667" s="397"/>
      <c r="Z667" s="397"/>
      <c r="AA667" s="397"/>
      <c r="AB667" s="397"/>
      <c r="AC667" s="397"/>
      <c r="AD667" s="397"/>
      <c r="AE667" s="397"/>
      <c r="AF667" s="397"/>
      <c r="AG667" s="397"/>
      <c r="AH667" s="397"/>
    </row>
    <row r="668" spans="1:34" ht="14.4">
      <c r="A668" s="397"/>
      <c r="B668" s="397"/>
      <c r="C668" s="397"/>
      <c r="D668" s="397"/>
      <c r="E668" s="397"/>
      <c r="F668" s="397"/>
      <c r="G668" s="397"/>
      <c r="H668" s="397"/>
      <c r="I668" s="397"/>
      <c r="J668" s="397"/>
      <c r="K668" s="397"/>
      <c r="L668" s="397"/>
      <c r="M668" s="397"/>
      <c r="N668" s="397"/>
      <c r="O668" s="397"/>
      <c r="P668" s="397"/>
      <c r="Q668" s="397"/>
      <c r="R668" s="397"/>
      <c r="S668" s="397"/>
      <c r="T668" s="397"/>
      <c r="U668" s="397"/>
      <c r="V668" s="397"/>
      <c r="W668" s="397"/>
      <c r="X668" s="397"/>
      <c r="Y668" s="397"/>
      <c r="Z668" s="397"/>
      <c r="AA668" s="397"/>
      <c r="AB668" s="397"/>
      <c r="AC668" s="397"/>
      <c r="AD668" s="397"/>
      <c r="AE668" s="397"/>
      <c r="AF668" s="397"/>
      <c r="AG668" s="397"/>
      <c r="AH668" s="397"/>
    </row>
    <row r="669" spans="1:34" ht="14.4">
      <c r="A669" s="397"/>
      <c r="B669" s="397"/>
      <c r="C669" s="397"/>
      <c r="D669" s="397"/>
      <c r="E669" s="397"/>
      <c r="F669" s="397"/>
      <c r="G669" s="397"/>
      <c r="H669" s="397"/>
      <c r="I669" s="397"/>
      <c r="J669" s="397"/>
      <c r="K669" s="397"/>
      <c r="L669" s="397"/>
      <c r="M669" s="397"/>
      <c r="N669" s="397"/>
      <c r="O669" s="397"/>
      <c r="P669" s="397"/>
      <c r="Q669" s="397"/>
      <c r="R669" s="397"/>
      <c r="S669" s="397"/>
      <c r="T669" s="397"/>
      <c r="U669" s="397"/>
      <c r="V669" s="397"/>
      <c r="W669" s="397"/>
      <c r="X669" s="397"/>
      <c r="Y669" s="397"/>
      <c r="Z669" s="397"/>
      <c r="AA669" s="397"/>
      <c r="AB669" s="397"/>
      <c r="AC669" s="397"/>
      <c r="AD669" s="397"/>
      <c r="AE669" s="397"/>
      <c r="AF669" s="397"/>
      <c r="AG669" s="397"/>
      <c r="AH669" s="397"/>
    </row>
    <row r="670" spans="1:34" ht="14.4">
      <c r="A670" s="397"/>
      <c r="B670" s="397"/>
      <c r="C670" s="397"/>
      <c r="D670" s="397"/>
      <c r="E670" s="397"/>
      <c r="F670" s="397"/>
      <c r="G670" s="397"/>
      <c r="H670" s="397"/>
      <c r="I670" s="397"/>
      <c r="J670" s="397"/>
      <c r="K670" s="397"/>
      <c r="L670" s="397"/>
      <c r="M670" s="397"/>
      <c r="N670" s="397"/>
      <c r="O670" s="397"/>
      <c r="P670" s="397"/>
      <c r="Q670" s="397"/>
      <c r="R670" s="397"/>
      <c r="S670" s="397"/>
      <c r="T670" s="397"/>
      <c r="U670" s="397"/>
      <c r="V670" s="397"/>
      <c r="W670" s="397"/>
      <c r="X670" s="397"/>
      <c r="Y670" s="397"/>
      <c r="Z670" s="397"/>
      <c r="AA670" s="397"/>
      <c r="AB670" s="397"/>
      <c r="AC670" s="397"/>
      <c r="AD670" s="397"/>
      <c r="AE670" s="397"/>
      <c r="AF670" s="397"/>
      <c r="AG670" s="397"/>
      <c r="AH670" s="397"/>
    </row>
    <row r="671" spans="1:34" ht="14.4">
      <c r="A671" s="397"/>
      <c r="B671" s="397"/>
      <c r="C671" s="397"/>
      <c r="D671" s="397"/>
      <c r="E671" s="397"/>
      <c r="F671" s="397"/>
      <c r="G671" s="397"/>
      <c r="H671" s="397"/>
      <c r="I671" s="397"/>
      <c r="J671" s="397"/>
      <c r="K671" s="397"/>
      <c r="L671" s="397"/>
      <c r="M671" s="397"/>
      <c r="N671" s="397"/>
      <c r="O671" s="397"/>
      <c r="P671" s="397"/>
      <c r="Q671" s="397"/>
      <c r="R671" s="397"/>
      <c r="S671" s="397"/>
      <c r="T671" s="397"/>
      <c r="U671" s="397"/>
      <c r="V671" s="397"/>
      <c r="W671" s="397"/>
      <c r="X671" s="397"/>
      <c r="Y671" s="397"/>
      <c r="Z671" s="397"/>
      <c r="AA671" s="397"/>
      <c r="AB671" s="397"/>
      <c r="AC671" s="397"/>
      <c r="AD671" s="397"/>
      <c r="AE671" s="397"/>
      <c r="AF671" s="397"/>
      <c r="AG671" s="397"/>
      <c r="AH671" s="397"/>
    </row>
    <row r="672" spans="1:34" ht="14.4">
      <c r="A672" s="397"/>
      <c r="B672" s="397"/>
      <c r="C672" s="397"/>
      <c r="D672" s="397"/>
      <c r="E672" s="397"/>
      <c r="F672" s="397"/>
      <c r="G672" s="397"/>
      <c r="H672" s="397"/>
      <c r="I672" s="397"/>
      <c r="J672" s="397"/>
      <c r="K672" s="397"/>
      <c r="L672" s="397"/>
      <c r="M672" s="397"/>
      <c r="N672" s="397"/>
      <c r="O672" s="397"/>
      <c r="P672" s="397"/>
      <c r="Q672" s="397"/>
      <c r="R672" s="397"/>
      <c r="S672" s="397"/>
      <c r="T672" s="397"/>
      <c r="U672" s="397"/>
      <c r="V672" s="397"/>
      <c r="W672" s="397"/>
      <c r="X672" s="397"/>
      <c r="Y672" s="397"/>
      <c r="Z672" s="397"/>
      <c r="AA672" s="397"/>
      <c r="AB672" s="397"/>
      <c r="AC672" s="397"/>
      <c r="AD672" s="397"/>
      <c r="AE672" s="397"/>
      <c r="AF672" s="397"/>
      <c r="AG672" s="397"/>
      <c r="AH672" s="397"/>
    </row>
    <row r="673" spans="1:34" ht="14.4">
      <c r="A673" s="397"/>
      <c r="B673" s="397"/>
      <c r="C673" s="397"/>
      <c r="D673" s="397"/>
      <c r="E673" s="397"/>
      <c r="F673" s="397"/>
      <c r="G673" s="397"/>
      <c r="H673" s="397"/>
      <c r="I673" s="397"/>
      <c r="J673" s="397"/>
      <c r="K673" s="397"/>
      <c r="L673" s="397"/>
      <c r="M673" s="397"/>
      <c r="N673" s="397"/>
      <c r="O673" s="397"/>
      <c r="P673" s="397"/>
      <c r="Q673" s="397"/>
      <c r="R673" s="397"/>
      <c r="S673" s="397"/>
      <c r="T673" s="397"/>
      <c r="U673" s="397"/>
      <c r="V673" s="397"/>
      <c r="W673" s="397"/>
      <c r="X673" s="397"/>
      <c r="Y673" s="397"/>
      <c r="Z673" s="397"/>
      <c r="AA673" s="397"/>
      <c r="AB673" s="397"/>
      <c r="AC673" s="397"/>
      <c r="AD673" s="397"/>
      <c r="AE673" s="397"/>
      <c r="AF673" s="397"/>
      <c r="AG673" s="397"/>
      <c r="AH673" s="397"/>
    </row>
    <row r="674" spans="1:34" ht="14.4">
      <c r="A674" s="397"/>
      <c r="B674" s="397"/>
      <c r="C674" s="397"/>
      <c r="D674" s="397"/>
      <c r="E674" s="397"/>
      <c r="F674" s="397"/>
      <c r="G674" s="397"/>
      <c r="H674" s="397"/>
      <c r="I674" s="397"/>
      <c r="J674" s="397"/>
      <c r="K674" s="397"/>
      <c r="L674" s="397"/>
      <c r="M674" s="397"/>
      <c r="N674" s="397"/>
      <c r="O674" s="397"/>
      <c r="P674" s="397"/>
      <c r="Q674" s="397"/>
      <c r="R674" s="397"/>
      <c r="S674" s="397"/>
      <c r="T674" s="397"/>
      <c r="U674" s="397"/>
      <c r="V674" s="397"/>
      <c r="W674" s="397"/>
      <c r="X674" s="397"/>
      <c r="Y674" s="397"/>
      <c r="Z674" s="397"/>
      <c r="AA674" s="397"/>
      <c r="AB674" s="397"/>
      <c r="AC674" s="397"/>
      <c r="AD674" s="397"/>
      <c r="AE674" s="397"/>
      <c r="AF674" s="397"/>
      <c r="AG674" s="397"/>
      <c r="AH674" s="397"/>
    </row>
    <row r="675" spans="1:34" ht="14.4">
      <c r="A675" s="397"/>
      <c r="B675" s="397"/>
      <c r="C675" s="397"/>
      <c r="D675" s="397"/>
      <c r="E675" s="397"/>
      <c r="F675" s="397"/>
      <c r="G675" s="397"/>
      <c r="H675" s="397"/>
      <c r="I675" s="397"/>
      <c r="J675" s="397"/>
      <c r="K675" s="397"/>
      <c r="L675" s="397"/>
      <c r="M675" s="397"/>
      <c r="N675" s="397"/>
      <c r="O675" s="397"/>
      <c r="P675" s="397"/>
      <c r="Q675" s="397"/>
      <c r="R675" s="397"/>
      <c r="S675" s="397"/>
      <c r="T675" s="397"/>
      <c r="U675" s="397"/>
      <c r="V675" s="397"/>
      <c r="W675" s="397"/>
      <c r="X675" s="397"/>
      <c r="Y675" s="397"/>
      <c r="Z675" s="397"/>
      <c r="AA675" s="397"/>
      <c r="AB675" s="397"/>
      <c r="AC675" s="397"/>
      <c r="AD675" s="397"/>
      <c r="AE675" s="397"/>
      <c r="AF675" s="397"/>
      <c r="AG675" s="397"/>
      <c r="AH675" s="397"/>
    </row>
    <row r="676" spans="1:34" ht="14.4">
      <c r="A676" s="397"/>
      <c r="B676" s="397"/>
      <c r="C676" s="397"/>
      <c r="D676" s="397"/>
      <c r="E676" s="397"/>
      <c r="F676" s="397"/>
      <c r="G676" s="397"/>
      <c r="H676" s="397"/>
      <c r="I676" s="397"/>
      <c r="J676" s="397"/>
      <c r="K676" s="397"/>
      <c r="L676" s="397"/>
      <c r="M676" s="397"/>
      <c r="N676" s="397"/>
      <c r="O676" s="397"/>
      <c r="P676" s="397"/>
      <c r="Q676" s="397"/>
      <c r="R676" s="397"/>
      <c r="S676" s="397"/>
      <c r="T676" s="397"/>
      <c r="U676" s="397"/>
      <c r="V676" s="397"/>
      <c r="W676" s="397"/>
      <c r="X676" s="397"/>
      <c r="Y676" s="397"/>
      <c r="Z676" s="397"/>
      <c r="AA676" s="397"/>
      <c r="AB676" s="397"/>
      <c r="AC676" s="397"/>
      <c r="AD676" s="397"/>
      <c r="AE676" s="397"/>
      <c r="AF676" s="397"/>
      <c r="AG676" s="397"/>
      <c r="AH676" s="397"/>
    </row>
    <row r="677" spans="1:34" ht="14.4">
      <c r="A677" s="397"/>
      <c r="B677" s="397"/>
      <c r="C677" s="397"/>
      <c r="D677" s="397"/>
      <c r="E677" s="397"/>
      <c r="F677" s="397"/>
      <c r="G677" s="397"/>
      <c r="H677" s="397"/>
      <c r="I677" s="397"/>
      <c r="J677" s="397"/>
      <c r="K677" s="397"/>
      <c r="L677" s="397"/>
      <c r="M677" s="397"/>
      <c r="N677" s="397"/>
      <c r="O677" s="397"/>
      <c r="P677" s="397"/>
      <c r="Q677" s="397"/>
      <c r="R677" s="397"/>
      <c r="S677" s="397"/>
      <c r="T677" s="397"/>
      <c r="U677" s="397"/>
      <c r="V677" s="397"/>
      <c r="W677" s="397"/>
      <c r="X677" s="397"/>
      <c r="Y677" s="397"/>
      <c r="Z677" s="397"/>
      <c r="AA677" s="397"/>
      <c r="AB677" s="397"/>
      <c r="AC677" s="397"/>
      <c r="AD677" s="397"/>
      <c r="AE677" s="397"/>
      <c r="AF677" s="397"/>
      <c r="AG677" s="397"/>
      <c r="AH677" s="397"/>
    </row>
    <row r="678" spans="1:34" ht="14.4">
      <c r="A678" s="397"/>
      <c r="B678" s="397"/>
      <c r="C678" s="397"/>
      <c r="D678" s="397"/>
      <c r="E678" s="397"/>
      <c r="F678" s="397"/>
      <c r="G678" s="397"/>
      <c r="H678" s="397"/>
      <c r="I678" s="397"/>
      <c r="J678" s="397"/>
      <c r="K678" s="397"/>
      <c r="L678" s="397"/>
      <c r="M678" s="397"/>
      <c r="N678" s="397"/>
      <c r="O678" s="397"/>
      <c r="P678" s="397"/>
      <c r="Q678" s="397"/>
      <c r="R678" s="397"/>
      <c r="S678" s="397"/>
      <c r="T678" s="397"/>
      <c r="U678" s="397"/>
      <c r="V678" s="397"/>
      <c r="W678" s="397"/>
      <c r="X678" s="397"/>
      <c r="Y678" s="397"/>
      <c r="Z678" s="397"/>
      <c r="AA678" s="397"/>
      <c r="AB678" s="397"/>
      <c r="AC678" s="397"/>
      <c r="AD678" s="397"/>
      <c r="AE678" s="397"/>
      <c r="AF678" s="397"/>
      <c r="AG678" s="397"/>
      <c r="AH678" s="397"/>
    </row>
    <row r="679" spans="1:34" ht="14.4">
      <c r="A679" s="397"/>
      <c r="B679" s="397"/>
      <c r="C679" s="397"/>
      <c r="D679" s="397"/>
      <c r="E679" s="397"/>
      <c r="F679" s="397"/>
      <c r="G679" s="397"/>
      <c r="H679" s="397"/>
      <c r="I679" s="397"/>
      <c r="J679" s="397"/>
      <c r="K679" s="397"/>
      <c r="L679" s="397"/>
      <c r="M679" s="397"/>
      <c r="N679" s="397"/>
      <c r="O679" s="397"/>
      <c r="P679" s="397"/>
      <c r="Q679" s="397"/>
      <c r="R679" s="397"/>
      <c r="S679" s="397"/>
      <c r="T679" s="397"/>
      <c r="U679" s="397"/>
      <c r="V679" s="397"/>
      <c r="W679" s="397"/>
      <c r="X679" s="397"/>
      <c r="Y679" s="397"/>
      <c r="Z679" s="397"/>
      <c r="AA679" s="397"/>
      <c r="AB679" s="397"/>
      <c r="AC679" s="397"/>
      <c r="AD679" s="397"/>
      <c r="AE679" s="397"/>
      <c r="AF679" s="397"/>
      <c r="AG679" s="397"/>
      <c r="AH679" s="397"/>
    </row>
    <row r="680" spans="1:34" ht="14.4">
      <c r="A680" s="397"/>
      <c r="B680" s="397"/>
      <c r="C680" s="397"/>
      <c r="D680" s="397"/>
      <c r="E680" s="397"/>
      <c r="F680" s="397"/>
      <c r="G680" s="397"/>
      <c r="H680" s="397"/>
      <c r="I680" s="397"/>
      <c r="J680" s="397"/>
      <c r="K680" s="397"/>
      <c r="L680" s="397"/>
      <c r="M680" s="397"/>
      <c r="N680" s="397"/>
      <c r="O680" s="397"/>
      <c r="P680" s="397"/>
      <c r="Q680" s="397"/>
      <c r="R680" s="397"/>
      <c r="S680" s="397"/>
      <c r="T680" s="397"/>
      <c r="U680" s="397"/>
      <c r="V680" s="397"/>
      <c r="W680" s="397"/>
      <c r="X680" s="397"/>
      <c r="Y680" s="397"/>
      <c r="Z680" s="397"/>
      <c r="AA680" s="397"/>
      <c r="AB680" s="397"/>
      <c r="AC680" s="397"/>
      <c r="AD680" s="397"/>
      <c r="AE680" s="397"/>
      <c r="AF680" s="397"/>
      <c r="AG680" s="397"/>
      <c r="AH680" s="397"/>
    </row>
    <row r="681" spans="1:34" ht="14.4">
      <c r="A681" s="397"/>
      <c r="B681" s="397"/>
      <c r="C681" s="397"/>
      <c r="D681" s="397"/>
      <c r="E681" s="397"/>
      <c r="F681" s="397"/>
      <c r="G681" s="397"/>
      <c r="H681" s="397"/>
      <c r="I681" s="397"/>
      <c r="J681" s="397"/>
      <c r="K681" s="397"/>
      <c r="L681" s="397"/>
      <c r="M681" s="397"/>
      <c r="N681" s="397"/>
      <c r="O681" s="397"/>
      <c r="P681" s="397"/>
      <c r="Q681" s="397"/>
      <c r="R681" s="397"/>
      <c r="S681" s="397"/>
      <c r="T681" s="397"/>
      <c r="U681" s="397"/>
      <c r="V681" s="397"/>
      <c r="W681" s="397"/>
      <c r="X681" s="397"/>
      <c r="Y681" s="397"/>
      <c r="Z681" s="397"/>
      <c r="AA681" s="397"/>
      <c r="AB681" s="397"/>
      <c r="AC681" s="397"/>
      <c r="AD681" s="397"/>
      <c r="AE681" s="397"/>
      <c r="AF681" s="397"/>
      <c r="AG681" s="397"/>
      <c r="AH681" s="397"/>
    </row>
    <row r="682" spans="1:34" ht="14.4">
      <c r="A682" s="397"/>
      <c r="B682" s="397"/>
      <c r="C682" s="397"/>
      <c r="D682" s="397"/>
      <c r="E682" s="397"/>
      <c r="F682" s="397"/>
      <c r="G682" s="397"/>
      <c r="H682" s="397"/>
      <c r="I682" s="397"/>
      <c r="J682" s="397"/>
      <c r="K682" s="397"/>
      <c r="L682" s="397"/>
      <c r="M682" s="397"/>
      <c r="N682" s="397"/>
      <c r="O682" s="397"/>
      <c r="P682" s="397"/>
      <c r="Q682" s="397"/>
      <c r="R682" s="397"/>
      <c r="S682" s="397"/>
      <c r="T682" s="397"/>
      <c r="U682" s="397"/>
      <c r="V682" s="397"/>
      <c r="W682" s="397"/>
      <c r="X682" s="397"/>
      <c r="Y682" s="397"/>
      <c r="Z682" s="397"/>
      <c r="AA682" s="397"/>
      <c r="AB682" s="397"/>
      <c r="AC682" s="397"/>
      <c r="AD682" s="397"/>
      <c r="AE682" s="397"/>
      <c r="AF682" s="397"/>
      <c r="AG682" s="397"/>
      <c r="AH682" s="397"/>
    </row>
    <row r="683" spans="1:34" ht="14.4">
      <c r="A683" s="397"/>
      <c r="B683" s="397"/>
      <c r="C683" s="397"/>
      <c r="D683" s="397"/>
      <c r="E683" s="397"/>
      <c r="F683" s="397"/>
      <c r="G683" s="397"/>
      <c r="H683" s="397"/>
      <c r="I683" s="397"/>
      <c r="J683" s="397"/>
      <c r="K683" s="397"/>
      <c r="L683" s="397"/>
      <c r="M683" s="397"/>
      <c r="N683" s="397"/>
      <c r="O683" s="397"/>
      <c r="P683" s="397"/>
      <c r="Q683" s="397"/>
      <c r="R683" s="397"/>
      <c r="S683" s="397"/>
      <c r="T683" s="397"/>
      <c r="U683" s="397"/>
      <c r="V683" s="397"/>
      <c r="W683" s="397"/>
      <c r="X683" s="397"/>
      <c r="Y683" s="397"/>
      <c r="Z683" s="397"/>
      <c r="AA683" s="397"/>
      <c r="AB683" s="397"/>
      <c r="AC683" s="397"/>
      <c r="AD683" s="397"/>
      <c r="AE683" s="397"/>
      <c r="AF683" s="397"/>
      <c r="AG683" s="397"/>
      <c r="AH683" s="397"/>
    </row>
    <row r="684" spans="1:34" ht="14.4">
      <c r="A684" s="397"/>
      <c r="B684" s="397"/>
      <c r="C684" s="397"/>
      <c r="D684" s="397"/>
      <c r="E684" s="397"/>
      <c r="F684" s="397"/>
      <c r="G684" s="397"/>
      <c r="H684" s="397"/>
      <c r="I684" s="397"/>
      <c r="J684" s="397"/>
      <c r="K684" s="397"/>
      <c r="L684" s="397"/>
      <c r="M684" s="397"/>
      <c r="N684" s="397"/>
      <c r="O684" s="397"/>
      <c r="P684" s="397"/>
      <c r="Q684" s="397"/>
      <c r="R684" s="397"/>
      <c r="S684" s="397"/>
      <c r="T684" s="397"/>
      <c r="U684" s="397"/>
      <c r="V684" s="397"/>
      <c r="W684" s="397"/>
      <c r="X684" s="397"/>
      <c r="Y684" s="397"/>
      <c r="Z684" s="397"/>
      <c r="AA684" s="397"/>
      <c r="AB684" s="397"/>
      <c r="AC684" s="397"/>
      <c r="AD684" s="397"/>
      <c r="AE684" s="397"/>
      <c r="AF684" s="397"/>
      <c r="AG684" s="397"/>
      <c r="AH684" s="397"/>
    </row>
    <row r="685" spans="1:34" ht="14.4">
      <c r="A685" s="397"/>
      <c r="B685" s="397"/>
      <c r="C685" s="397"/>
      <c r="D685" s="397"/>
      <c r="E685" s="397"/>
      <c r="F685" s="397"/>
      <c r="G685" s="397"/>
      <c r="H685" s="397"/>
      <c r="I685" s="397"/>
      <c r="J685" s="397"/>
      <c r="K685" s="397"/>
      <c r="L685" s="397"/>
      <c r="M685" s="397"/>
      <c r="N685" s="397"/>
      <c r="O685" s="397"/>
      <c r="P685" s="397"/>
      <c r="Q685" s="397"/>
      <c r="R685" s="397"/>
      <c r="S685" s="397"/>
      <c r="T685" s="397"/>
      <c r="U685" s="397"/>
      <c r="V685" s="397"/>
      <c r="W685" s="397"/>
      <c r="X685" s="397"/>
      <c r="Y685" s="397"/>
      <c r="Z685" s="397"/>
      <c r="AA685" s="397"/>
      <c r="AB685" s="397"/>
      <c r="AC685" s="397"/>
      <c r="AD685" s="397"/>
      <c r="AE685" s="397"/>
      <c r="AF685" s="397"/>
      <c r="AG685" s="397"/>
      <c r="AH685" s="397"/>
    </row>
    <row r="686" spans="1:34" ht="14.4">
      <c r="A686" s="397"/>
      <c r="B686" s="397"/>
      <c r="C686" s="397"/>
      <c r="D686" s="397"/>
      <c r="E686" s="397"/>
      <c r="F686" s="397"/>
      <c r="G686" s="397"/>
      <c r="H686" s="397"/>
      <c r="I686" s="397"/>
      <c r="J686" s="397"/>
      <c r="K686" s="397"/>
      <c r="L686" s="397"/>
      <c r="M686" s="397"/>
      <c r="N686" s="397"/>
      <c r="O686" s="397"/>
      <c r="P686" s="397"/>
      <c r="Q686" s="397"/>
      <c r="R686" s="397"/>
      <c r="S686" s="397"/>
      <c r="T686" s="397"/>
      <c r="U686" s="397"/>
      <c r="V686" s="397"/>
      <c r="W686" s="397"/>
      <c r="X686" s="397"/>
      <c r="Y686" s="397"/>
      <c r="Z686" s="397"/>
      <c r="AA686" s="397"/>
      <c r="AB686" s="397"/>
      <c r="AC686" s="397"/>
      <c r="AD686" s="397"/>
      <c r="AE686" s="397"/>
      <c r="AF686" s="397"/>
      <c r="AG686" s="397"/>
      <c r="AH686" s="397"/>
    </row>
    <row r="687" spans="1:34" ht="14.4">
      <c r="A687" s="397"/>
      <c r="B687" s="397"/>
      <c r="C687" s="397"/>
      <c r="D687" s="397"/>
      <c r="E687" s="397"/>
      <c r="F687" s="397"/>
      <c r="G687" s="397"/>
      <c r="H687" s="397"/>
      <c r="I687" s="397"/>
      <c r="J687" s="397"/>
      <c r="K687" s="397"/>
      <c r="L687" s="397"/>
      <c r="M687" s="397"/>
      <c r="N687" s="397"/>
      <c r="O687" s="397"/>
      <c r="P687" s="397"/>
      <c r="Q687" s="397"/>
      <c r="R687" s="397"/>
      <c r="S687" s="397"/>
      <c r="T687" s="397"/>
      <c r="U687" s="397"/>
      <c r="V687" s="397"/>
      <c r="W687" s="397"/>
      <c r="X687" s="397"/>
      <c r="Y687" s="397"/>
      <c r="Z687" s="397"/>
      <c r="AA687" s="397"/>
      <c r="AB687" s="397"/>
      <c r="AC687" s="397"/>
      <c r="AD687" s="397"/>
      <c r="AE687" s="397"/>
      <c r="AF687" s="397"/>
      <c r="AG687" s="397"/>
      <c r="AH687" s="397"/>
    </row>
    <row r="688" spans="1:34" ht="14.4">
      <c r="A688" s="397"/>
      <c r="B688" s="397"/>
      <c r="C688" s="397"/>
      <c r="D688" s="397"/>
      <c r="E688" s="397"/>
      <c r="F688" s="397"/>
      <c r="G688" s="397"/>
      <c r="H688" s="397"/>
      <c r="I688" s="397"/>
      <c r="J688" s="397"/>
      <c r="K688" s="397"/>
      <c r="L688" s="397"/>
      <c r="M688" s="397"/>
      <c r="N688" s="397"/>
      <c r="O688" s="397"/>
      <c r="P688" s="397"/>
      <c r="Q688" s="397"/>
      <c r="R688" s="397"/>
      <c r="S688" s="397"/>
      <c r="T688" s="397"/>
      <c r="U688" s="397"/>
      <c r="V688" s="397"/>
      <c r="W688" s="397"/>
      <c r="X688" s="397"/>
      <c r="Y688" s="397"/>
      <c r="Z688" s="397"/>
      <c r="AA688" s="397"/>
      <c r="AB688" s="397"/>
      <c r="AC688" s="397"/>
      <c r="AD688" s="397"/>
      <c r="AE688" s="397"/>
      <c r="AF688" s="397"/>
      <c r="AG688" s="397"/>
      <c r="AH688" s="397"/>
    </row>
    <row r="689" spans="1:34" ht="14.4">
      <c r="A689" s="397"/>
      <c r="B689" s="397"/>
      <c r="C689" s="397"/>
      <c r="D689" s="397"/>
      <c r="E689" s="397"/>
      <c r="F689" s="397"/>
      <c r="G689" s="397"/>
      <c r="H689" s="397"/>
      <c r="I689" s="397"/>
      <c r="J689" s="397"/>
      <c r="K689" s="397"/>
      <c r="L689" s="397"/>
      <c r="M689" s="397"/>
      <c r="N689" s="397"/>
      <c r="O689" s="397"/>
      <c r="P689" s="397"/>
      <c r="Q689" s="397"/>
      <c r="R689" s="397"/>
      <c r="S689" s="397"/>
      <c r="T689" s="397"/>
      <c r="U689" s="397"/>
      <c r="V689" s="397"/>
      <c r="W689" s="397"/>
      <c r="X689" s="397"/>
      <c r="Y689" s="397"/>
      <c r="Z689" s="397"/>
      <c r="AA689" s="397"/>
      <c r="AB689" s="397"/>
      <c r="AC689" s="397"/>
      <c r="AD689" s="397"/>
      <c r="AE689" s="397"/>
      <c r="AF689" s="397"/>
      <c r="AG689" s="397"/>
      <c r="AH689" s="397"/>
    </row>
    <row r="690" spans="1:34" ht="14.4">
      <c r="A690" s="397"/>
      <c r="B690" s="397"/>
      <c r="C690" s="397"/>
      <c r="D690" s="397"/>
      <c r="E690" s="397"/>
      <c r="F690" s="397"/>
      <c r="G690" s="397"/>
      <c r="H690" s="397"/>
      <c r="I690" s="397"/>
      <c r="J690" s="397"/>
      <c r="K690" s="397"/>
      <c r="L690" s="397"/>
      <c r="M690" s="397"/>
      <c r="N690" s="397"/>
      <c r="O690" s="397"/>
      <c r="P690" s="397"/>
      <c r="Q690" s="397"/>
      <c r="R690" s="397"/>
      <c r="S690" s="397"/>
      <c r="T690" s="397"/>
      <c r="U690" s="397"/>
      <c r="V690" s="397"/>
      <c r="W690" s="397"/>
      <c r="X690" s="397"/>
      <c r="Y690" s="397"/>
      <c r="Z690" s="397"/>
      <c r="AA690" s="397"/>
      <c r="AB690" s="397"/>
      <c r="AC690" s="397"/>
      <c r="AD690" s="397"/>
      <c r="AE690" s="397"/>
      <c r="AF690" s="397"/>
      <c r="AG690" s="397"/>
      <c r="AH690" s="397"/>
    </row>
    <row r="691" spans="1:34" ht="14.4">
      <c r="A691" s="397"/>
      <c r="B691" s="397"/>
      <c r="C691" s="397"/>
      <c r="D691" s="397"/>
      <c r="E691" s="397"/>
      <c r="F691" s="397"/>
      <c r="G691" s="397"/>
      <c r="H691" s="397"/>
      <c r="I691" s="397"/>
      <c r="J691" s="397"/>
      <c r="K691" s="397"/>
      <c r="L691" s="397"/>
      <c r="M691" s="397"/>
      <c r="N691" s="397"/>
      <c r="O691" s="397"/>
      <c r="P691" s="397"/>
      <c r="Q691" s="397"/>
      <c r="R691" s="397"/>
      <c r="S691" s="397"/>
      <c r="T691" s="397"/>
      <c r="U691" s="397"/>
      <c r="V691" s="397"/>
      <c r="W691" s="397"/>
      <c r="X691" s="397"/>
      <c r="Y691" s="397"/>
      <c r="Z691" s="397"/>
      <c r="AA691" s="397"/>
      <c r="AB691" s="397"/>
      <c r="AC691" s="397"/>
      <c r="AD691" s="397"/>
      <c r="AE691" s="397"/>
      <c r="AF691" s="397"/>
      <c r="AG691" s="397"/>
      <c r="AH691" s="397"/>
    </row>
    <row r="692" spans="1:34" ht="14.4">
      <c r="A692" s="397"/>
      <c r="B692" s="397"/>
      <c r="C692" s="397"/>
      <c r="D692" s="397"/>
      <c r="E692" s="397"/>
      <c r="F692" s="397"/>
      <c r="G692" s="397"/>
      <c r="H692" s="397"/>
      <c r="I692" s="397"/>
      <c r="J692" s="397"/>
      <c r="K692" s="397"/>
      <c r="L692" s="397"/>
      <c r="M692" s="397"/>
      <c r="N692" s="397"/>
      <c r="O692" s="397"/>
      <c r="P692" s="397"/>
      <c r="Q692" s="397"/>
      <c r="R692" s="397"/>
      <c r="S692" s="397"/>
      <c r="T692" s="397"/>
      <c r="U692" s="397"/>
      <c r="V692" s="397"/>
      <c r="W692" s="397"/>
      <c r="X692" s="397"/>
      <c r="Y692" s="397"/>
      <c r="Z692" s="397"/>
      <c r="AA692" s="397"/>
      <c r="AB692" s="397"/>
      <c r="AC692" s="397"/>
      <c r="AD692" s="397"/>
      <c r="AE692" s="397"/>
      <c r="AF692" s="397"/>
      <c r="AG692" s="397"/>
      <c r="AH692" s="397"/>
    </row>
    <row r="693" spans="1:34" ht="14.4">
      <c r="A693" s="397"/>
      <c r="B693" s="397"/>
      <c r="C693" s="397"/>
      <c r="D693" s="397"/>
      <c r="E693" s="397"/>
      <c r="F693" s="397"/>
      <c r="G693" s="397"/>
      <c r="H693" s="397"/>
      <c r="I693" s="397"/>
      <c r="J693" s="397"/>
      <c r="K693" s="397"/>
      <c r="L693" s="397"/>
      <c r="M693" s="397"/>
      <c r="N693" s="397"/>
      <c r="O693" s="397"/>
      <c r="P693" s="397"/>
      <c r="Q693" s="397"/>
      <c r="R693" s="397"/>
      <c r="S693" s="397"/>
      <c r="T693" s="397"/>
      <c r="U693" s="397"/>
      <c r="V693" s="397"/>
      <c r="W693" s="397"/>
      <c r="X693" s="397"/>
      <c r="Y693" s="397"/>
      <c r="Z693" s="397"/>
      <c r="AA693" s="397"/>
      <c r="AB693" s="397"/>
      <c r="AC693" s="397"/>
      <c r="AD693" s="397"/>
      <c r="AE693" s="397"/>
      <c r="AF693" s="397"/>
      <c r="AG693" s="397"/>
      <c r="AH693" s="397"/>
    </row>
    <row r="694" spans="1:34" ht="14.4">
      <c r="A694" s="397"/>
      <c r="B694" s="397"/>
      <c r="C694" s="397"/>
      <c r="D694" s="397"/>
      <c r="E694" s="397"/>
      <c r="F694" s="397"/>
      <c r="G694" s="397"/>
      <c r="H694" s="397"/>
      <c r="I694" s="397"/>
      <c r="J694" s="397"/>
      <c r="K694" s="397"/>
      <c r="L694" s="397"/>
      <c r="M694" s="397"/>
      <c r="N694" s="397"/>
      <c r="O694" s="397"/>
      <c r="P694" s="397"/>
      <c r="Q694" s="397"/>
      <c r="R694" s="397"/>
      <c r="S694" s="397"/>
      <c r="T694" s="397"/>
      <c r="U694" s="397"/>
      <c r="V694" s="397"/>
      <c r="W694" s="397"/>
      <c r="X694" s="397"/>
      <c r="Y694" s="397"/>
      <c r="Z694" s="397"/>
      <c r="AA694" s="397"/>
      <c r="AB694" s="397"/>
      <c r="AC694" s="397"/>
      <c r="AD694" s="397"/>
      <c r="AE694" s="397"/>
      <c r="AF694" s="397"/>
      <c r="AG694" s="397"/>
      <c r="AH694" s="397"/>
    </row>
    <row r="695" spans="1:34" ht="14.4">
      <c r="A695" s="397"/>
      <c r="B695" s="397"/>
      <c r="C695" s="397"/>
      <c r="D695" s="397"/>
      <c r="E695" s="397"/>
      <c r="F695" s="397"/>
      <c r="G695" s="397"/>
      <c r="H695" s="397"/>
      <c r="I695" s="397"/>
      <c r="J695" s="397"/>
      <c r="K695" s="397"/>
      <c r="L695" s="397"/>
      <c r="M695" s="397"/>
      <c r="N695" s="397"/>
      <c r="O695" s="397"/>
      <c r="P695" s="397"/>
      <c r="Q695" s="397"/>
      <c r="R695" s="397"/>
      <c r="S695" s="397"/>
      <c r="T695" s="397"/>
      <c r="U695" s="397"/>
      <c r="V695" s="397"/>
      <c r="W695" s="397"/>
      <c r="X695" s="397"/>
      <c r="Y695" s="397"/>
      <c r="Z695" s="397"/>
      <c r="AA695" s="397"/>
      <c r="AB695" s="397"/>
      <c r="AC695" s="397"/>
      <c r="AD695" s="397"/>
      <c r="AE695" s="397"/>
      <c r="AF695" s="397"/>
      <c r="AG695" s="397"/>
      <c r="AH695" s="397"/>
    </row>
    <row r="696" spans="1:34" ht="14.4">
      <c r="A696" s="397"/>
      <c r="B696" s="397"/>
      <c r="C696" s="397"/>
      <c r="D696" s="397"/>
      <c r="E696" s="397"/>
      <c r="F696" s="397"/>
      <c r="G696" s="397"/>
      <c r="H696" s="397"/>
      <c r="I696" s="397"/>
      <c r="J696" s="397"/>
      <c r="K696" s="397"/>
      <c r="L696" s="397"/>
      <c r="M696" s="397"/>
      <c r="N696" s="397"/>
      <c r="O696" s="397"/>
      <c r="P696" s="397"/>
      <c r="Q696" s="397"/>
      <c r="R696" s="397"/>
      <c r="S696" s="397"/>
      <c r="T696" s="397"/>
      <c r="U696" s="397"/>
      <c r="V696" s="397"/>
      <c r="W696" s="397"/>
      <c r="X696" s="397"/>
      <c r="Y696" s="397"/>
      <c r="Z696" s="397"/>
      <c r="AA696" s="397"/>
      <c r="AB696" s="397"/>
      <c r="AC696" s="397"/>
      <c r="AD696" s="397"/>
      <c r="AE696" s="397"/>
      <c r="AF696" s="397"/>
      <c r="AG696" s="397"/>
      <c r="AH696" s="397"/>
    </row>
    <row r="697" spans="1:34" ht="14.4">
      <c r="A697" s="397"/>
      <c r="B697" s="397"/>
      <c r="C697" s="397"/>
      <c r="D697" s="397"/>
      <c r="E697" s="397"/>
      <c r="F697" s="397"/>
      <c r="G697" s="397"/>
      <c r="H697" s="397"/>
      <c r="I697" s="397"/>
      <c r="J697" s="397"/>
      <c r="K697" s="397"/>
      <c r="L697" s="397"/>
      <c r="M697" s="397"/>
      <c r="N697" s="397"/>
      <c r="O697" s="397"/>
      <c r="P697" s="397"/>
      <c r="Q697" s="397"/>
      <c r="R697" s="397"/>
      <c r="S697" s="397"/>
      <c r="T697" s="397"/>
      <c r="U697" s="397"/>
      <c r="V697" s="397"/>
      <c r="W697" s="397"/>
      <c r="X697" s="397"/>
      <c r="Y697" s="397"/>
      <c r="Z697" s="397"/>
      <c r="AA697" s="397"/>
      <c r="AB697" s="397"/>
      <c r="AC697" s="397"/>
      <c r="AD697" s="397"/>
      <c r="AE697" s="397"/>
      <c r="AF697" s="397"/>
      <c r="AG697" s="397"/>
      <c r="AH697" s="397"/>
    </row>
    <row r="698" spans="1:34" ht="14.4">
      <c r="A698" s="397"/>
      <c r="B698" s="397"/>
      <c r="C698" s="397"/>
      <c r="D698" s="397"/>
      <c r="E698" s="397"/>
      <c r="F698" s="397"/>
      <c r="G698" s="397"/>
      <c r="H698" s="397"/>
      <c r="I698" s="397"/>
      <c r="J698" s="397"/>
      <c r="K698" s="397"/>
      <c r="L698" s="397"/>
      <c r="M698" s="397"/>
      <c r="N698" s="397"/>
      <c r="O698" s="397"/>
      <c r="P698" s="397"/>
      <c r="Q698" s="397"/>
      <c r="R698" s="397"/>
      <c r="S698" s="397"/>
      <c r="T698" s="397"/>
      <c r="U698" s="397"/>
      <c r="V698" s="397"/>
      <c r="W698" s="397"/>
      <c r="X698" s="397"/>
      <c r="Y698" s="397"/>
      <c r="Z698" s="397"/>
      <c r="AA698" s="397"/>
      <c r="AB698" s="397"/>
      <c r="AC698" s="397"/>
      <c r="AD698" s="397"/>
      <c r="AE698" s="397"/>
      <c r="AF698" s="397"/>
      <c r="AG698" s="397"/>
      <c r="AH698" s="397"/>
    </row>
    <row r="699" spans="1:34" ht="14.4">
      <c r="A699" s="397"/>
      <c r="B699" s="397"/>
      <c r="C699" s="397"/>
      <c r="D699" s="397"/>
      <c r="E699" s="397"/>
      <c r="F699" s="397"/>
      <c r="G699" s="397"/>
      <c r="H699" s="397"/>
      <c r="I699" s="397"/>
      <c r="J699" s="397"/>
      <c r="K699" s="397"/>
      <c r="L699" s="397"/>
      <c r="M699" s="397"/>
      <c r="N699" s="397"/>
      <c r="O699" s="397"/>
      <c r="P699" s="397"/>
      <c r="Q699" s="397"/>
      <c r="R699" s="397"/>
      <c r="S699" s="397"/>
      <c r="T699" s="397"/>
      <c r="U699" s="397"/>
      <c r="V699" s="397"/>
      <c r="W699" s="397"/>
      <c r="X699" s="397"/>
      <c r="Y699" s="397"/>
      <c r="Z699" s="397"/>
      <c r="AA699" s="397"/>
      <c r="AB699" s="397"/>
      <c r="AC699" s="397"/>
      <c r="AD699" s="397"/>
      <c r="AE699" s="397"/>
      <c r="AF699" s="397"/>
      <c r="AG699" s="397"/>
      <c r="AH699" s="397"/>
    </row>
    <row r="700" spans="1:34" ht="14.4">
      <c r="A700" s="397"/>
      <c r="B700" s="397"/>
      <c r="C700" s="397"/>
      <c r="D700" s="397"/>
      <c r="E700" s="397"/>
      <c r="F700" s="397"/>
      <c r="G700" s="397"/>
      <c r="H700" s="397"/>
      <c r="I700" s="397"/>
      <c r="J700" s="397"/>
      <c r="K700" s="397"/>
      <c r="L700" s="397"/>
      <c r="M700" s="397"/>
      <c r="N700" s="397"/>
      <c r="O700" s="397"/>
      <c r="P700" s="397"/>
      <c r="Q700" s="397"/>
      <c r="R700" s="397"/>
      <c r="S700" s="397"/>
      <c r="T700" s="397"/>
      <c r="U700" s="397"/>
      <c r="V700" s="397"/>
      <c r="W700" s="397"/>
      <c r="X700" s="397"/>
      <c r="Y700" s="397"/>
      <c r="Z700" s="397"/>
      <c r="AA700" s="397"/>
      <c r="AB700" s="397"/>
      <c r="AC700" s="397"/>
      <c r="AD700" s="397"/>
      <c r="AE700" s="397"/>
      <c r="AF700" s="397"/>
      <c r="AG700" s="397"/>
      <c r="AH700" s="397"/>
    </row>
    <row r="701" spans="1:34" ht="14.4">
      <c r="A701" s="397"/>
      <c r="B701" s="397"/>
      <c r="C701" s="397"/>
      <c r="D701" s="397"/>
      <c r="E701" s="397"/>
      <c r="F701" s="397"/>
      <c r="G701" s="397"/>
      <c r="H701" s="397"/>
      <c r="I701" s="397"/>
      <c r="J701" s="397"/>
      <c r="K701" s="397"/>
      <c r="L701" s="397"/>
      <c r="M701" s="397"/>
      <c r="N701" s="397"/>
      <c r="O701" s="397"/>
      <c r="P701" s="397"/>
      <c r="Q701" s="397"/>
      <c r="R701" s="397"/>
      <c r="S701" s="397"/>
      <c r="T701" s="397"/>
      <c r="U701" s="397"/>
      <c r="V701" s="397"/>
      <c r="W701" s="397"/>
      <c r="X701" s="397"/>
      <c r="Y701" s="397"/>
      <c r="Z701" s="397"/>
      <c r="AA701" s="397"/>
      <c r="AB701" s="397"/>
      <c r="AC701" s="397"/>
      <c r="AD701" s="397"/>
      <c r="AE701" s="397"/>
      <c r="AF701" s="397"/>
      <c r="AG701" s="397"/>
      <c r="AH701" s="397"/>
    </row>
    <row r="702" spans="1:34" ht="14.4">
      <c r="A702" s="397"/>
      <c r="B702" s="397"/>
      <c r="C702" s="397"/>
      <c r="D702" s="397"/>
      <c r="E702" s="397"/>
      <c r="F702" s="397"/>
      <c r="G702" s="397"/>
      <c r="H702" s="397"/>
      <c r="I702" s="397"/>
      <c r="J702" s="397"/>
      <c r="K702" s="397"/>
      <c r="L702" s="397"/>
      <c r="M702" s="397"/>
      <c r="N702" s="397"/>
      <c r="O702" s="397"/>
      <c r="P702" s="397"/>
      <c r="Q702" s="397"/>
      <c r="R702" s="397"/>
      <c r="S702" s="397"/>
      <c r="T702" s="397"/>
      <c r="U702" s="397"/>
      <c r="V702" s="397"/>
      <c r="W702" s="397"/>
      <c r="X702" s="397"/>
      <c r="Y702" s="397"/>
      <c r="Z702" s="397"/>
      <c r="AA702" s="397"/>
      <c r="AB702" s="397"/>
      <c r="AC702" s="397"/>
      <c r="AD702" s="397"/>
      <c r="AE702" s="397"/>
      <c r="AF702" s="397"/>
      <c r="AG702" s="397"/>
      <c r="AH702" s="397"/>
    </row>
    <row r="703" spans="1:34" ht="14.4">
      <c r="A703" s="397"/>
      <c r="B703" s="397"/>
      <c r="C703" s="397"/>
      <c r="D703" s="397"/>
      <c r="E703" s="397"/>
      <c r="F703" s="397"/>
      <c r="G703" s="397"/>
      <c r="H703" s="397"/>
      <c r="I703" s="397"/>
      <c r="J703" s="397"/>
      <c r="K703" s="397"/>
      <c r="L703" s="397"/>
      <c r="M703" s="397"/>
      <c r="N703" s="397"/>
      <c r="O703" s="397"/>
      <c r="P703" s="397"/>
      <c r="Q703" s="397"/>
      <c r="R703" s="397"/>
      <c r="S703" s="397"/>
      <c r="T703" s="397"/>
      <c r="U703" s="397"/>
      <c r="V703" s="397"/>
      <c r="W703" s="397"/>
      <c r="X703" s="397"/>
      <c r="Y703" s="397"/>
      <c r="Z703" s="397"/>
      <c r="AA703" s="397"/>
      <c r="AB703" s="397"/>
      <c r="AC703" s="397"/>
      <c r="AD703" s="397"/>
      <c r="AE703" s="397"/>
      <c r="AF703" s="397"/>
      <c r="AG703" s="397"/>
      <c r="AH703" s="397"/>
    </row>
    <row r="704" spans="1:34" ht="14.4">
      <c r="A704" s="397"/>
      <c r="B704" s="397"/>
      <c r="C704" s="397"/>
      <c r="D704" s="397"/>
      <c r="E704" s="397"/>
      <c r="F704" s="397"/>
      <c r="G704" s="397"/>
      <c r="H704" s="397"/>
      <c r="I704" s="397"/>
      <c r="J704" s="397"/>
      <c r="K704" s="397"/>
      <c r="L704" s="397"/>
      <c r="M704" s="397"/>
      <c r="N704" s="397"/>
      <c r="O704" s="397"/>
      <c r="P704" s="397"/>
      <c r="Q704" s="397"/>
      <c r="R704" s="397"/>
      <c r="S704" s="397"/>
      <c r="T704" s="397"/>
      <c r="U704" s="397"/>
      <c r="V704" s="397"/>
      <c r="W704" s="397"/>
      <c r="X704" s="397"/>
      <c r="Y704" s="397"/>
      <c r="Z704" s="397"/>
      <c r="AA704" s="397"/>
      <c r="AB704" s="397"/>
      <c r="AC704" s="397"/>
      <c r="AD704" s="397"/>
      <c r="AE704" s="397"/>
      <c r="AF704" s="397"/>
      <c r="AG704" s="397"/>
      <c r="AH704" s="397"/>
    </row>
    <row r="705" spans="1:34" ht="14.4">
      <c r="A705" s="397"/>
      <c r="B705" s="397"/>
      <c r="C705" s="397"/>
      <c r="D705" s="397"/>
      <c r="E705" s="397"/>
      <c r="F705" s="397"/>
      <c r="G705" s="397"/>
      <c r="H705" s="397"/>
      <c r="I705" s="397"/>
      <c r="J705" s="397"/>
      <c r="K705" s="397"/>
      <c r="L705" s="397"/>
      <c r="M705" s="397"/>
      <c r="N705" s="397"/>
      <c r="O705" s="397"/>
      <c r="P705" s="397"/>
      <c r="Q705" s="397"/>
      <c r="R705" s="397"/>
      <c r="S705" s="397"/>
      <c r="T705" s="397"/>
      <c r="U705" s="397"/>
      <c r="V705" s="397"/>
      <c r="W705" s="397"/>
      <c r="X705" s="397"/>
      <c r="Y705" s="397"/>
      <c r="Z705" s="397"/>
      <c r="AA705" s="397"/>
      <c r="AB705" s="397"/>
      <c r="AC705" s="397"/>
      <c r="AD705" s="397"/>
      <c r="AE705" s="397"/>
      <c r="AF705" s="397"/>
      <c r="AG705" s="397"/>
      <c r="AH705" s="397"/>
    </row>
    <row r="706" spans="1:34" ht="14.4">
      <c r="A706" s="397"/>
      <c r="B706" s="397"/>
      <c r="C706" s="397"/>
      <c r="D706" s="397"/>
      <c r="E706" s="397"/>
      <c r="F706" s="397"/>
      <c r="G706" s="397"/>
      <c r="H706" s="397"/>
      <c r="I706" s="397"/>
      <c r="J706" s="397"/>
      <c r="K706" s="397"/>
      <c r="L706" s="397"/>
      <c r="M706" s="397"/>
      <c r="N706" s="397"/>
      <c r="O706" s="397"/>
      <c r="P706" s="397"/>
      <c r="Q706" s="397"/>
      <c r="R706" s="397"/>
      <c r="S706" s="397"/>
      <c r="T706" s="397"/>
      <c r="U706" s="397"/>
      <c r="V706" s="397"/>
      <c r="W706" s="397"/>
      <c r="X706" s="397"/>
      <c r="Y706" s="397"/>
      <c r="Z706" s="397"/>
      <c r="AA706" s="397"/>
      <c r="AB706" s="397"/>
      <c r="AC706" s="397"/>
      <c r="AD706" s="397"/>
      <c r="AE706" s="397"/>
      <c r="AF706" s="397"/>
      <c r="AG706" s="397"/>
      <c r="AH706" s="397"/>
    </row>
    <row r="707" spans="1:34" ht="14.4">
      <c r="A707" s="397"/>
      <c r="B707" s="397"/>
      <c r="C707" s="397"/>
      <c r="D707" s="397"/>
      <c r="E707" s="397"/>
      <c r="F707" s="397"/>
      <c r="G707" s="397"/>
      <c r="H707" s="397"/>
      <c r="I707" s="397"/>
      <c r="J707" s="397"/>
      <c r="K707" s="397"/>
      <c r="L707" s="397"/>
      <c r="M707" s="397"/>
      <c r="N707" s="397"/>
      <c r="O707" s="397"/>
      <c r="P707" s="397"/>
      <c r="Q707" s="397"/>
      <c r="R707" s="397"/>
      <c r="S707" s="397"/>
      <c r="T707" s="397"/>
      <c r="U707" s="397"/>
      <c r="V707" s="397"/>
      <c r="W707" s="397"/>
      <c r="X707" s="397"/>
      <c r="Y707" s="397"/>
      <c r="Z707" s="397"/>
      <c r="AA707" s="397"/>
      <c r="AB707" s="397"/>
      <c r="AC707" s="397"/>
      <c r="AD707" s="397"/>
      <c r="AE707" s="397"/>
      <c r="AF707" s="397"/>
      <c r="AG707" s="397"/>
      <c r="AH707" s="397"/>
    </row>
    <row r="708" spans="1:34" ht="14.4">
      <c r="A708" s="397"/>
      <c r="B708" s="397"/>
      <c r="C708" s="397"/>
      <c r="D708" s="397"/>
      <c r="E708" s="397"/>
      <c r="F708" s="397"/>
      <c r="G708" s="397"/>
      <c r="H708" s="397"/>
      <c r="I708" s="397"/>
      <c r="J708" s="397"/>
      <c r="K708" s="397"/>
      <c r="L708" s="397"/>
      <c r="M708" s="397"/>
      <c r="N708" s="397"/>
      <c r="O708" s="397"/>
      <c r="P708" s="397"/>
      <c r="Q708" s="397"/>
      <c r="R708" s="397"/>
      <c r="S708" s="397"/>
      <c r="T708" s="397"/>
      <c r="U708" s="397"/>
      <c r="V708" s="397"/>
      <c r="W708" s="397"/>
      <c r="X708" s="397"/>
      <c r="Y708" s="397"/>
      <c r="Z708" s="397"/>
      <c r="AA708" s="397"/>
      <c r="AB708" s="397"/>
      <c r="AC708" s="397"/>
      <c r="AD708" s="397"/>
      <c r="AE708" s="397"/>
      <c r="AF708" s="397"/>
      <c r="AG708" s="397"/>
      <c r="AH708" s="397"/>
    </row>
    <row r="709" spans="1:34" ht="14.4">
      <c r="A709" s="397"/>
      <c r="B709" s="397"/>
      <c r="C709" s="397"/>
      <c r="D709" s="397"/>
      <c r="E709" s="397"/>
      <c r="F709" s="397"/>
      <c r="G709" s="397"/>
      <c r="H709" s="397"/>
      <c r="I709" s="397"/>
      <c r="J709" s="397"/>
      <c r="K709" s="397"/>
      <c r="L709" s="397"/>
      <c r="M709" s="397"/>
      <c r="N709" s="397"/>
      <c r="O709" s="397"/>
      <c r="P709" s="397"/>
      <c r="Q709" s="397"/>
      <c r="R709" s="397"/>
      <c r="S709" s="397"/>
      <c r="T709" s="397"/>
      <c r="U709" s="397"/>
      <c r="V709" s="397"/>
      <c r="W709" s="397"/>
      <c r="X709" s="397"/>
      <c r="Y709" s="397"/>
      <c r="Z709" s="397"/>
      <c r="AA709" s="397"/>
      <c r="AB709" s="397"/>
      <c r="AC709" s="397"/>
      <c r="AD709" s="397"/>
      <c r="AE709" s="397"/>
      <c r="AF709" s="397"/>
      <c r="AG709" s="397"/>
      <c r="AH709" s="397"/>
    </row>
    <row r="710" spans="1:34" ht="14.4">
      <c r="A710" s="397"/>
      <c r="B710" s="397"/>
      <c r="C710" s="397"/>
      <c r="D710" s="397"/>
      <c r="E710" s="397"/>
      <c r="F710" s="397"/>
      <c r="G710" s="397"/>
      <c r="H710" s="397"/>
      <c r="I710" s="397"/>
      <c r="J710" s="397"/>
      <c r="K710" s="397"/>
      <c r="L710" s="397"/>
      <c r="M710" s="397"/>
      <c r="N710" s="397"/>
      <c r="O710" s="397"/>
      <c r="P710" s="397"/>
      <c r="Q710" s="397"/>
      <c r="R710" s="397"/>
      <c r="S710" s="397"/>
      <c r="T710" s="397"/>
      <c r="U710" s="397"/>
      <c r="V710" s="397"/>
      <c r="W710" s="397"/>
      <c r="X710" s="397"/>
      <c r="Y710" s="397"/>
      <c r="Z710" s="397"/>
      <c r="AA710" s="397"/>
      <c r="AB710" s="397"/>
      <c r="AC710" s="397"/>
      <c r="AD710" s="397"/>
      <c r="AE710" s="397"/>
      <c r="AF710" s="397"/>
      <c r="AG710" s="397"/>
      <c r="AH710" s="397"/>
    </row>
    <row r="711" spans="1:34" ht="14.4">
      <c r="A711" s="397"/>
      <c r="B711" s="397"/>
      <c r="C711" s="397"/>
      <c r="D711" s="397"/>
      <c r="E711" s="397"/>
      <c r="F711" s="397"/>
      <c r="G711" s="397"/>
      <c r="H711" s="397"/>
      <c r="I711" s="397"/>
      <c r="J711" s="397"/>
      <c r="K711" s="397"/>
      <c r="L711" s="397"/>
      <c r="M711" s="397"/>
      <c r="N711" s="397"/>
      <c r="O711" s="397"/>
      <c r="P711" s="397"/>
      <c r="Q711" s="397"/>
      <c r="R711" s="397"/>
      <c r="S711" s="397"/>
      <c r="T711" s="397"/>
      <c r="U711" s="397"/>
      <c r="V711" s="397"/>
      <c r="W711" s="397"/>
      <c r="X711" s="397"/>
      <c r="Y711" s="397"/>
      <c r="Z711" s="397"/>
      <c r="AA711" s="397"/>
      <c r="AB711" s="397"/>
      <c r="AC711" s="397"/>
      <c r="AD711" s="397"/>
      <c r="AE711" s="397"/>
      <c r="AF711" s="397"/>
      <c r="AG711" s="397"/>
      <c r="AH711" s="397"/>
    </row>
    <row r="712" spans="1:34" ht="14.4">
      <c r="A712" s="397"/>
      <c r="B712" s="397"/>
      <c r="C712" s="397"/>
      <c r="D712" s="397"/>
      <c r="E712" s="397"/>
      <c r="F712" s="397"/>
      <c r="G712" s="397"/>
      <c r="H712" s="397"/>
      <c r="I712" s="397"/>
      <c r="J712" s="397"/>
      <c r="K712" s="397"/>
      <c r="L712" s="397"/>
      <c r="M712" s="397"/>
      <c r="N712" s="397"/>
      <c r="O712" s="397"/>
      <c r="P712" s="397"/>
      <c r="Q712" s="397"/>
      <c r="R712" s="397"/>
      <c r="S712" s="397"/>
      <c r="T712" s="397"/>
      <c r="U712" s="397"/>
      <c r="V712" s="397"/>
      <c r="W712" s="397"/>
      <c r="X712" s="397"/>
      <c r="Y712" s="397"/>
      <c r="Z712" s="397"/>
      <c r="AA712" s="397"/>
      <c r="AB712" s="397"/>
      <c r="AC712" s="397"/>
      <c r="AD712" s="397"/>
      <c r="AE712" s="397"/>
      <c r="AF712" s="397"/>
      <c r="AG712" s="397"/>
      <c r="AH712" s="397"/>
    </row>
    <row r="713" spans="1:34" ht="14.4">
      <c r="A713" s="397"/>
      <c r="B713" s="397"/>
      <c r="C713" s="397"/>
      <c r="D713" s="397"/>
      <c r="E713" s="397"/>
      <c r="F713" s="397"/>
      <c r="G713" s="397"/>
      <c r="H713" s="397"/>
      <c r="I713" s="397"/>
      <c r="J713" s="397"/>
      <c r="K713" s="397"/>
      <c r="L713" s="397"/>
      <c r="M713" s="397"/>
      <c r="N713" s="397"/>
      <c r="O713" s="397"/>
      <c r="P713" s="397"/>
      <c r="Q713" s="397"/>
      <c r="R713" s="397"/>
      <c r="S713" s="397"/>
      <c r="T713" s="397"/>
      <c r="U713" s="397"/>
      <c r="V713" s="397"/>
      <c r="W713" s="397"/>
      <c r="X713" s="397"/>
      <c r="Y713" s="397"/>
      <c r="Z713" s="397"/>
      <c r="AA713" s="397"/>
      <c r="AB713" s="397"/>
      <c r="AC713" s="397"/>
      <c r="AD713" s="397"/>
      <c r="AE713" s="397"/>
      <c r="AF713" s="397"/>
      <c r="AG713" s="397"/>
      <c r="AH713" s="397"/>
    </row>
    <row r="714" spans="1:34" ht="14.4">
      <c r="A714" s="397"/>
      <c r="B714" s="397"/>
      <c r="C714" s="397"/>
      <c r="D714" s="397"/>
      <c r="E714" s="397"/>
      <c r="F714" s="397"/>
      <c r="G714" s="397"/>
      <c r="H714" s="397"/>
      <c r="I714" s="397"/>
      <c r="J714" s="397"/>
      <c r="K714" s="397"/>
      <c r="L714" s="397"/>
      <c r="M714" s="397"/>
      <c r="N714" s="397"/>
      <c r="O714" s="397"/>
      <c r="P714" s="397"/>
      <c r="Q714" s="397"/>
      <c r="R714" s="397"/>
      <c r="S714" s="397"/>
      <c r="T714" s="397"/>
      <c r="U714" s="397"/>
      <c r="V714" s="397"/>
      <c r="W714" s="397"/>
      <c r="X714" s="397"/>
      <c r="Y714" s="397"/>
      <c r="Z714" s="397"/>
      <c r="AA714" s="397"/>
      <c r="AB714" s="397"/>
      <c r="AC714" s="397"/>
      <c r="AD714" s="397"/>
      <c r="AE714" s="397"/>
      <c r="AF714" s="397"/>
      <c r="AG714" s="397"/>
      <c r="AH714" s="397"/>
    </row>
    <row r="715" spans="1:34" ht="14.4">
      <c r="A715" s="397"/>
      <c r="B715" s="397"/>
      <c r="C715" s="397"/>
      <c r="D715" s="397"/>
      <c r="E715" s="397"/>
      <c r="F715" s="397"/>
      <c r="G715" s="397"/>
      <c r="H715" s="397"/>
      <c r="I715" s="397"/>
      <c r="J715" s="397"/>
      <c r="K715" s="397"/>
      <c r="L715" s="397"/>
      <c r="M715" s="397"/>
      <c r="N715" s="397"/>
      <c r="O715" s="397"/>
      <c r="P715" s="397"/>
      <c r="Q715" s="397"/>
      <c r="R715" s="397"/>
      <c r="S715" s="397"/>
      <c r="T715" s="397"/>
      <c r="U715" s="397"/>
      <c r="V715" s="397"/>
      <c r="W715" s="397"/>
      <c r="X715" s="397"/>
      <c r="Y715" s="397"/>
      <c r="Z715" s="397"/>
      <c r="AA715" s="397"/>
      <c r="AB715" s="397"/>
      <c r="AC715" s="397"/>
      <c r="AD715" s="397"/>
      <c r="AE715" s="397"/>
      <c r="AF715" s="397"/>
      <c r="AG715" s="397"/>
      <c r="AH715" s="397"/>
    </row>
    <row r="716" spans="1:34" ht="14.4">
      <c r="A716" s="397"/>
      <c r="B716" s="397"/>
      <c r="C716" s="397"/>
      <c r="D716" s="397"/>
      <c r="E716" s="397"/>
      <c r="F716" s="397"/>
      <c r="G716" s="397"/>
      <c r="H716" s="397"/>
      <c r="I716" s="397"/>
      <c r="J716" s="397"/>
      <c r="K716" s="397"/>
      <c r="L716" s="397"/>
      <c r="M716" s="397"/>
      <c r="N716" s="397"/>
      <c r="O716" s="397"/>
      <c r="P716" s="397"/>
      <c r="Q716" s="397"/>
      <c r="R716" s="397"/>
      <c r="S716" s="397"/>
      <c r="T716" s="397"/>
      <c r="U716" s="397"/>
      <c r="V716" s="397"/>
      <c r="W716" s="397"/>
      <c r="X716" s="397"/>
      <c r="Y716" s="397"/>
      <c r="Z716" s="397"/>
      <c r="AA716" s="397"/>
      <c r="AB716" s="397"/>
      <c r="AC716" s="397"/>
      <c r="AD716" s="397"/>
      <c r="AE716" s="397"/>
      <c r="AF716" s="397"/>
      <c r="AG716" s="397"/>
      <c r="AH716" s="397"/>
    </row>
    <row r="717" spans="1:34" ht="14.4">
      <c r="A717" s="397"/>
      <c r="B717" s="397"/>
      <c r="C717" s="397"/>
      <c r="D717" s="397"/>
      <c r="E717" s="397"/>
      <c r="F717" s="397"/>
      <c r="G717" s="397"/>
      <c r="H717" s="397"/>
      <c r="I717" s="397"/>
      <c r="J717" s="397"/>
      <c r="K717" s="397"/>
      <c r="L717" s="397"/>
      <c r="M717" s="397"/>
      <c r="N717" s="397"/>
      <c r="O717" s="397"/>
      <c r="P717" s="397"/>
      <c r="Q717" s="397"/>
      <c r="R717" s="397"/>
      <c r="S717" s="397"/>
      <c r="T717" s="397"/>
      <c r="U717" s="397"/>
      <c r="V717" s="397"/>
      <c r="W717" s="397"/>
      <c r="X717" s="397"/>
      <c r="Y717" s="397"/>
      <c r="Z717" s="397"/>
      <c r="AA717" s="397"/>
      <c r="AB717" s="397"/>
      <c r="AC717" s="397"/>
      <c r="AD717" s="397"/>
      <c r="AE717" s="397"/>
      <c r="AF717" s="397"/>
      <c r="AG717" s="397"/>
      <c r="AH717" s="397"/>
    </row>
    <row r="718" spans="1:34" ht="14.4">
      <c r="A718" s="397"/>
      <c r="B718" s="397"/>
      <c r="C718" s="397"/>
      <c r="D718" s="397"/>
      <c r="E718" s="397"/>
      <c r="F718" s="397"/>
      <c r="G718" s="397"/>
      <c r="H718" s="397"/>
      <c r="I718" s="397"/>
      <c r="J718" s="397"/>
      <c r="K718" s="397"/>
      <c r="L718" s="397"/>
      <c r="M718" s="397"/>
      <c r="N718" s="397"/>
      <c r="O718" s="397"/>
      <c r="P718" s="397"/>
      <c r="Q718" s="397"/>
      <c r="R718" s="397"/>
      <c r="S718" s="397"/>
      <c r="T718" s="397"/>
      <c r="U718" s="397"/>
      <c r="V718" s="397"/>
      <c r="W718" s="397"/>
      <c r="X718" s="397"/>
      <c r="Y718" s="397"/>
      <c r="Z718" s="397"/>
      <c r="AA718" s="397"/>
      <c r="AB718" s="397"/>
      <c r="AC718" s="397"/>
      <c r="AD718" s="397"/>
      <c r="AE718" s="397"/>
      <c r="AF718" s="397"/>
      <c r="AG718" s="397"/>
      <c r="AH718" s="397"/>
    </row>
    <row r="719" spans="1:34" ht="14.4">
      <c r="A719" s="397"/>
      <c r="B719" s="397"/>
      <c r="C719" s="397"/>
      <c r="D719" s="397"/>
      <c r="E719" s="397"/>
      <c r="F719" s="397"/>
      <c r="G719" s="397"/>
      <c r="H719" s="397"/>
      <c r="I719" s="397"/>
      <c r="J719" s="397"/>
      <c r="K719" s="397"/>
      <c r="L719" s="397"/>
      <c r="M719" s="397"/>
      <c r="N719" s="397"/>
      <c r="O719" s="397"/>
      <c r="P719" s="397"/>
      <c r="Q719" s="397"/>
      <c r="R719" s="397"/>
      <c r="S719" s="397"/>
      <c r="T719" s="397"/>
      <c r="U719" s="397"/>
      <c r="V719" s="397"/>
      <c r="W719" s="397"/>
      <c r="X719" s="397"/>
      <c r="Y719" s="397"/>
      <c r="Z719" s="397"/>
      <c r="AA719" s="397"/>
      <c r="AB719" s="397"/>
      <c r="AC719" s="397"/>
      <c r="AD719" s="397"/>
      <c r="AE719" s="397"/>
      <c r="AF719" s="397"/>
      <c r="AG719" s="397"/>
      <c r="AH719" s="397"/>
    </row>
    <row r="720" spans="1:34" ht="14.4">
      <c r="A720" s="397"/>
      <c r="B720" s="397"/>
      <c r="C720" s="397"/>
      <c r="D720" s="397"/>
      <c r="E720" s="397"/>
      <c r="F720" s="397"/>
      <c r="G720" s="397"/>
      <c r="H720" s="397"/>
      <c r="I720" s="397"/>
      <c r="J720" s="397"/>
      <c r="K720" s="397"/>
      <c r="L720" s="397"/>
      <c r="M720" s="397"/>
      <c r="N720" s="397"/>
      <c r="O720" s="397"/>
      <c r="P720" s="397"/>
      <c r="Q720" s="397"/>
      <c r="R720" s="397"/>
      <c r="S720" s="397"/>
      <c r="T720" s="397"/>
      <c r="U720" s="397"/>
      <c r="V720" s="397"/>
      <c r="W720" s="397"/>
      <c r="X720" s="397"/>
      <c r="Y720" s="397"/>
      <c r="Z720" s="397"/>
      <c r="AA720" s="397"/>
      <c r="AB720" s="397"/>
      <c r="AC720" s="397"/>
      <c r="AD720" s="397"/>
      <c r="AE720" s="397"/>
      <c r="AF720" s="397"/>
      <c r="AG720" s="397"/>
      <c r="AH720" s="397"/>
    </row>
    <row r="721" spans="1:34" ht="14.4">
      <c r="A721" s="397"/>
      <c r="B721" s="397"/>
      <c r="C721" s="397"/>
      <c r="D721" s="397"/>
      <c r="E721" s="397"/>
      <c r="F721" s="397"/>
      <c r="G721" s="397"/>
      <c r="H721" s="397"/>
      <c r="I721" s="397"/>
      <c r="J721" s="397"/>
      <c r="K721" s="397"/>
      <c r="L721" s="397"/>
      <c r="M721" s="397"/>
      <c r="N721" s="397"/>
      <c r="O721" s="397"/>
      <c r="P721" s="397"/>
      <c r="Q721" s="397"/>
      <c r="R721" s="397"/>
      <c r="S721" s="397"/>
      <c r="T721" s="397"/>
      <c r="U721" s="397"/>
      <c r="V721" s="397"/>
      <c r="W721" s="397"/>
      <c r="X721" s="397"/>
      <c r="Y721" s="397"/>
      <c r="Z721" s="397"/>
      <c r="AA721" s="397"/>
      <c r="AB721" s="397"/>
      <c r="AC721" s="397"/>
      <c r="AD721" s="397"/>
      <c r="AE721" s="397"/>
      <c r="AF721" s="397"/>
      <c r="AG721" s="397"/>
      <c r="AH721" s="397"/>
    </row>
    <row r="722" spans="1:34" ht="14.4">
      <c r="A722" s="397"/>
      <c r="B722" s="397"/>
      <c r="C722" s="397"/>
      <c r="D722" s="397"/>
      <c r="E722" s="397"/>
      <c r="F722" s="397"/>
      <c r="G722" s="397"/>
      <c r="H722" s="397"/>
      <c r="I722" s="397"/>
      <c r="J722" s="397"/>
      <c r="K722" s="397"/>
      <c r="L722" s="397"/>
      <c r="M722" s="397"/>
      <c r="N722" s="397"/>
      <c r="O722" s="397"/>
      <c r="P722" s="397"/>
      <c r="Q722" s="397"/>
      <c r="R722" s="397"/>
      <c r="S722" s="397"/>
      <c r="T722" s="397"/>
      <c r="U722" s="397"/>
      <c r="V722" s="397"/>
      <c r="W722" s="397"/>
      <c r="X722" s="397"/>
      <c r="Y722" s="397"/>
      <c r="Z722" s="397"/>
      <c r="AA722" s="397"/>
      <c r="AB722" s="397"/>
      <c r="AC722" s="397"/>
      <c r="AD722" s="397"/>
      <c r="AE722" s="397"/>
      <c r="AF722" s="397"/>
      <c r="AG722" s="397"/>
      <c r="AH722" s="397"/>
    </row>
    <row r="723" spans="1:34" ht="14.4">
      <c r="A723" s="397"/>
      <c r="B723" s="397"/>
      <c r="C723" s="397"/>
      <c r="D723" s="397"/>
      <c r="E723" s="397"/>
      <c r="F723" s="397"/>
      <c r="G723" s="397"/>
      <c r="H723" s="397"/>
      <c r="I723" s="397"/>
      <c r="J723" s="397"/>
      <c r="K723" s="397"/>
      <c r="L723" s="397"/>
      <c r="M723" s="397"/>
      <c r="N723" s="397"/>
      <c r="O723" s="397"/>
      <c r="P723" s="397"/>
      <c r="Q723" s="397"/>
      <c r="R723" s="397"/>
      <c r="S723" s="397"/>
      <c r="T723" s="397"/>
      <c r="U723" s="397"/>
      <c r="V723" s="397"/>
      <c r="W723" s="397"/>
      <c r="X723" s="397"/>
      <c r="Y723" s="397"/>
      <c r="Z723" s="397"/>
      <c r="AA723" s="397"/>
      <c r="AB723" s="397"/>
      <c r="AC723" s="397"/>
      <c r="AD723" s="397"/>
      <c r="AE723" s="397"/>
      <c r="AF723" s="397"/>
      <c r="AG723" s="397"/>
      <c r="AH723" s="397"/>
    </row>
    <row r="724" spans="1:34" ht="14.4">
      <c r="A724" s="397"/>
      <c r="B724" s="397"/>
      <c r="C724" s="397"/>
      <c r="D724" s="397"/>
      <c r="E724" s="397"/>
      <c r="F724" s="397"/>
      <c r="G724" s="397"/>
      <c r="H724" s="397"/>
      <c r="I724" s="397"/>
      <c r="J724" s="397"/>
      <c r="K724" s="397"/>
      <c r="L724" s="397"/>
      <c r="M724" s="397"/>
      <c r="N724" s="397"/>
      <c r="O724" s="397"/>
      <c r="P724" s="397"/>
      <c r="Q724" s="397"/>
      <c r="R724" s="397"/>
      <c r="S724" s="397"/>
      <c r="T724" s="397"/>
      <c r="U724" s="397"/>
      <c r="V724" s="397"/>
      <c r="W724" s="397"/>
      <c r="X724" s="397"/>
      <c r="Y724" s="397"/>
      <c r="Z724" s="397"/>
      <c r="AA724" s="397"/>
      <c r="AB724" s="397"/>
      <c r="AC724" s="397"/>
      <c r="AD724" s="397"/>
      <c r="AE724" s="397"/>
      <c r="AF724" s="397"/>
      <c r="AG724" s="397"/>
      <c r="AH724" s="397"/>
    </row>
    <row r="725" spans="1:34" ht="14.4">
      <c r="A725" s="397"/>
      <c r="B725" s="397"/>
      <c r="C725" s="397"/>
      <c r="D725" s="397"/>
      <c r="E725" s="397"/>
      <c r="F725" s="397"/>
      <c r="G725" s="397"/>
      <c r="H725" s="397"/>
      <c r="I725" s="397"/>
      <c r="J725" s="397"/>
      <c r="K725" s="397"/>
      <c r="L725" s="397"/>
      <c r="M725" s="397"/>
      <c r="N725" s="397"/>
      <c r="O725" s="397"/>
      <c r="P725" s="397"/>
      <c r="Q725" s="397"/>
      <c r="R725" s="397"/>
      <c r="S725" s="397"/>
      <c r="T725" s="397"/>
      <c r="U725" s="397"/>
      <c r="V725" s="397"/>
      <c r="W725" s="397"/>
      <c r="X725" s="397"/>
      <c r="Y725" s="397"/>
      <c r="Z725" s="397"/>
      <c r="AA725" s="397"/>
      <c r="AB725" s="397"/>
      <c r="AC725" s="397"/>
      <c r="AD725" s="397"/>
      <c r="AE725" s="397"/>
      <c r="AF725" s="397"/>
      <c r="AG725" s="397"/>
      <c r="AH725" s="397"/>
    </row>
    <row r="726" spans="1:34" ht="14.4">
      <c r="A726" s="397"/>
      <c r="B726" s="397"/>
      <c r="C726" s="397"/>
      <c r="D726" s="397"/>
      <c r="E726" s="397"/>
      <c r="F726" s="397"/>
      <c r="G726" s="397"/>
      <c r="H726" s="397"/>
      <c r="I726" s="397"/>
      <c r="J726" s="397"/>
      <c r="K726" s="397"/>
      <c r="L726" s="397"/>
      <c r="M726" s="397"/>
      <c r="N726" s="397"/>
      <c r="O726" s="397"/>
      <c r="P726" s="397"/>
      <c r="Q726" s="397"/>
      <c r="R726" s="397"/>
      <c r="S726" s="397"/>
      <c r="T726" s="397"/>
      <c r="U726" s="397"/>
      <c r="V726" s="397"/>
      <c r="W726" s="397"/>
      <c r="X726" s="397"/>
      <c r="Y726" s="397"/>
      <c r="Z726" s="397"/>
      <c r="AA726" s="397"/>
      <c r="AB726" s="397"/>
      <c r="AC726" s="397"/>
      <c r="AD726" s="397"/>
      <c r="AE726" s="397"/>
      <c r="AF726" s="397"/>
      <c r="AG726" s="397"/>
      <c r="AH726" s="397"/>
    </row>
    <row r="727" spans="1:34" ht="14.4">
      <c r="A727" s="397"/>
      <c r="B727" s="397"/>
      <c r="C727" s="397"/>
      <c r="D727" s="397"/>
      <c r="E727" s="397"/>
      <c r="F727" s="397"/>
      <c r="G727" s="397"/>
      <c r="H727" s="397"/>
      <c r="I727" s="397"/>
      <c r="J727" s="397"/>
      <c r="K727" s="397"/>
      <c r="L727" s="397"/>
      <c r="M727" s="397"/>
      <c r="N727" s="397"/>
      <c r="O727" s="397"/>
      <c r="P727" s="397"/>
      <c r="Q727" s="397"/>
      <c r="R727" s="397"/>
      <c r="S727" s="397"/>
      <c r="T727" s="397"/>
      <c r="U727" s="397"/>
      <c r="V727" s="397"/>
      <c r="W727" s="397"/>
      <c r="X727" s="397"/>
      <c r="Y727" s="397"/>
      <c r="Z727" s="397"/>
      <c r="AA727" s="397"/>
      <c r="AB727" s="397"/>
      <c r="AC727" s="397"/>
      <c r="AD727" s="397"/>
      <c r="AE727" s="397"/>
      <c r="AF727" s="397"/>
      <c r="AG727" s="397"/>
      <c r="AH727" s="397"/>
    </row>
    <row r="728" spans="1:34" ht="14.4">
      <c r="A728" s="397"/>
      <c r="B728" s="397"/>
      <c r="C728" s="397"/>
      <c r="D728" s="397"/>
      <c r="E728" s="397"/>
      <c r="F728" s="397"/>
      <c r="G728" s="397"/>
      <c r="H728" s="397"/>
      <c r="I728" s="397"/>
      <c r="J728" s="397"/>
      <c r="K728" s="397"/>
      <c r="L728" s="397"/>
      <c r="M728" s="397"/>
      <c r="N728" s="397"/>
      <c r="O728" s="397"/>
      <c r="P728" s="397"/>
      <c r="Q728" s="397"/>
      <c r="R728" s="397"/>
      <c r="S728" s="397"/>
      <c r="T728" s="397"/>
      <c r="U728" s="397"/>
      <c r="V728" s="397"/>
      <c r="W728" s="397"/>
      <c r="X728" s="397"/>
      <c r="Y728" s="397"/>
      <c r="Z728" s="397"/>
      <c r="AA728" s="397"/>
      <c r="AB728" s="397"/>
      <c r="AC728" s="397"/>
      <c r="AD728" s="397"/>
      <c r="AE728" s="397"/>
      <c r="AF728" s="397"/>
      <c r="AG728" s="397"/>
      <c r="AH728" s="397"/>
    </row>
    <row r="729" spans="1:34" ht="14.4">
      <c r="A729" s="397"/>
      <c r="B729" s="397"/>
      <c r="C729" s="397"/>
      <c r="D729" s="397"/>
      <c r="E729" s="397"/>
      <c r="F729" s="397"/>
      <c r="G729" s="397"/>
      <c r="H729" s="397"/>
      <c r="I729" s="397"/>
      <c r="J729" s="397"/>
      <c r="K729" s="397"/>
      <c r="L729" s="397"/>
      <c r="M729" s="397"/>
      <c r="N729" s="397"/>
      <c r="O729" s="397"/>
      <c r="P729" s="397"/>
      <c r="Q729" s="397"/>
      <c r="R729" s="397"/>
      <c r="S729" s="397"/>
      <c r="T729" s="397"/>
      <c r="U729" s="397"/>
      <c r="V729" s="397"/>
      <c r="W729" s="397"/>
      <c r="X729" s="397"/>
      <c r="Y729" s="397"/>
      <c r="Z729" s="397"/>
      <c r="AA729" s="397"/>
      <c r="AB729" s="397"/>
      <c r="AC729" s="397"/>
      <c r="AD729" s="397"/>
      <c r="AE729" s="397"/>
      <c r="AF729" s="397"/>
      <c r="AG729" s="397"/>
      <c r="AH729" s="397"/>
    </row>
    <row r="730" spans="1:34" ht="14.4">
      <c r="A730" s="397"/>
      <c r="B730" s="397"/>
      <c r="C730" s="397"/>
      <c r="D730" s="397"/>
      <c r="E730" s="397"/>
      <c r="F730" s="397"/>
      <c r="G730" s="397"/>
      <c r="H730" s="397"/>
      <c r="I730" s="397"/>
      <c r="J730" s="397"/>
      <c r="K730" s="397"/>
      <c r="L730" s="397"/>
      <c r="M730" s="397"/>
      <c r="N730" s="397"/>
      <c r="O730" s="397"/>
      <c r="P730" s="397"/>
      <c r="Q730" s="397"/>
      <c r="R730" s="397"/>
      <c r="S730" s="397"/>
      <c r="T730" s="397"/>
      <c r="U730" s="397"/>
      <c r="V730" s="397"/>
      <c r="W730" s="397"/>
      <c r="X730" s="397"/>
      <c r="Y730" s="397"/>
      <c r="Z730" s="397"/>
      <c r="AA730" s="397"/>
      <c r="AB730" s="397"/>
      <c r="AC730" s="397"/>
      <c r="AD730" s="397"/>
      <c r="AE730" s="397"/>
      <c r="AF730" s="397"/>
      <c r="AG730" s="397"/>
      <c r="AH730" s="397"/>
    </row>
    <row r="731" spans="1:34" ht="14.4">
      <c r="A731" s="397"/>
      <c r="B731" s="397"/>
      <c r="C731" s="397"/>
      <c r="D731" s="397"/>
      <c r="E731" s="397"/>
      <c r="F731" s="397"/>
      <c r="G731" s="397"/>
      <c r="H731" s="397"/>
      <c r="I731" s="397"/>
      <c r="J731" s="397"/>
      <c r="K731" s="397"/>
      <c r="L731" s="397"/>
      <c r="M731" s="397"/>
      <c r="N731" s="397"/>
      <c r="O731" s="397"/>
      <c r="P731" s="397"/>
      <c r="Q731" s="397"/>
      <c r="R731" s="397"/>
      <c r="S731" s="397"/>
      <c r="T731" s="397"/>
      <c r="U731" s="397"/>
      <c r="V731" s="397"/>
      <c r="W731" s="397"/>
      <c r="X731" s="397"/>
      <c r="Y731" s="397"/>
      <c r="Z731" s="397"/>
      <c r="AA731" s="397"/>
      <c r="AB731" s="397"/>
      <c r="AC731" s="397"/>
      <c r="AD731" s="397"/>
      <c r="AE731" s="397"/>
      <c r="AF731" s="397"/>
      <c r="AG731" s="397"/>
      <c r="AH731" s="397"/>
    </row>
    <row r="732" spans="1:34" ht="14.4">
      <c r="A732" s="397"/>
      <c r="B732" s="397"/>
      <c r="C732" s="397"/>
      <c r="D732" s="397"/>
      <c r="E732" s="397"/>
      <c r="F732" s="397"/>
      <c r="G732" s="397"/>
      <c r="H732" s="397"/>
      <c r="I732" s="397"/>
      <c r="J732" s="397"/>
      <c r="K732" s="397"/>
      <c r="L732" s="397"/>
      <c r="M732" s="397"/>
      <c r="N732" s="397"/>
      <c r="O732" s="397"/>
      <c r="P732" s="397"/>
      <c r="Q732" s="397"/>
      <c r="R732" s="397"/>
      <c r="S732" s="397"/>
      <c r="T732" s="397"/>
      <c r="U732" s="397"/>
      <c r="V732" s="397"/>
      <c r="W732" s="397"/>
      <c r="X732" s="397"/>
      <c r="Y732" s="397"/>
      <c r="Z732" s="397"/>
      <c r="AA732" s="397"/>
      <c r="AB732" s="397"/>
      <c r="AC732" s="397"/>
      <c r="AD732" s="397"/>
      <c r="AE732" s="397"/>
      <c r="AF732" s="397"/>
      <c r="AG732" s="397"/>
      <c r="AH732" s="397"/>
    </row>
    <row r="733" spans="1:34" ht="14.4">
      <c r="A733" s="397"/>
      <c r="B733" s="397"/>
      <c r="C733" s="397"/>
      <c r="D733" s="397"/>
      <c r="E733" s="397"/>
      <c r="F733" s="397"/>
      <c r="G733" s="397"/>
      <c r="H733" s="397"/>
      <c r="I733" s="397"/>
      <c r="J733" s="397"/>
      <c r="K733" s="397"/>
      <c r="L733" s="397"/>
      <c r="M733" s="397"/>
      <c r="N733" s="397"/>
      <c r="O733" s="397"/>
      <c r="P733" s="397"/>
      <c r="Q733" s="397"/>
      <c r="R733" s="397"/>
      <c r="S733" s="397"/>
      <c r="T733" s="397"/>
      <c r="U733" s="397"/>
      <c r="V733" s="397"/>
      <c r="W733" s="397"/>
      <c r="X733" s="397"/>
      <c r="Y733" s="397"/>
      <c r="Z733" s="397"/>
      <c r="AA733" s="397"/>
      <c r="AB733" s="397"/>
      <c r="AC733" s="397"/>
      <c r="AD733" s="397"/>
      <c r="AE733" s="397"/>
      <c r="AF733" s="397"/>
      <c r="AG733" s="397"/>
      <c r="AH733" s="397"/>
    </row>
    <row r="734" spans="1:34" ht="14.4">
      <c r="A734" s="397"/>
      <c r="B734" s="397"/>
      <c r="C734" s="397"/>
      <c r="D734" s="397"/>
      <c r="E734" s="397"/>
      <c r="F734" s="397"/>
      <c r="G734" s="397"/>
      <c r="H734" s="397"/>
      <c r="I734" s="397"/>
      <c r="J734" s="397"/>
      <c r="K734" s="397"/>
      <c r="L734" s="397"/>
      <c r="M734" s="397"/>
      <c r="N734" s="397"/>
      <c r="O734" s="397"/>
      <c r="P734" s="397"/>
      <c r="Q734" s="397"/>
      <c r="R734" s="397"/>
      <c r="S734" s="397"/>
      <c r="T734" s="397"/>
      <c r="U734" s="397"/>
      <c r="V734" s="397"/>
      <c r="W734" s="397"/>
      <c r="X734" s="397"/>
      <c r="Y734" s="397"/>
      <c r="Z734" s="397"/>
      <c r="AA734" s="397"/>
      <c r="AB734" s="397"/>
      <c r="AC734" s="397"/>
      <c r="AD734" s="397"/>
      <c r="AE734" s="397"/>
      <c r="AF734" s="397"/>
      <c r="AG734" s="397"/>
      <c r="AH734" s="397"/>
    </row>
    <row r="735" spans="1:34" ht="14.4">
      <c r="A735" s="397"/>
      <c r="B735" s="397"/>
      <c r="C735" s="397"/>
      <c r="D735" s="397"/>
      <c r="E735" s="397"/>
      <c r="F735" s="397"/>
      <c r="G735" s="397"/>
      <c r="H735" s="397"/>
      <c r="I735" s="397"/>
      <c r="J735" s="397"/>
      <c r="K735" s="397"/>
      <c r="L735" s="397"/>
      <c r="M735" s="397"/>
      <c r="N735" s="397"/>
      <c r="O735" s="397"/>
      <c r="P735" s="397"/>
      <c r="Q735" s="397"/>
      <c r="R735" s="397"/>
      <c r="S735" s="397"/>
      <c r="T735" s="397"/>
      <c r="U735" s="397"/>
      <c r="V735" s="397"/>
      <c r="W735" s="397"/>
      <c r="X735" s="397"/>
      <c r="Y735" s="397"/>
      <c r="Z735" s="397"/>
      <c r="AA735" s="397"/>
      <c r="AB735" s="397"/>
      <c r="AC735" s="397"/>
      <c r="AD735" s="397"/>
      <c r="AE735" s="397"/>
      <c r="AF735" s="397"/>
      <c r="AG735" s="397"/>
      <c r="AH735" s="397"/>
    </row>
    <row r="736" spans="1:34" ht="14.4">
      <c r="A736" s="397"/>
      <c r="B736" s="397"/>
      <c r="C736" s="397"/>
      <c r="D736" s="397"/>
      <c r="E736" s="397"/>
      <c r="F736" s="397"/>
      <c r="G736" s="397"/>
      <c r="H736" s="397"/>
      <c r="I736" s="397"/>
      <c r="J736" s="397"/>
      <c r="K736" s="397"/>
      <c r="L736" s="397"/>
      <c r="M736" s="397"/>
      <c r="N736" s="397"/>
      <c r="O736" s="397"/>
      <c r="P736" s="397"/>
      <c r="Q736" s="397"/>
      <c r="R736" s="397"/>
      <c r="S736" s="397"/>
      <c r="T736" s="397"/>
      <c r="U736" s="397"/>
      <c r="V736" s="397"/>
      <c r="W736" s="397"/>
      <c r="X736" s="397"/>
      <c r="Y736" s="397"/>
      <c r="Z736" s="397"/>
      <c r="AA736" s="397"/>
      <c r="AB736" s="397"/>
      <c r="AC736" s="397"/>
      <c r="AD736" s="397"/>
      <c r="AE736" s="397"/>
      <c r="AF736" s="397"/>
      <c r="AG736" s="397"/>
      <c r="AH736" s="397"/>
    </row>
    <row r="737" spans="1:34" ht="14.4">
      <c r="A737" s="397"/>
      <c r="B737" s="397"/>
      <c r="C737" s="397"/>
      <c r="D737" s="397"/>
      <c r="E737" s="397"/>
      <c r="F737" s="397"/>
      <c r="G737" s="397"/>
      <c r="H737" s="397"/>
      <c r="I737" s="397"/>
      <c r="J737" s="397"/>
      <c r="K737" s="397"/>
      <c r="L737" s="397"/>
      <c r="M737" s="397"/>
      <c r="N737" s="397"/>
      <c r="O737" s="397"/>
      <c r="P737" s="397"/>
      <c r="Q737" s="397"/>
      <c r="R737" s="397"/>
      <c r="S737" s="397"/>
      <c r="T737" s="397"/>
      <c r="U737" s="397"/>
      <c r="V737" s="397"/>
      <c r="W737" s="397"/>
      <c r="X737" s="397"/>
      <c r="Y737" s="397"/>
      <c r="Z737" s="397"/>
      <c r="AA737" s="397"/>
      <c r="AB737" s="397"/>
      <c r="AC737" s="397"/>
      <c r="AD737" s="397"/>
      <c r="AE737" s="397"/>
      <c r="AF737" s="397"/>
      <c r="AG737" s="397"/>
      <c r="AH737" s="397"/>
    </row>
    <row r="738" spans="1:34" ht="14.4">
      <c r="A738" s="397"/>
      <c r="B738" s="397"/>
      <c r="C738" s="397"/>
      <c r="D738" s="397"/>
      <c r="E738" s="397"/>
      <c r="F738" s="397"/>
      <c r="G738" s="397"/>
      <c r="H738" s="397"/>
      <c r="I738" s="397"/>
      <c r="J738" s="397"/>
      <c r="K738" s="397"/>
      <c r="L738" s="397"/>
      <c r="M738" s="397"/>
      <c r="N738" s="397"/>
      <c r="O738" s="397"/>
      <c r="P738" s="397"/>
      <c r="Q738" s="397"/>
      <c r="R738" s="397"/>
      <c r="S738" s="397"/>
      <c r="T738" s="397"/>
      <c r="U738" s="397"/>
      <c r="V738" s="397"/>
      <c r="W738" s="397"/>
      <c r="X738" s="397"/>
      <c r="Y738" s="397"/>
      <c r="Z738" s="397"/>
      <c r="AA738" s="397"/>
      <c r="AB738" s="397"/>
      <c r="AC738" s="397"/>
      <c r="AD738" s="397"/>
      <c r="AE738" s="397"/>
      <c r="AF738" s="397"/>
      <c r="AG738" s="397"/>
      <c r="AH738" s="397"/>
    </row>
    <row r="739" spans="1:34" ht="14.4">
      <c r="A739" s="397"/>
      <c r="B739" s="397"/>
      <c r="C739" s="397"/>
      <c r="D739" s="397"/>
      <c r="E739" s="397"/>
      <c r="F739" s="397"/>
      <c r="G739" s="397"/>
      <c r="H739" s="397"/>
      <c r="I739" s="397"/>
      <c r="J739" s="397"/>
      <c r="K739" s="397"/>
      <c r="L739" s="397"/>
      <c r="M739" s="397"/>
      <c r="N739" s="397"/>
      <c r="O739" s="397"/>
      <c r="P739" s="397"/>
      <c r="Q739" s="397"/>
      <c r="R739" s="397"/>
      <c r="S739" s="397"/>
      <c r="T739" s="397"/>
      <c r="U739" s="397"/>
      <c r="V739" s="397"/>
      <c r="W739" s="397"/>
      <c r="X739" s="397"/>
      <c r="Y739" s="397"/>
      <c r="Z739" s="397"/>
      <c r="AA739" s="397"/>
      <c r="AB739" s="397"/>
      <c r="AC739" s="397"/>
      <c r="AD739" s="397"/>
      <c r="AE739" s="397"/>
      <c r="AF739" s="397"/>
      <c r="AG739" s="397"/>
      <c r="AH739" s="397"/>
    </row>
    <row r="740" spans="1:34" ht="14.4">
      <c r="A740" s="397"/>
      <c r="B740" s="397"/>
      <c r="C740" s="397"/>
      <c r="D740" s="397"/>
      <c r="E740" s="397"/>
      <c r="F740" s="397"/>
      <c r="G740" s="397"/>
      <c r="H740" s="397"/>
      <c r="I740" s="397"/>
      <c r="J740" s="397"/>
      <c r="K740" s="397"/>
      <c r="L740" s="397"/>
      <c r="M740" s="397"/>
      <c r="N740" s="397"/>
      <c r="O740" s="397"/>
      <c r="P740" s="397"/>
      <c r="Q740" s="397"/>
      <c r="R740" s="397"/>
      <c r="S740" s="397"/>
      <c r="T740" s="397"/>
      <c r="U740" s="397"/>
      <c r="V740" s="397"/>
      <c r="W740" s="397"/>
      <c r="X740" s="397"/>
      <c r="Y740" s="397"/>
      <c r="Z740" s="397"/>
      <c r="AA740" s="397"/>
      <c r="AB740" s="397"/>
      <c r="AC740" s="397"/>
      <c r="AD740" s="397"/>
      <c r="AE740" s="397"/>
      <c r="AF740" s="397"/>
      <c r="AG740" s="397"/>
      <c r="AH740" s="397"/>
    </row>
    <row r="741" spans="1:34" ht="14.4">
      <c r="A741" s="397"/>
      <c r="B741" s="397"/>
      <c r="C741" s="397"/>
      <c r="D741" s="397"/>
      <c r="E741" s="397"/>
      <c r="F741" s="397"/>
      <c r="G741" s="397"/>
      <c r="H741" s="397"/>
      <c r="I741" s="397"/>
      <c r="J741" s="397"/>
      <c r="K741" s="397"/>
      <c r="L741" s="397"/>
      <c r="M741" s="397"/>
      <c r="N741" s="397"/>
      <c r="O741" s="397"/>
      <c r="P741" s="397"/>
      <c r="Q741" s="397"/>
      <c r="R741" s="397"/>
      <c r="S741" s="397"/>
      <c r="T741" s="397"/>
      <c r="U741" s="397"/>
      <c r="V741" s="397"/>
      <c r="W741" s="397"/>
      <c r="X741" s="397"/>
      <c r="Y741" s="397"/>
      <c r="Z741" s="397"/>
      <c r="AA741" s="397"/>
      <c r="AB741" s="397"/>
      <c r="AC741" s="397"/>
      <c r="AD741" s="397"/>
      <c r="AE741" s="397"/>
      <c r="AF741" s="397"/>
      <c r="AG741" s="397"/>
      <c r="AH741" s="397"/>
    </row>
    <row r="742" spans="1:34" ht="14.4">
      <c r="A742" s="397"/>
      <c r="B742" s="397"/>
      <c r="C742" s="397"/>
      <c r="D742" s="397"/>
      <c r="E742" s="397"/>
      <c r="F742" s="397"/>
      <c r="G742" s="397"/>
      <c r="H742" s="397"/>
      <c r="I742" s="397"/>
      <c r="J742" s="397"/>
      <c r="K742" s="397"/>
      <c r="L742" s="397"/>
      <c r="M742" s="397"/>
      <c r="N742" s="397"/>
      <c r="O742" s="397"/>
      <c r="P742" s="397"/>
      <c r="Q742" s="397"/>
      <c r="R742" s="397"/>
      <c r="S742" s="397"/>
      <c r="T742" s="397"/>
      <c r="U742" s="397"/>
      <c r="V742" s="397"/>
      <c r="W742" s="397"/>
      <c r="X742" s="397"/>
      <c r="Y742" s="397"/>
      <c r="Z742" s="397"/>
      <c r="AA742" s="397"/>
      <c r="AB742" s="397"/>
      <c r="AC742" s="397"/>
      <c r="AD742" s="397"/>
      <c r="AE742" s="397"/>
      <c r="AF742" s="397"/>
      <c r="AG742" s="397"/>
      <c r="AH742" s="397"/>
    </row>
    <row r="743" spans="1:34" ht="14.4">
      <c r="A743" s="397"/>
      <c r="B743" s="397"/>
      <c r="C743" s="397"/>
      <c r="D743" s="397"/>
      <c r="E743" s="397"/>
      <c r="F743" s="397"/>
      <c r="G743" s="397"/>
      <c r="H743" s="397"/>
      <c r="I743" s="397"/>
      <c r="J743" s="397"/>
      <c r="K743" s="397"/>
      <c r="L743" s="397"/>
      <c r="M743" s="397"/>
      <c r="N743" s="397"/>
      <c r="O743" s="397"/>
      <c r="P743" s="397"/>
      <c r="Q743" s="397"/>
      <c r="R743" s="397"/>
      <c r="S743" s="397"/>
      <c r="T743" s="397"/>
      <c r="U743" s="397"/>
      <c r="V743" s="397"/>
      <c r="W743" s="397"/>
      <c r="X743" s="397"/>
      <c r="Y743" s="397"/>
      <c r="Z743" s="397"/>
      <c r="AA743" s="397"/>
      <c r="AB743" s="397"/>
      <c r="AC743" s="397"/>
      <c r="AD743" s="397"/>
      <c r="AE743" s="397"/>
      <c r="AF743" s="397"/>
      <c r="AG743" s="397"/>
      <c r="AH743" s="397"/>
    </row>
    <row r="744" spans="1:34" ht="14.4">
      <c r="A744" s="397"/>
      <c r="B744" s="397"/>
      <c r="C744" s="397"/>
      <c r="D744" s="397"/>
      <c r="E744" s="397"/>
      <c r="F744" s="397"/>
      <c r="G744" s="397"/>
      <c r="H744" s="397"/>
      <c r="I744" s="397"/>
      <c r="J744" s="397"/>
      <c r="K744" s="397"/>
      <c r="L744" s="397"/>
      <c r="M744" s="397"/>
      <c r="N744" s="397"/>
      <c r="O744" s="397"/>
      <c r="P744" s="397"/>
      <c r="Q744" s="397"/>
      <c r="R744" s="397"/>
      <c r="S744" s="397"/>
      <c r="T744" s="397"/>
      <c r="U744" s="397"/>
      <c r="V744" s="397"/>
      <c r="W744" s="397"/>
      <c r="X744" s="397"/>
      <c r="Y744" s="397"/>
      <c r="Z744" s="397"/>
      <c r="AA744" s="397"/>
      <c r="AB744" s="397"/>
      <c r="AC744" s="397"/>
      <c r="AD744" s="397"/>
      <c r="AE744" s="397"/>
      <c r="AF744" s="397"/>
      <c r="AG744" s="397"/>
      <c r="AH744" s="397"/>
    </row>
    <row r="745" spans="1:34" ht="14.4">
      <c r="A745" s="397"/>
      <c r="B745" s="397"/>
      <c r="C745" s="397"/>
      <c r="D745" s="397"/>
      <c r="E745" s="397"/>
      <c r="F745" s="397"/>
      <c r="G745" s="397"/>
      <c r="H745" s="397"/>
      <c r="I745" s="397"/>
      <c r="J745" s="397"/>
      <c r="K745" s="397"/>
      <c r="L745" s="397"/>
      <c r="M745" s="397"/>
      <c r="N745" s="397"/>
      <c r="O745" s="397"/>
      <c r="P745" s="397"/>
      <c r="Q745" s="397"/>
      <c r="R745" s="397"/>
      <c r="S745" s="397"/>
      <c r="T745" s="397"/>
      <c r="U745" s="397"/>
      <c r="V745" s="397"/>
      <c r="W745" s="397"/>
      <c r="X745" s="397"/>
      <c r="Y745" s="397"/>
      <c r="Z745" s="397"/>
      <c r="AA745" s="397"/>
      <c r="AB745" s="397"/>
      <c r="AC745" s="397"/>
      <c r="AD745" s="397"/>
      <c r="AE745" s="397"/>
      <c r="AF745" s="397"/>
      <c r="AG745" s="397"/>
      <c r="AH745" s="397"/>
    </row>
    <row r="746" spans="1:34" ht="14.4">
      <c r="A746" s="397"/>
      <c r="B746" s="397"/>
      <c r="C746" s="397"/>
      <c r="D746" s="397"/>
      <c r="E746" s="397"/>
      <c r="F746" s="397"/>
      <c r="G746" s="397"/>
      <c r="H746" s="397"/>
      <c r="I746" s="397"/>
      <c r="J746" s="397"/>
      <c r="K746" s="397"/>
      <c r="L746" s="397"/>
      <c r="M746" s="397"/>
      <c r="N746" s="397"/>
      <c r="O746" s="397"/>
      <c r="P746" s="397"/>
      <c r="Q746" s="397"/>
      <c r="R746" s="397"/>
      <c r="S746" s="397"/>
      <c r="T746" s="397"/>
      <c r="U746" s="397"/>
      <c r="V746" s="397"/>
      <c r="W746" s="397"/>
      <c r="X746" s="397"/>
      <c r="Y746" s="397"/>
      <c r="Z746" s="397"/>
      <c r="AA746" s="397"/>
      <c r="AB746" s="397"/>
      <c r="AC746" s="397"/>
      <c r="AD746" s="397"/>
      <c r="AE746" s="397"/>
      <c r="AF746" s="397"/>
      <c r="AG746" s="397"/>
      <c r="AH746" s="397"/>
    </row>
    <row r="747" spans="1:34" ht="14.4">
      <c r="A747" s="397"/>
      <c r="B747" s="397"/>
      <c r="C747" s="397"/>
      <c r="D747" s="397"/>
      <c r="E747" s="397"/>
      <c r="F747" s="397"/>
      <c r="G747" s="397"/>
      <c r="H747" s="397"/>
      <c r="I747" s="397"/>
      <c r="J747" s="397"/>
      <c r="K747" s="397"/>
      <c r="L747" s="397"/>
      <c r="M747" s="397"/>
      <c r="N747" s="397"/>
      <c r="O747" s="397"/>
      <c r="P747" s="397"/>
      <c r="Q747" s="397"/>
      <c r="R747" s="397"/>
      <c r="S747" s="397"/>
      <c r="T747" s="397"/>
      <c r="U747" s="397"/>
      <c r="V747" s="397"/>
      <c r="W747" s="397"/>
      <c r="X747" s="397"/>
      <c r="Y747" s="397"/>
      <c r="Z747" s="397"/>
      <c r="AA747" s="397"/>
      <c r="AB747" s="397"/>
      <c r="AC747" s="397"/>
      <c r="AD747" s="397"/>
      <c r="AE747" s="397"/>
      <c r="AF747" s="397"/>
      <c r="AG747" s="397"/>
      <c r="AH747" s="397"/>
    </row>
    <row r="748" spans="1:34" ht="14.4">
      <c r="A748" s="397"/>
      <c r="B748" s="397"/>
      <c r="C748" s="397"/>
      <c r="D748" s="397"/>
      <c r="E748" s="397"/>
      <c r="F748" s="397"/>
      <c r="G748" s="397"/>
      <c r="H748" s="397"/>
      <c r="I748" s="397"/>
      <c r="J748" s="397"/>
      <c r="K748" s="397"/>
      <c r="L748" s="397"/>
      <c r="M748" s="397"/>
      <c r="N748" s="397"/>
      <c r="O748" s="397"/>
      <c r="P748" s="397"/>
      <c r="Q748" s="397"/>
      <c r="R748" s="397"/>
      <c r="S748" s="397"/>
      <c r="T748" s="397"/>
      <c r="U748" s="397"/>
      <c r="V748" s="397"/>
      <c r="W748" s="397"/>
      <c r="X748" s="397"/>
      <c r="Y748" s="397"/>
      <c r="Z748" s="397"/>
      <c r="AA748" s="397"/>
      <c r="AB748" s="397"/>
      <c r="AC748" s="397"/>
      <c r="AD748" s="397"/>
      <c r="AE748" s="397"/>
      <c r="AF748" s="397"/>
      <c r="AG748" s="397"/>
      <c r="AH748" s="397"/>
    </row>
    <row r="749" spans="1:34" ht="14.4">
      <c r="A749" s="397"/>
      <c r="B749" s="397"/>
      <c r="C749" s="397"/>
      <c r="D749" s="397"/>
      <c r="E749" s="397"/>
      <c r="F749" s="397"/>
      <c r="G749" s="397"/>
      <c r="H749" s="397"/>
      <c r="I749" s="397"/>
      <c r="J749" s="397"/>
      <c r="K749" s="397"/>
      <c r="L749" s="397"/>
      <c r="M749" s="397"/>
      <c r="N749" s="397"/>
      <c r="O749" s="397"/>
      <c r="P749" s="397"/>
      <c r="Q749" s="397"/>
      <c r="R749" s="397"/>
      <c r="S749" s="397"/>
      <c r="T749" s="397"/>
      <c r="U749" s="397"/>
      <c r="V749" s="397"/>
      <c r="W749" s="397"/>
      <c r="X749" s="397"/>
      <c r="Y749" s="397"/>
      <c r="Z749" s="397"/>
      <c r="AA749" s="397"/>
      <c r="AB749" s="397"/>
      <c r="AC749" s="397"/>
      <c r="AD749" s="397"/>
      <c r="AE749" s="397"/>
      <c r="AF749" s="397"/>
      <c r="AG749" s="397"/>
      <c r="AH749" s="397"/>
    </row>
    <row r="750" spans="1:34" ht="14.4">
      <c r="A750" s="397"/>
      <c r="B750" s="397"/>
      <c r="C750" s="397"/>
      <c r="D750" s="397"/>
      <c r="E750" s="397"/>
      <c r="F750" s="397"/>
      <c r="G750" s="397"/>
      <c r="H750" s="397"/>
      <c r="I750" s="397"/>
      <c r="J750" s="397"/>
      <c r="K750" s="397"/>
      <c r="L750" s="397"/>
      <c r="M750" s="397"/>
      <c r="N750" s="397"/>
      <c r="O750" s="397"/>
      <c r="P750" s="397"/>
      <c r="Q750" s="397"/>
      <c r="R750" s="397"/>
      <c r="S750" s="397"/>
      <c r="T750" s="397"/>
      <c r="U750" s="397"/>
      <c r="V750" s="397"/>
      <c r="W750" s="397"/>
      <c r="X750" s="397"/>
      <c r="Y750" s="397"/>
      <c r="Z750" s="397"/>
      <c r="AA750" s="397"/>
      <c r="AB750" s="397"/>
      <c r="AC750" s="397"/>
      <c r="AD750" s="397"/>
      <c r="AE750" s="397"/>
      <c r="AF750" s="397"/>
      <c r="AG750" s="397"/>
      <c r="AH750" s="397"/>
    </row>
    <row r="751" spans="1:34" ht="14.4">
      <c r="A751" s="397"/>
      <c r="B751" s="397"/>
      <c r="C751" s="397"/>
      <c r="D751" s="397"/>
      <c r="E751" s="397"/>
      <c r="F751" s="397"/>
      <c r="G751" s="397"/>
      <c r="H751" s="397"/>
      <c r="I751" s="397"/>
      <c r="J751" s="397"/>
      <c r="K751" s="397"/>
      <c r="L751" s="397"/>
      <c r="M751" s="397"/>
      <c r="N751" s="397"/>
      <c r="O751" s="397"/>
      <c r="P751" s="397"/>
      <c r="Q751" s="397"/>
      <c r="R751" s="397"/>
      <c r="S751" s="397"/>
      <c r="T751" s="397"/>
      <c r="U751" s="397"/>
      <c r="V751" s="397"/>
      <c r="W751" s="397"/>
      <c r="X751" s="397"/>
      <c r="Y751" s="397"/>
      <c r="Z751" s="397"/>
      <c r="AA751" s="397"/>
      <c r="AB751" s="397"/>
      <c r="AC751" s="397"/>
      <c r="AD751" s="397"/>
      <c r="AE751" s="397"/>
      <c r="AF751" s="397"/>
      <c r="AG751" s="397"/>
      <c r="AH751" s="397"/>
    </row>
    <row r="752" spans="1:34" ht="14.4">
      <c r="A752" s="397"/>
      <c r="B752" s="397"/>
      <c r="C752" s="397"/>
      <c r="D752" s="397"/>
      <c r="E752" s="397"/>
      <c r="F752" s="397"/>
      <c r="G752" s="397"/>
      <c r="H752" s="397"/>
      <c r="I752" s="397"/>
      <c r="J752" s="397"/>
      <c r="K752" s="397"/>
      <c r="L752" s="397"/>
      <c r="M752" s="397"/>
      <c r="N752" s="397"/>
      <c r="O752" s="397"/>
      <c r="P752" s="397"/>
      <c r="Q752" s="397"/>
      <c r="R752" s="397"/>
      <c r="S752" s="397"/>
      <c r="T752" s="397"/>
      <c r="U752" s="397"/>
      <c r="V752" s="397"/>
      <c r="W752" s="397"/>
      <c r="X752" s="397"/>
      <c r="Y752" s="397"/>
      <c r="Z752" s="397"/>
      <c r="AA752" s="397"/>
      <c r="AB752" s="397"/>
      <c r="AC752" s="397"/>
      <c r="AD752" s="397"/>
      <c r="AE752" s="397"/>
      <c r="AF752" s="397"/>
      <c r="AG752" s="397"/>
      <c r="AH752" s="397"/>
    </row>
    <row r="753" spans="1:34" ht="14.4">
      <c r="A753" s="397"/>
      <c r="B753" s="397"/>
      <c r="C753" s="397"/>
      <c r="D753" s="397"/>
      <c r="E753" s="397"/>
      <c r="F753" s="397"/>
      <c r="G753" s="397"/>
      <c r="H753" s="397"/>
      <c r="I753" s="397"/>
      <c r="J753" s="397"/>
      <c r="K753" s="397"/>
      <c r="L753" s="397"/>
      <c r="M753" s="397"/>
      <c r="N753" s="397"/>
      <c r="O753" s="397"/>
      <c r="P753" s="397"/>
      <c r="Q753" s="397"/>
      <c r="R753" s="397"/>
      <c r="S753" s="397"/>
      <c r="T753" s="397"/>
      <c r="U753" s="397"/>
      <c r="V753" s="397"/>
      <c r="W753" s="397"/>
      <c r="X753" s="397"/>
      <c r="Y753" s="397"/>
      <c r="Z753" s="397"/>
      <c r="AA753" s="397"/>
      <c r="AB753" s="397"/>
      <c r="AC753" s="397"/>
      <c r="AD753" s="397"/>
      <c r="AE753" s="397"/>
      <c r="AF753" s="397"/>
      <c r="AG753" s="397"/>
      <c r="AH753" s="397"/>
    </row>
    <row r="754" spans="1:34" ht="14.4">
      <c r="A754" s="397"/>
      <c r="B754" s="397"/>
      <c r="C754" s="397"/>
      <c r="D754" s="397"/>
      <c r="E754" s="397"/>
      <c r="F754" s="397"/>
      <c r="G754" s="397"/>
      <c r="H754" s="397"/>
      <c r="I754" s="397"/>
      <c r="J754" s="397"/>
      <c r="K754" s="397"/>
      <c r="L754" s="397"/>
      <c r="M754" s="397"/>
      <c r="N754" s="397"/>
      <c r="O754" s="397"/>
      <c r="P754" s="397"/>
      <c r="Q754" s="397"/>
      <c r="R754" s="397"/>
      <c r="S754" s="397"/>
      <c r="T754" s="397"/>
      <c r="U754" s="397"/>
      <c r="V754" s="397"/>
      <c r="W754" s="397"/>
      <c r="X754" s="397"/>
      <c r="Y754" s="397"/>
      <c r="Z754" s="397"/>
      <c r="AA754" s="397"/>
      <c r="AB754" s="397"/>
      <c r="AC754" s="397"/>
      <c r="AD754" s="397"/>
      <c r="AE754" s="397"/>
      <c r="AF754" s="397"/>
      <c r="AG754" s="397"/>
      <c r="AH754" s="397"/>
    </row>
    <row r="755" spans="1:34" ht="14.4">
      <c r="A755" s="397"/>
      <c r="B755" s="397"/>
      <c r="C755" s="397"/>
      <c r="D755" s="397"/>
      <c r="E755" s="397"/>
      <c r="F755" s="397"/>
      <c r="G755" s="397"/>
      <c r="H755" s="397"/>
      <c r="I755" s="397"/>
      <c r="J755" s="397"/>
      <c r="K755" s="397"/>
      <c r="L755" s="397"/>
      <c r="M755" s="397"/>
      <c r="N755" s="397"/>
      <c r="O755" s="397"/>
      <c r="P755" s="397"/>
      <c r="Q755" s="397"/>
      <c r="R755" s="397"/>
      <c r="S755" s="397"/>
      <c r="T755" s="397"/>
      <c r="U755" s="397"/>
      <c r="V755" s="397"/>
      <c r="W755" s="397"/>
      <c r="X755" s="397"/>
      <c r="Y755" s="397"/>
      <c r="Z755" s="397"/>
      <c r="AA755" s="397"/>
      <c r="AB755" s="397"/>
      <c r="AC755" s="397"/>
      <c r="AD755" s="397"/>
      <c r="AE755" s="397"/>
      <c r="AF755" s="397"/>
      <c r="AG755" s="397"/>
      <c r="AH755" s="397"/>
    </row>
    <row r="756" spans="1:34" ht="14.4">
      <c r="A756" s="397"/>
      <c r="B756" s="397"/>
      <c r="C756" s="397"/>
      <c r="D756" s="397"/>
      <c r="E756" s="397"/>
      <c r="F756" s="397"/>
      <c r="G756" s="397"/>
      <c r="H756" s="397"/>
      <c r="I756" s="397"/>
      <c r="J756" s="397"/>
      <c r="K756" s="397"/>
      <c r="L756" s="397"/>
      <c r="M756" s="397"/>
      <c r="N756" s="397"/>
      <c r="O756" s="397"/>
      <c r="P756" s="397"/>
      <c r="Q756" s="397"/>
      <c r="R756" s="397"/>
      <c r="S756" s="397"/>
      <c r="T756" s="397"/>
      <c r="U756" s="397"/>
      <c r="V756" s="397"/>
      <c r="W756" s="397"/>
      <c r="X756" s="397"/>
      <c r="Y756" s="397"/>
      <c r="Z756" s="397"/>
      <c r="AA756" s="397"/>
      <c r="AB756" s="397"/>
      <c r="AC756" s="397"/>
      <c r="AD756" s="397"/>
      <c r="AE756" s="397"/>
      <c r="AF756" s="397"/>
      <c r="AG756" s="397"/>
      <c r="AH756" s="397"/>
    </row>
    <row r="757" spans="1:34" ht="14.4">
      <c r="A757" s="397"/>
      <c r="B757" s="397"/>
      <c r="C757" s="397"/>
      <c r="D757" s="397"/>
      <c r="E757" s="397"/>
      <c r="F757" s="397"/>
      <c r="G757" s="397"/>
      <c r="H757" s="397"/>
      <c r="I757" s="397"/>
      <c r="J757" s="397"/>
      <c r="K757" s="397"/>
      <c r="L757" s="397"/>
      <c r="M757" s="397"/>
      <c r="N757" s="397"/>
      <c r="O757" s="397"/>
      <c r="P757" s="397"/>
      <c r="Q757" s="397"/>
      <c r="R757" s="397"/>
      <c r="S757" s="397"/>
      <c r="T757" s="397"/>
      <c r="U757" s="397"/>
      <c r="V757" s="397"/>
      <c r="W757" s="397"/>
      <c r="X757" s="397"/>
      <c r="Y757" s="397"/>
      <c r="Z757" s="397"/>
      <c r="AA757" s="397"/>
      <c r="AB757" s="397"/>
      <c r="AC757" s="397"/>
      <c r="AD757" s="397"/>
      <c r="AE757" s="397"/>
      <c r="AF757" s="397"/>
      <c r="AG757" s="397"/>
      <c r="AH757" s="397"/>
    </row>
    <row r="758" spans="1:34" ht="14.4">
      <c r="A758" s="397"/>
      <c r="B758" s="397"/>
      <c r="C758" s="397"/>
      <c r="D758" s="397"/>
      <c r="E758" s="397"/>
      <c r="F758" s="397"/>
      <c r="G758" s="397"/>
      <c r="H758" s="397"/>
      <c r="I758" s="397"/>
      <c r="J758" s="397"/>
      <c r="K758" s="397"/>
      <c r="L758" s="397"/>
      <c r="M758" s="397"/>
      <c r="N758" s="397"/>
      <c r="O758" s="397"/>
      <c r="P758" s="397"/>
      <c r="Q758" s="397"/>
      <c r="R758" s="397"/>
      <c r="S758" s="397"/>
      <c r="T758" s="397"/>
      <c r="U758" s="397"/>
      <c r="V758" s="397"/>
      <c r="W758" s="397"/>
      <c r="X758" s="397"/>
      <c r="Y758" s="397"/>
      <c r="Z758" s="397"/>
      <c r="AA758" s="397"/>
      <c r="AB758" s="397"/>
      <c r="AC758" s="397"/>
      <c r="AD758" s="397"/>
      <c r="AE758" s="397"/>
      <c r="AF758" s="397"/>
      <c r="AG758" s="397"/>
      <c r="AH758" s="397"/>
    </row>
    <row r="759" spans="1:34" ht="14.4">
      <c r="A759" s="397"/>
      <c r="B759" s="397"/>
      <c r="C759" s="397"/>
      <c r="D759" s="397"/>
      <c r="E759" s="397"/>
      <c r="F759" s="397"/>
      <c r="G759" s="397"/>
      <c r="H759" s="397"/>
      <c r="I759" s="397"/>
      <c r="J759" s="397"/>
      <c r="K759" s="397"/>
      <c r="L759" s="397"/>
      <c r="M759" s="397"/>
      <c r="N759" s="397"/>
      <c r="O759" s="397"/>
      <c r="P759" s="397"/>
      <c r="Q759" s="397"/>
      <c r="R759" s="397"/>
      <c r="S759" s="397"/>
      <c r="T759" s="397"/>
      <c r="U759" s="397"/>
      <c r="V759" s="397"/>
      <c r="W759" s="397"/>
      <c r="X759" s="397"/>
      <c r="Y759" s="397"/>
      <c r="Z759" s="397"/>
      <c r="AA759" s="397"/>
      <c r="AB759" s="397"/>
      <c r="AC759" s="397"/>
      <c r="AD759" s="397"/>
      <c r="AE759" s="397"/>
      <c r="AF759" s="397"/>
      <c r="AG759" s="397"/>
      <c r="AH759" s="397"/>
    </row>
    <row r="760" spans="1:34" ht="14.4">
      <c r="A760" s="397"/>
      <c r="B760" s="397"/>
      <c r="C760" s="397"/>
      <c r="D760" s="397"/>
      <c r="E760" s="397"/>
      <c r="F760" s="397"/>
      <c r="G760" s="397"/>
      <c r="H760" s="397"/>
      <c r="I760" s="397"/>
      <c r="J760" s="397"/>
      <c r="K760" s="397"/>
      <c r="L760" s="397"/>
      <c r="M760" s="397"/>
      <c r="N760" s="397"/>
      <c r="O760" s="397"/>
      <c r="P760" s="397"/>
      <c r="Q760" s="397"/>
      <c r="R760" s="397"/>
      <c r="S760" s="397"/>
      <c r="T760" s="397"/>
      <c r="U760" s="397"/>
      <c r="V760" s="397"/>
      <c r="W760" s="397"/>
      <c r="X760" s="397"/>
      <c r="Y760" s="397"/>
      <c r="Z760" s="397"/>
      <c r="AA760" s="397"/>
      <c r="AB760" s="397"/>
      <c r="AC760" s="397"/>
      <c r="AD760" s="397"/>
      <c r="AE760" s="397"/>
      <c r="AF760" s="397"/>
      <c r="AG760" s="397"/>
      <c r="AH760" s="397"/>
    </row>
    <row r="761" spans="1:34" ht="14.4">
      <c r="A761" s="397"/>
      <c r="B761" s="397"/>
      <c r="C761" s="397"/>
      <c r="D761" s="397"/>
      <c r="E761" s="397"/>
      <c r="F761" s="397"/>
      <c r="G761" s="397"/>
      <c r="H761" s="397"/>
      <c r="I761" s="397"/>
      <c r="J761" s="397"/>
      <c r="K761" s="397"/>
      <c r="L761" s="397"/>
      <c r="M761" s="397"/>
      <c r="N761" s="397"/>
      <c r="O761" s="397"/>
      <c r="P761" s="397"/>
      <c r="Q761" s="397"/>
      <c r="R761" s="397"/>
      <c r="S761" s="397"/>
      <c r="T761" s="397"/>
      <c r="U761" s="397"/>
      <c r="V761" s="397"/>
      <c r="W761" s="397"/>
      <c r="X761" s="397"/>
      <c r="Y761" s="397"/>
      <c r="Z761" s="397"/>
      <c r="AA761" s="397"/>
      <c r="AB761" s="397"/>
      <c r="AC761" s="397"/>
      <c r="AD761" s="397"/>
      <c r="AE761" s="397"/>
      <c r="AF761" s="397"/>
      <c r="AG761" s="397"/>
      <c r="AH761" s="397"/>
    </row>
    <row r="762" spans="1:34" ht="14.4">
      <c r="A762" s="397"/>
      <c r="B762" s="397"/>
      <c r="C762" s="397"/>
      <c r="D762" s="397"/>
      <c r="E762" s="397"/>
      <c r="F762" s="397"/>
      <c r="G762" s="397"/>
      <c r="H762" s="397"/>
      <c r="I762" s="397"/>
      <c r="J762" s="397"/>
      <c r="K762" s="397"/>
      <c r="L762" s="397"/>
      <c r="M762" s="397"/>
      <c r="N762" s="397"/>
      <c r="O762" s="397"/>
      <c r="P762" s="397"/>
      <c r="Q762" s="397"/>
      <c r="R762" s="397"/>
      <c r="S762" s="397"/>
      <c r="T762" s="397"/>
      <c r="U762" s="397"/>
      <c r="V762" s="397"/>
      <c r="W762" s="397"/>
      <c r="X762" s="397"/>
      <c r="Y762" s="397"/>
      <c r="Z762" s="397"/>
      <c r="AA762" s="397"/>
      <c r="AB762" s="397"/>
      <c r="AC762" s="397"/>
      <c r="AD762" s="397"/>
      <c r="AE762" s="397"/>
      <c r="AF762" s="397"/>
      <c r="AG762" s="397"/>
      <c r="AH762" s="397"/>
    </row>
    <row r="763" spans="1:34" ht="14.4">
      <c r="A763" s="397"/>
      <c r="B763" s="397"/>
      <c r="C763" s="397"/>
      <c r="D763" s="397"/>
      <c r="E763" s="397"/>
      <c r="F763" s="397"/>
      <c r="G763" s="397"/>
      <c r="H763" s="397"/>
      <c r="I763" s="397"/>
      <c r="J763" s="397"/>
      <c r="K763" s="397"/>
      <c r="L763" s="397"/>
      <c r="M763" s="397"/>
      <c r="N763" s="397"/>
      <c r="O763" s="397"/>
      <c r="P763" s="397"/>
      <c r="Q763" s="397"/>
      <c r="R763" s="397"/>
      <c r="S763" s="397"/>
      <c r="T763" s="397"/>
      <c r="U763" s="397"/>
      <c r="V763" s="397"/>
      <c r="W763" s="397"/>
      <c r="X763" s="397"/>
      <c r="Y763" s="397"/>
      <c r="Z763" s="397"/>
      <c r="AA763" s="397"/>
      <c r="AB763" s="397"/>
      <c r="AC763" s="397"/>
      <c r="AD763" s="397"/>
      <c r="AE763" s="397"/>
      <c r="AF763" s="397"/>
      <c r="AG763" s="397"/>
      <c r="AH763" s="397"/>
    </row>
    <row r="764" spans="1:34" ht="14.4">
      <c r="A764" s="397"/>
      <c r="B764" s="397"/>
      <c r="C764" s="397"/>
      <c r="D764" s="397"/>
      <c r="E764" s="397"/>
      <c r="F764" s="397"/>
      <c r="G764" s="397"/>
      <c r="H764" s="397"/>
      <c r="I764" s="397"/>
      <c r="J764" s="397"/>
      <c r="K764" s="397"/>
      <c r="L764" s="397"/>
      <c r="M764" s="397"/>
      <c r="N764" s="397"/>
      <c r="O764" s="397"/>
      <c r="P764" s="397"/>
      <c r="Q764" s="397"/>
      <c r="R764" s="397"/>
      <c r="S764" s="397"/>
      <c r="T764" s="397"/>
      <c r="U764" s="397"/>
      <c r="V764" s="397"/>
      <c r="W764" s="397"/>
      <c r="X764" s="397"/>
      <c r="Y764" s="397"/>
      <c r="Z764" s="397"/>
      <c r="AA764" s="397"/>
      <c r="AB764" s="397"/>
      <c r="AC764" s="397"/>
      <c r="AD764" s="397"/>
      <c r="AE764" s="397"/>
      <c r="AF764" s="397"/>
      <c r="AG764" s="397"/>
      <c r="AH764" s="397"/>
    </row>
    <row r="765" spans="1:34" ht="14.4">
      <c r="A765" s="397"/>
      <c r="B765" s="397"/>
      <c r="C765" s="397"/>
      <c r="D765" s="397"/>
      <c r="E765" s="397"/>
      <c r="F765" s="397"/>
      <c r="G765" s="397"/>
      <c r="H765" s="397"/>
      <c r="I765" s="397"/>
      <c r="J765" s="397"/>
      <c r="K765" s="397"/>
      <c r="L765" s="397"/>
      <c r="M765" s="397"/>
      <c r="N765" s="397"/>
      <c r="O765" s="397"/>
      <c r="P765" s="397"/>
      <c r="Q765" s="397"/>
      <c r="R765" s="397"/>
      <c r="S765" s="397"/>
      <c r="T765" s="397"/>
      <c r="U765" s="397"/>
      <c r="V765" s="397"/>
      <c r="W765" s="397"/>
      <c r="X765" s="397"/>
      <c r="Y765" s="397"/>
      <c r="Z765" s="397"/>
      <c r="AA765" s="397"/>
      <c r="AB765" s="397"/>
      <c r="AC765" s="397"/>
      <c r="AD765" s="397"/>
      <c r="AE765" s="397"/>
      <c r="AF765" s="397"/>
      <c r="AG765" s="397"/>
      <c r="AH765" s="397"/>
    </row>
    <row r="766" spans="1:34" ht="14.4">
      <c r="A766" s="397"/>
      <c r="B766" s="397"/>
      <c r="C766" s="397"/>
      <c r="D766" s="397"/>
      <c r="E766" s="397"/>
      <c r="F766" s="397"/>
      <c r="G766" s="397"/>
      <c r="H766" s="397"/>
      <c r="I766" s="397"/>
      <c r="J766" s="397"/>
      <c r="K766" s="397"/>
      <c r="L766" s="397"/>
      <c r="M766" s="397"/>
      <c r="N766" s="397"/>
      <c r="O766" s="397"/>
      <c r="P766" s="397"/>
      <c r="Q766" s="397"/>
      <c r="R766" s="397"/>
      <c r="S766" s="397"/>
      <c r="T766" s="397"/>
      <c r="U766" s="397"/>
      <c r="V766" s="397"/>
      <c r="W766" s="397"/>
      <c r="X766" s="397"/>
      <c r="Y766" s="397"/>
      <c r="Z766" s="397"/>
      <c r="AA766" s="397"/>
      <c r="AB766" s="397"/>
      <c r="AC766" s="397"/>
      <c r="AD766" s="397"/>
      <c r="AE766" s="397"/>
      <c r="AF766" s="397"/>
      <c r="AG766" s="397"/>
      <c r="AH766" s="397"/>
    </row>
    <row r="767" spans="1:34" ht="14.4">
      <c r="A767" s="397"/>
      <c r="B767" s="397"/>
      <c r="C767" s="397"/>
      <c r="D767" s="397"/>
      <c r="E767" s="397"/>
      <c r="F767" s="397"/>
      <c r="G767" s="397"/>
      <c r="H767" s="397"/>
      <c r="I767" s="397"/>
      <c r="J767" s="397"/>
      <c r="K767" s="397"/>
      <c r="L767" s="397"/>
      <c r="M767" s="397"/>
      <c r="N767" s="397"/>
      <c r="O767" s="397"/>
      <c r="P767" s="397"/>
      <c r="Q767" s="397"/>
      <c r="R767" s="397"/>
      <c r="S767" s="397"/>
      <c r="T767" s="397"/>
      <c r="U767" s="397"/>
      <c r="V767" s="397"/>
      <c r="W767" s="397"/>
      <c r="X767" s="397"/>
      <c r="Y767" s="397"/>
      <c r="Z767" s="397"/>
      <c r="AA767" s="397"/>
      <c r="AB767" s="397"/>
      <c r="AC767" s="397"/>
      <c r="AD767" s="397"/>
      <c r="AE767" s="397"/>
      <c r="AF767" s="397"/>
      <c r="AG767" s="397"/>
      <c r="AH767" s="397"/>
    </row>
    <row r="768" spans="1:34" ht="14.4">
      <c r="A768" s="397"/>
      <c r="B768" s="397"/>
      <c r="C768" s="397"/>
      <c r="D768" s="397"/>
      <c r="E768" s="397"/>
      <c r="F768" s="397"/>
      <c r="G768" s="397"/>
      <c r="H768" s="397"/>
      <c r="I768" s="397"/>
      <c r="J768" s="397"/>
      <c r="K768" s="397"/>
      <c r="L768" s="397"/>
      <c r="M768" s="397"/>
      <c r="N768" s="397"/>
      <c r="O768" s="397"/>
      <c r="P768" s="397"/>
      <c r="Q768" s="397"/>
      <c r="R768" s="397"/>
      <c r="S768" s="397"/>
      <c r="T768" s="397"/>
      <c r="U768" s="397"/>
      <c r="V768" s="397"/>
      <c r="W768" s="397"/>
      <c r="X768" s="397"/>
      <c r="Y768" s="397"/>
      <c r="Z768" s="397"/>
      <c r="AA768" s="397"/>
      <c r="AB768" s="397"/>
      <c r="AC768" s="397"/>
      <c r="AD768" s="397"/>
      <c r="AE768" s="397"/>
      <c r="AF768" s="397"/>
      <c r="AG768" s="397"/>
      <c r="AH768" s="397"/>
    </row>
    <row r="769" spans="1:34" ht="14.4">
      <c r="A769" s="397"/>
      <c r="B769" s="397"/>
      <c r="C769" s="397"/>
      <c r="D769" s="397"/>
      <c r="E769" s="397"/>
      <c r="F769" s="397"/>
      <c r="G769" s="397"/>
      <c r="H769" s="397"/>
      <c r="I769" s="397"/>
      <c r="J769" s="397"/>
      <c r="K769" s="397"/>
      <c r="L769" s="397"/>
      <c r="M769" s="397"/>
      <c r="N769" s="397"/>
      <c r="O769" s="397"/>
      <c r="P769" s="397"/>
      <c r="Q769" s="397"/>
      <c r="R769" s="397"/>
      <c r="S769" s="397"/>
      <c r="T769" s="397"/>
      <c r="U769" s="397"/>
      <c r="V769" s="397"/>
      <c r="W769" s="397"/>
      <c r="X769" s="397"/>
      <c r="Y769" s="397"/>
      <c r="Z769" s="397"/>
      <c r="AA769" s="397"/>
      <c r="AB769" s="397"/>
      <c r="AC769" s="397"/>
      <c r="AD769" s="397"/>
      <c r="AE769" s="397"/>
      <c r="AF769" s="397"/>
      <c r="AG769" s="397"/>
      <c r="AH769" s="397"/>
    </row>
    <row r="770" spans="1:34" ht="14.4">
      <c r="A770" s="397"/>
      <c r="B770" s="397"/>
      <c r="C770" s="397"/>
      <c r="D770" s="397"/>
      <c r="E770" s="397"/>
      <c r="F770" s="397"/>
      <c r="G770" s="397"/>
      <c r="H770" s="397"/>
      <c r="I770" s="397"/>
      <c r="J770" s="397"/>
      <c r="K770" s="397"/>
      <c r="L770" s="397"/>
      <c r="M770" s="397"/>
      <c r="N770" s="397"/>
      <c r="O770" s="397"/>
      <c r="P770" s="397"/>
      <c r="Q770" s="397"/>
      <c r="R770" s="397"/>
      <c r="S770" s="397"/>
      <c r="T770" s="397"/>
      <c r="U770" s="397"/>
      <c r="V770" s="397"/>
      <c r="W770" s="397"/>
      <c r="X770" s="397"/>
      <c r="Y770" s="397"/>
      <c r="Z770" s="397"/>
      <c r="AA770" s="397"/>
      <c r="AB770" s="397"/>
      <c r="AC770" s="397"/>
      <c r="AD770" s="397"/>
      <c r="AE770" s="397"/>
      <c r="AF770" s="397"/>
      <c r="AG770" s="397"/>
      <c r="AH770" s="397"/>
    </row>
    <row r="771" spans="1:34" ht="14.4">
      <c r="A771" s="397"/>
      <c r="B771" s="397"/>
      <c r="C771" s="397"/>
      <c r="D771" s="397"/>
      <c r="E771" s="397"/>
      <c r="F771" s="397"/>
      <c r="G771" s="397"/>
      <c r="H771" s="397"/>
      <c r="I771" s="397"/>
      <c r="J771" s="397"/>
      <c r="K771" s="397"/>
      <c r="L771" s="397"/>
      <c r="M771" s="397"/>
      <c r="N771" s="397"/>
      <c r="O771" s="397"/>
      <c r="P771" s="397"/>
      <c r="Q771" s="397"/>
      <c r="R771" s="397"/>
      <c r="S771" s="397"/>
      <c r="T771" s="397"/>
      <c r="U771" s="397"/>
      <c r="V771" s="397"/>
      <c r="W771" s="397"/>
      <c r="X771" s="397"/>
      <c r="Y771" s="397"/>
      <c r="Z771" s="397"/>
      <c r="AA771" s="397"/>
      <c r="AB771" s="397"/>
      <c r="AC771" s="397"/>
      <c r="AD771" s="397"/>
      <c r="AE771" s="397"/>
      <c r="AF771" s="397"/>
      <c r="AG771" s="397"/>
      <c r="AH771" s="397"/>
    </row>
    <row r="772" spans="1:34" ht="14.4">
      <c r="A772" s="397"/>
      <c r="B772" s="397"/>
      <c r="C772" s="397"/>
      <c r="D772" s="397"/>
      <c r="E772" s="397"/>
      <c r="F772" s="397"/>
      <c r="G772" s="397"/>
      <c r="H772" s="397"/>
      <c r="I772" s="397"/>
      <c r="J772" s="397"/>
      <c r="K772" s="397"/>
      <c r="L772" s="397"/>
      <c r="M772" s="397"/>
      <c r="N772" s="397"/>
      <c r="O772" s="397"/>
      <c r="P772" s="397"/>
      <c r="Q772" s="397"/>
      <c r="R772" s="397"/>
      <c r="S772" s="397"/>
      <c r="T772" s="397"/>
      <c r="U772" s="397"/>
      <c r="V772" s="397"/>
      <c r="W772" s="397"/>
      <c r="X772" s="397"/>
      <c r="Y772" s="397"/>
      <c r="Z772" s="397"/>
      <c r="AA772" s="397"/>
      <c r="AB772" s="397"/>
      <c r="AC772" s="397"/>
      <c r="AD772" s="397"/>
      <c r="AE772" s="397"/>
      <c r="AF772" s="397"/>
      <c r="AG772" s="397"/>
      <c r="AH772" s="397"/>
    </row>
    <row r="773" spans="1:34" ht="14.4">
      <c r="A773" s="397"/>
      <c r="B773" s="397"/>
      <c r="C773" s="397"/>
      <c r="D773" s="397"/>
      <c r="E773" s="397"/>
      <c r="F773" s="397"/>
      <c r="G773" s="397"/>
      <c r="H773" s="397"/>
      <c r="I773" s="397"/>
      <c r="J773" s="397"/>
      <c r="K773" s="397"/>
      <c r="L773" s="397"/>
      <c r="M773" s="397"/>
      <c r="N773" s="397"/>
      <c r="O773" s="397"/>
      <c r="P773" s="397"/>
      <c r="Q773" s="397"/>
      <c r="R773" s="397"/>
      <c r="S773" s="397"/>
      <c r="T773" s="397"/>
      <c r="U773" s="397"/>
      <c r="V773" s="397"/>
      <c r="W773" s="397"/>
      <c r="X773" s="397"/>
      <c r="Y773" s="397"/>
      <c r="Z773" s="397"/>
      <c r="AA773" s="397"/>
      <c r="AB773" s="397"/>
      <c r="AC773" s="397"/>
      <c r="AD773" s="397"/>
      <c r="AE773" s="397"/>
      <c r="AF773" s="397"/>
      <c r="AG773" s="397"/>
      <c r="AH773" s="397"/>
    </row>
    <row r="774" spans="1:34" ht="14.4">
      <c r="A774" s="397"/>
      <c r="B774" s="397"/>
      <c r="C774" s="397"/>
      <c r="D774" s="397"/>
      <c r="E774" s="397"/>
      <c r="F774" s="397"/>
      <c r="G774" s="397"/>
      <c r="H774" s="397"/>
      <c r="I774" s="397"/>
      <c r="J774" s="397"/>
      <c r="K774" s="397"/>
      <c r="L774" s="397"/>
      <c r="M774" s="397"/>
      <c r="N774" s="397"/>
      <c r="O774" s="397"/>
      <c r="P774" s="397"/>
      <c r="Q774" s="397"/>
      <c r="R774" s="397"/>
      <c r="S774" s="397"/>
      <c r="T774" s="397"/>
      <c r="U774" s="397"/>
      <c r="V774" s="397"/>
      <c r="W774" s="397"/>
      <c r="X774" s="397"/>
      <c r="Y774" s="397"/>
      <c r="Z774" s="397"/>
      <c r="AA774" s="397"/>
      <c r="AB774" s="397"/>
      <c r="AC774" s="397"/>
      <c r="AD774" s="397"/>
      <c r="AE774" s="397"/>
      <c r="AF774" s="397"/>
      <c r="AG774" s="397"/>
      <c r="AH774" s="397"/>
    </row>
    <row r="775" spans="1:34" ht="14.4">
      <c r="A775" s="397"/>
      <c r="B775" s="397"/>
      <c r="C775" s="397"/>
      <c r="D775" s="397"/>
      <c r="E775" s="397"/>
      <c r="F775" s="397"/>
      <c r="G775" s="397"/>
      <c r="H775" s="397"/>
      <c r="I775" s="397"/>
      <c r="J775" s="397"/>
      <c r="K775" s="397"/>
      <c r="L775" s="397"/>
      <c r="M775" s="397"/>
      <c r="N775" s="397"/>
      <c r="O775" s="397"/>
      <c r="P775" s="397"/>
      <c r="Q775" s="397"/>
      <c r="R775" s="397"/>
      <c r="S775" s="397"/>
      <c r="T775" s="397"/>
      <c r="U775" s="397"/>
      <c r="V775" s="397"/>
      <c r="W775" s="397"/>
      <c r="X775" s="397"/>
      <c r="Y775" s="397"/>
      <c r="Z775" s="397"/>
      <c r="AA775" s="397"/>
      <c r="AB775" s="397"/>
      <c r="AC775" s="397"/>
      <c r="AD775" s="397"/>
      <c r="AE775" s="397"/>
      <c r="AF775" s="397"/>
      <c r="AG775" s="397"/>
      <c r="AH775" s="397"/>
    </row>
    <row r="776" spans="1:34" ht="14.4">
      <c r="A776" s="397"/>
      <c r="B776" s="397"/>
      <c r="C776" s="397"/>
      <c r="D776" s="397"/>
      <c r="E776" s="397"/>
      <c r="F776" s="397"/>
      <c r="G776" s="397"/>
      <c r="H776" s="397"/>
      <c r="I776" s="397"/>
      <c r="J776" s="397"/>
      <c r="K776" s="397"/>
      <c r="L776" s="397"/>
      <c r="M776" s="397"/>
      <c r="N776" s="397"/>
      <c r="O776" s="397"/>
      <c r="P776" s="397"/>
      <c r="Q776" s="397"/>
      <c r="R776" s="397"/>
      <c r="S776" s="397"/>
      <c r="T776" s="397"/>
      <c r="U776" s="397"/>
      <c r="V776" s="397"/>
      <c r="W776" s="397"/>
      <c r="X776" s="397"/>
      <c r="Y776" s="397"/>
      <c r="Z776" s="397"/>
      <c r="AA776" s="397"/>
      <c r="AB776" s="397"/>
      <c r="AC776" s="397"/>
      <c r="AD776" s="397"/>
      <c r="AE776" s="397"/>
      <c r="AF776" s="397"/>
      <c r="AG776" s="397"/>
      <c r="AH776" s="397"/>
    </row>
    <row r="777" spans="1:34" ht="14.4">
      <c r="A777" s="397"/>
      <c r="B777" s="397"/>
      <c r="C777" s="397"/>
      <c r="D777" s="397"/>
      <c r="E777" s="397"/>
      <c r="F777" s="397"/>
      <c r="G777" s="397"/>
      <c r="H777" s="397"/>
      <c r="I777" s="397"/>
      <c r="J777" s="397"/>
      <c r="K777" s="397"/>
      <c r="L777" s="397"/>
      <c r="M777" s="397"/>
      <c r="N777" s="397"/>
      <c r="O777" s="397"/>
      <c r="P777" s="397"/>
      <c r="Q777" s="397"/>
      <c r="R777" s="397"/>
      <c r="S777" s="397"/>
      <c r="T777" s="397"/>
      <c r="U777" s="397"/>
      <c r="V777" s="397"/>
      <c r="W777" s="397"/>
      <c r="X777" s="397"/>
      <c r="Y777" s="397"/>
      <c r="Z777" s="397"/>
      <c r="AA777" s="397"/>
      <c r="AB777" s="397"/>
      <c r="AC777" s="397"/>
      <c r="AD777" s="397"/>
      <c r="AE777" s="397"/>
      <c r="AF777" s="397"/>
      <c r="AG777" s="397"/>
      <c r="AH777" s="397"/>
    </row>
    <row r="778" spans="1:34" ht="14.4">
      <c r="A778" s="397"/>
      <c r="B778" s="397"/>
      <c r="C778" s="397"/>
      <c r="D778" s="397"/>
      <c r="E778" s="397"/>
      <c r="F778" s="397"/>
      <c r="G778" s="397"/>
      <c r="H778" s="397"/>
      <c r="I778" s="397"/>
      <c r="J778" s="397"/>
      <c r="K778" s="397"/>
      <c r="L778" s="397"/>
      <c r="M778" s="397"/>
      <c r="N778" s="397"/>
      <c r="O778" s="397"/>
      <c r="P778" s="397"/>
      <c r="Q778" s="397"/>
      <c r="R778" s="397"/>
      <c r="S778" s="397"/>
      <c r="T778" s="397"/>
      <c r="U778" s="397"/>
      <c r="V778" s="397"/>
      <c r="W778" s="397"/>
      <c r="X778" s="397"/>
      <c r="Y778" s="397"/>
      <c r="Z778" s="397"/>
      <c r="AA778" s="397"/>
      <c r="AB778" s="397"/>
      <c r="AC778" s="397"/>
      <c r="AD778" s="397"/>
      <c r="AE778" s="397"/>
      <c r="AF778" s="397"/>
      <c r="AG778" s="397"/>
      <c r="AH778" s="397"/>
    </row>
    <row r="779" spans="1:34" ht="14.4">
      <c r="A779" s="397"/>
      <c r="B779" s="397"/>
      <c r="C779" s="397"/>
      <c r="D779" s="397"/>
      <c r="E779" s="397"/>
      <c r="F779" s="397"/>
      <c r="G779" s="397"/>
      <c r="H779" s="397"/>
      <c r="I779" s="397"/>
      <c r="J779" s="397"/>
      <c r="K779" s="397"/>
      <c r="L779" s="397"/>
      <c r="M779" s="397"/>
      <c r="N779" s="397"/>
      <c r="O779" s="397"/>
      <c r="P779" s="397"/>
      <c r="Q779" s="397"/>
      <c r="R779" s="397"/>
      <c r="S779" s="397"/>
      <c r="T779" s="397"/>
      <c r="U779" s="397"/>
      <c r="V779" s="397"/>
      <c r="W779" s="397"/>
      <c r="X779" s="397"/>
      <c r="Y779" s="397"/>
      <c r="Z779" s="397"/>
      <c r="AA779" s="397"/>
      <c r="AB779" s="397"/>
      <c r="AC779" s="397"/>
      <c r="AD779" s="397"/>
      <c r="AE779" s="397"/>
      <c r="AF779" s="397"/>
      <c r="AG779" s="397"/>
      <c r="AH779" s="397"/>
    </row>
    <row r="780" spans="1:34" ht="14.4">
      <c r="A780" s="397"/>
      <c r="B780" s="397"/>
      <c r="C780" s="397"/>
      <c r="D780" s="397"/>
      <c r="E780" s="397"/>
      <c r="F780" s="397"/>
      <c r="G780" s="397"/>
      <c r="H780" s="397"/>
      <c r="I780" s="397"/>
      <c r="J780" s="397"/>
      <c r="K780" s="397"/>
      <c r="L780" s="397"/>
      <c r="M780" s="397"/>
      <c r="N780" s="397"/>
      <c r="O780" s="397"/>
      <c r="P780" s="397"/>
      <c r="Q780" s="397"/>
      <c r="R780" s="397"/>
      <c r="S780" s="397"/>
      <c r="T780" s="397"/>
      <c r="U780" s="397"/>
      <c r="V780" s="397"/>
      <c r="W780" s="397"/>
      <c r="X780" s="397"/>
      <c r="Y780" s="397"/>
      <c r="Z780" s="397"/>
      <c r="AA780" s="397"/>
      <c r="AB780" s="397"/>
      <c r="AC780" s="397"/>
      <c r="AD780" s="397"/>
      <c r="AE780" s="397"/>
      <c r="AF780" s="397"/>
      <c r="AG780" s="397"/>
      <c r="AH780" s="397"/>
    </row>
    <row r="781" spans="1:34" ht="14.4">
      <c r="A781" s="397"/>
      <c r="B781" s="397"/>
      <c r="C781" s="397"/>
      <c r="D781" s="397"/>
      <c r="E781" s="397"/>
      <c r="F781" s="397"/>
      <c r="G781" s="397"/>
      <c r="H781" s="397"/>
      <c r="I781" s="397"/>
      <c r="J781" s="397"/>
      <c r="K781" s="397"/>
      <c r="L781" s="397"/>
      <c r="M781" s="397"/>
      <c r="N781" s="397"/>
      <c r="O781" s="397"/>
      <c r="P781" s="397"/>
      <c r="Q781" s="397"/>
      <c r="R781" s="397"/>
      <c r="S781" s="397"/>
      <c r="T781" s="397"/>
      <c r="U781" s="397"/>
      <c r="V781" s="397"/>
      <c r="W781" s="397"/>
      <c r="X781" s="397"/>
      <c r="Y781" s="397"/>
      <c r="Z781" s="397"/>
      <c r="AA781" s="397"/>
      <c r="AB781" s="397"/>
      <c r="AC781" s="397"/>
      <c r="AD781" s="397"/>
      <c r="AE781" s="397"/>
      <c r="AF781" s="397"/>
      <c r="AG781" s="397"/>
      <c r="AH781" s="397"/>
    </row>
    <row r="782" spans="1:34" ht="14.4">
      <c r="A782" s="397"/>
      <c r="B782" s="397"/>
      <c r="C782" s="397"/>
      <c r="D782" s="397"/>
      <c r="E782" s="397"/>
      <c r="F782" s="397"/>
      <c r="G782" s="397"/>
      <c r="H782" s="397"/>
      <c r="I782" s="397"/>
      <c r="J782" s="397"/>
      <c r="K782" s="397"/>
      <c r="L782" s="397"/>
      <c r="M782" s="397"/>
      <c r="N782" s="397"/>
      <c r="O782" s="397"/>
      <c r="P782" s="397"/>
      <c r="Q782" s="397"/>
      <c r="R782" s="397"/>
      <c r="S782" s="397"/>
      <c r="T782" s="397"/>
      <c r="U782" s="397"/>
      <c r="V782" s="397"/>
      <c r="W782" s="397"/>
      <c r="X782" s="397"/>
      <c r="Y782" s="397"/>
      <c r="Z782" s="397"/>
      <c r="AA782" s="397"/>
      <c r="AB782" s="397"/>
      <c r="AC782" s="397"/>
      <c r="AD782" s="397"/>
      <c r="AE782" s="397"/>
      <c r="AF782" s="397"/>
      <c r="AG782" s="397"/>
      <c r="AH782" s="397"/>
    </row>
    <row r="783" spans="1:34" ht="14.4">
      <c r="A783" s="397"/>
      <c r="B783" s="397"/>
      <c r="C783" s="397"/>
      <c r="D783" s="397"/>
      <c r="E783" s="397"/>
      <c r="F783" s="397"/>
      <c r="G783" s="397"/>
      <c r="H783" s="397"/>
      <c r="I783" s="397"/>
      <c r="J783" s="397"/>
      <c r="K783" s="397"/>
      <c r="L783" s="397"/>
      <c r="M783" s="397"/>
      <c r="N783" s="397"/>
      <c r="O783" s="397"/>
      <c r="P783" s="397"/>
      <c r="Q783" s="397"/>
      <c r="R783" s="397"/>
      <c r="S783" s="397"/>
      <c r="T783" s="397"/>
      <c r="U783" s="397"/>
      <c r="V783" s="397"/>
      <c r="W783" s="397"/>
      <c r="X783" s="397"/>
      <c r="Y783" s="397"/>
      <c r="Z783" s="397"/>
      <c r="AA783" s="397"/>
      <c r="AB783" s="397"/>
      <c r="AC783" s="397"/>
      <c r="AD783" s="397"/>
      <c r="AE783" s="397"/>
      <c r="AF783" s="397"/>
      <c r="AG783" s="397"/>
      <c r="AH783" s="397"/>
    </row>
    <row r="784" spans="1:34" ht="14.4">
      <c r="A784" s="397"/>
      <c r="B784" s="397"/>
      <c r="C784" s="397"/>
      <c r="D784" s="397"/>
      <c r="E784" s="397"/>
      <c r="F784" s="397"/>
      <c r="G784" s="397"/>
      <c r="H784" s="397"/>
      <c r="I784" s="397"/>
      <c r="J784" s="397"/>
      <c r="K784" s="397"/>
      <c r="L784" s="397"/>
      <c r="M784" s="397"/>
      <c r="N784" s="397"/>
      <c r="O784" s="397"/>
      <c r="P784" s="397"/>
      <c r="Q784" s="397"/>
      <c r="R784" s="397"/>
      <c r="S784" s="397"/>
      <c r="T784" s="397"/>
      <c r="U784" s="397"/>
      <c r="V784" s="397"/>
      <c r="W784" s="397"/>
      <c r="X784" s="397"/>
      <c r="Y784" s="397"/>
      <c r="Z784" s="397"/>
      <c r="AA784" s="397"/>
      <c r="AB784" s="397"/>
      <c r="AC784" s="397"/>
      <c r="AD784" s="397"/>
      <c r="AE784" s="397"/>
      <c r="AF784" s="397"/>
      <c r="AG784" s="397"/>
      <c r="AH784" s="397"/>
    </row>
    <row r="785" spans="1:34" ht="14.4">
      <c r="A785" s="397"/>
      <c r="B785" s="397"/>
      <c r="C785" s="397"/>
      <c r="D785" s="397"/>
      <c r="E785" s="397"/>
      <c r="F785" s="397"/>
      <c r="G785" s="397"/>
      <c r="H785" s="397"/>
      <c r="I785" s="397"/>
      <c r="J785" s="397"/>
      <c r="K785" s="397"/>
      <c r="L785" s="397"/>
      <c r="M785" s="397"/>
      <c r="N785" s="397"/>
      <c r="O785" s="397"/>
      <c r="P785" s="397"/>
      <c r="Q785" s="397"/>
      <c r="R785" s="397"/>
      <c r="S785" s="397"/>
      <c r="T785" s="397"/>
      <c r="U785" s="397"/>
      <c r="V785" s="397"/>
      <c r="W785" s="397"/>
      <c r="X785" s="397"/>
      <c r="Y785" s="397"/>
      <c r="Z785" s="397"/>
      <c r="AA785" s="397"/>
      <c r="AB785" s="397"/>
      <c r="AC785" s="397"/>
      <c r="AD785" s="397"/>
      <c r="AE785" s="397"/>
      <c r="AF785" s="397"/>
      <c r="AG785" s="397"/>
      <c r="AH785" s="397"/>
    </row>
    <row r="786" spans="1:34" ht="14.4">
      <c r="A786" s="397"/>
      <c r="B786" s="397"/>
      <c r="C786" s="397"/>
      <c r="D786" s="397"/>
      <c r="E786" s="397"/>
      <c r="F786" s="397"/>
      <c r="G786" s="397"/>
      <c r="H786" s="397"/>
      <c r="I786" s="397"/>
      <c r="J786" s="397"/>
      <c r="K786" s="397"/>
      <c r="L786" s="397"/>
      <c r="M786" s="397"/>
      <c r="N786" s="397"/>
      <c r="O786" s="397"/>
      <c r="P786" s="397"/>
      <c r="Q786" s="397"/>
      <c r="R786" s="397"/>
      <c r="S786" s="397"/>
      <c r="T786" s="397"/>
      <c r="U786" s="397"/>
      <c r="V786" s="397"/>
      <c r="W786" s="397"/>
      <c r="X786" s="397"/>
      <c r="Y786" s="397"/>
      <c r="Z786" s="397"/>
      <c r="AA786" s="397"/>
      <c r="AB786" s="397"/>
      <c r="AC786" s="397"/>
      <c r="AD786" s="397"/>
      <c r="AE786" s="397"/>
      <c r="AF786" s="397"/>
      <c r="AG786" s="397"/>
      <c r="AH786" s="397"/>
    </row>
    <row r="787" spans="1:34" ht="14.4">
      <c r="A787" s="397"/>
      <c r="B787" s="397"/>
      <c r="C787" s="397"/>
      <c r="D787" s="397"/>
      <c r="E787" s="397"/>
      <c r="F787" s="397"/>
      <c r="G787" s="397"/>
      <c r="H787" s="397"/>
      <c r="I787" s="397"/>
      <c r="J787" s="397"/>
      <c r="K787" s="397"/>
      <c r="L787" s="397"/>
      <c r="M787" s="397"/>
      <c r="N787" s="397"/>
      <c r="O787" s="397"/>
      <c r="P787" s="397"/>
      <c r="Q787" s="397"/>
      <c r="R787" s="397"/>
      <c r="S787" s="397"/>
      <c r="T787" s="397"/>
      <c r="U787" s="397"/>
      <c r="V787" s="397"/>
      <c r="W787" s="397"/>
      <c r="X787" s="397"/>
      <c r="Y787" s="397"/>
      <c r="Z787" s="397"/>
      <c r="AA787" s="397"/>
      <c r="AB787" s="397"/>
      <c r="AC787" s="397"/>
      <c r="AD787" s="397"/>
      <c r="AE787" s="397"/>
      <c r="AF787" s="397"/>
      <c r="AG787" s="397"/>
      <c r="AH787" s="397"/>
    </row>
    <row r="788" spans="1:34" ht="14.4">
      <c r="A788" s="397"/>
      <c r="B788" s="397"/>
      <c r="C788" s="397"/>
      <c r="D788" s="397"/>
      <c r="E788" s="397"/>
      <c r="F788" s="397"/>
      <c r="G788" s="397"/>
      <c r="H788" s="397"/>
      <c r="I788" s="397"/>
      <c r="J788" s="397"/>
      <c r="K788" s="397"/>
      <c r="L788" s="397"/>
      <c r="M788" s="397"/>
      <c r="N788" s="397"/>
      <c r="O788" s="397"/>
      <c r="P788" s="397"/>
      <c r="Q788" s="397"/>
      <c r="R788" s="397"/>
      <c r="S788" s="397"/>
      <c r="T788" s="397"/>
      <c r="U788" s="397"/>
      <c r="V788" s="397"/>
      <c r="W788" s="397"/>
      <c r="X788" s="397"/>
      <c r="Y788" s="397"/>
      <c r="Z788" s="397"/>
      <c r="AA788" s="397"/>
      <c r="AB788" s="397"/>
      <c r="AC788" s="397"/>
      <c r="AD788" s="397"/>
      <c r="AE788" s="397"/>
      <c r="AF788" s="397"/>
      <c r="AG788" s="397"/>
      <c r="AH788" s="397"/>
    </row>
    <row r="789" spans="1:34" ht="14.4">
      <c r="A789" s="397"/>
      <c r="B789" s="397"/>
      <c r="C789" s="397"/>
      <c r="D789" s="397"/>
      <c r="E789" s="397"/>
      <c r="F789" s="397"/>
      <c r="G789" s="397"/>
      <c r="H789" s="397"/>
      <c r="I789" s="397"/>
      <c r="J789" s="397"/>
      <c r="K789" s="397"/>
      <c r="L789" s="397"/>
      <c r="M789" s="397"/>
      <c r="N789" s="397"/>
      <c r="O789" s="397"/>
      <c r="P789" s="397"/>
      <c r="Q789" s="397"/>
      <c r="R789" s="397"/>
      <c r="S789" s="397"/>
      <c r="T789" s="397"/>
      <c r="U789" s="397"/>
      <c r="V789" s="397"/>
      <c r="W789" s="397"/>
      <c r="X789" s="397"/>
      <c r="Y789" s="397"/>
      <c r="Z789" s="397"/>
      <c r="AA789" s="397"/>
      <c r="AB789" s="397"/>
      <c r="AC789" s="397"/>
      <c r="AD789" s="397"/>
      <c r="AE789" s="397"/>
      <c r="AF789" s="397"/>
      <c r="AG789" s="397"/>
      <c r="AH789" s="397"/>
    </row>
    <row r="790" spans="1:34" ht="14.4">
      <c r="A790" s="397"/>
      <c r="B790" s="397"/>
      <c r="C790" s="397"/>
      <c r="D790" s="397"/>
      <c r="E790" s="397"/>
      <c r="F790" s="397"/>
      <c r="G790" s="397"/>
      <c r="H790" s="397"/>
      <c r="I790" s="397"/>
      <c r="J790" s="397"/>
      <c r="K790" s="397"/>
      <c r="L790" s="397"/>
      <c r="M790" s="397"/>
      <c r="N790" s="397"/>
      <c r="O790" s="397"/>
      <c r="P790" s="397"/>
      <c r="Q790" s="397"/>
      <c r="R790" s="397"/>
      <c r="S790" s="397"/>
      <c r="T790" s="397"/>
      <c r="U790" s="397"/>
      <c r="V790" s="397"/>
      <c r="W790" s="397"/>
      <c r="X790" s="397"/>
      <c r="Y790" s="397"/>
      <c r="Z790" s="397"/>
      <c r="AA790" s="397"/>
      <c r="AB790" s="397"/>
      <c r="AC790" s="397"/>
      <c r="AD790" s="397"/>
      <c r="AE790" s="397"/>
      <c r="AF790" s="397"/>
      <c r="AG790" s="397"/>
      <c r="AH790" s="397"/>
    </row>
    <row r="791" spans="1:34" ht="14.4">
      <c r="A791" s="397"/>
      <c r="B791" s="397"/>
      <c r="C791" s="397"/>
      <c r="D791" s="397"/>
      <c r="E791" s="397"/>
      <c r="F791" s="397"/>
      <c r="G791" s="397"/>
      <c r="H791" s="397"/>
      <c r="I791" s="397"/>
      <c r="J791" s="397"/>
      <c r="K791" s="397"/>
      <c r="L791" s="397"/>
      <c r="M791" s="397"/>
      <c r="N791" s="397"/>
      <c r="O791" s="397"/>
      <c r="P791" s="397"/>
      <c r="Q791" s="397"/>
      <c r="R791" s="397"/>
      <c r="S791" s="397"/>
      <c r="T791" s="397"/>
      <c r="U791" s="397"/>
      <c r="V791" s="397"/>
      <c r="W791" s="397"/>
      <c r="X791" s="397"/>
      <c r="Y791" s="397"/>
      <c r="Z791" s="397"/>
      <c r="AA791" s="397"/>
      <c r="AB791" s="397"/>
      <c r="AC791" s="397"/>
      <c r="AD791" s="397"/>
      <c r="AE791" s="397"/>
      <c r="AF791" s="397"/>
      <c r="AG791" s="397"/>
      <c r="AH791" s="397"/>
    </row>
    <row r="792" spans="1:34" ht="14.4">
      <c r="A792" s="397"/>
      <c r="B792" s="397"/>
      <c r="C792" s="397"/>
      <c r="D792" s="397"/>
      <c r="E792" s="397"/>
      <c r="F792" s="397"/>
      <c r="G792" s="397"/>
      <c r="H792" s="397"/>
      <c r="I792" s="397"/>
      <c r="J792" s="397"/>
      <c r="K792" s="397"/>
      <c r="L792" s="397"/>
      <c r="M792" s="397"/>
      <c r="N792" s="397"/>
      <c r="O792" s="397"/>
      <c r="P792" s="397"/>
      <c r="Q792" s="397"/>
      <c r="R792" s="397"/>
      <c r="S792" s="397"/>
      <c r="T792" s="397"/>
      <c r="U792" s="397"/>
      <c r="V792" s="397"/>
      <c r="W792" s="397"/>
      <c r="X792" s="397"/>
      <c r="Y792" s="397"/>
      <c r="Z792" s="397"/>
      <c r="AA792" s="397"/>
      <c r="AB792" s="397"/>
      <c r="AC792" s="397"/>
      <c r="AD792" s="397"/>
      <c r="AE792" s="397"/>
      <c r="AF792" s="397"/>
      <c r="AG792" s="397"/>
      <c r="AH792" s="397"/>
    </row>
    <row r="793" spans="1:34" ht="14.4">
      <c r="A793" s="397"/>
      <c r="B793" s="397"/>
      <c r="C793" s="397"/>
      <c r="D793" s="397"/>
      <c r="E793" s="397"/>
      <c r="F793" s="397"/>
      <c r="G793" s="397"/>
      <c r="H793" s="397"/>
      <c r="I793" s="397"/>
      <c r="J793" s="397"/>
      <c r="K793" s="397"/>
      <c r="L793" s="397"/>
      <c r="M793" s="397"/>
      <c r="N793" s="397"/>
      <c r="O793" s="397"/>
      <c r="P793" s="397"/>
      <c r="Q793" s="397"/>
      <c r="R793" s="397"/>
      <c r="S793" s="397"/>
      <c r="T793" s="397"/>
      <c r="U793" s="397"/>
      <c r="V793" s="397"/>
      <c r="W793" s="397"/>
      <c r="X793" s="397"/>
      <c r="Y793" s="397"/>
      <c r="Z793" s="397"/>
      <c r="AA793" s="397"/>
      <c r="AB793" s="397"/>
      <c r="AC793" s="397"/>
      <c r="AD793" s="397"/>
      <c r="AE793" s="397"/>
      <c r="AF793" s="397"/>
      <c r="AG793" s="397"/>
      <c r="AH793" s="397"/>
    </row>
    <row r="794" spans="1:34" ht="14.4">
      <c r="A794" s="397"/>
      <c r="B794" s="397"/>
      <c r="C794" s="397"/>
      <c r="D794" s="397"/>
      <c r="E794" s="397"/>
      <c r="F794" s="397"/>
      <c r="G794" s="397"/>
      <c r="H794" s="397"/>
      <c r="I794" s="397"/>
      <c r="J794" s="397"/>
      <c r="K794" s="397"/>
      <c r="L794" s="397"/>
      <c r="M794" s="397"/>
      <c r="N794" s="397"/>
      <c r="O794" s="397"/>
      <c r="P794" s="397"/>
      <c r="Q794" s="397"/>
      <c r="R794" s="397"/>
      <c r="S794" s="397"/>
      <c r="T794" s="397"/>
      <c r="U794" s="397"/>
      <c r="V794" s="397"/>
      <c r="W794" s="397"/>
      <c r="X794" s="397"/>
      <c r="Y794" s="397"/>
      <c r="Z794" s="397"/>
      <c r="AA794" s="397"/>
      <c r="AB794" s="397"/>
      <c r="AC794" s="397"/>
      <c r="AD794" s="397"/>
      <c r="AE794" s="397"/>
      <c r="AF794" s="397"/>
      <c r="AG794" s="397"/>
      <c r="AH794" s="397"/>
    </row>
    <row r="795" spans="1:34" ht="14.4">
      <c r="A795" s="397"/>
      <c r="B795" s="397"/>
      <c r="C795" s="397"/>
      <c r="D795" s="397"/>
      <c r="E795" s="397"/>
      <c r="F795" s="397"/>
      <c r="G795" s="397"/>
      <c r="H795" s="397"/>
      <c r="I795" s="397"/>
      <c r="J795" s="397"/>
      <c r="K795" s="397"/>
      <c r="L795" s="397"/>
      <c r="M795" s="397"/>
      <c r="N795" s="397"/>
      <c r="O795" s="397"/>
      <c r="P795" s="397"/>
      <c r="Q795" s="397"/>
      <c r="R795" s="397"/>
      <c r="S795" s="397"/>
      <c r="T795" s="397"/>
      <c r="U795" s="397"/>
      <c r="V795" s="397"/>
      <c r="W795" s="397"/>
      <c r="X795" s="397"/>
      <c r="Y795" s="397"/>
      <c r="Z795" s="397"/>
      <c r="AA795" s="397"/>
      <c r="AB795" s="397"/>
      <c r="AC795" s="397"/>
      <c r="AD795" s="397"/>
      <c r="AE795" s="397"/>
      <c r="AF795" s="397"/>
      <c r="AG795" s="397"/>
      <c r="AH795" s="397"/>
    </row>
    <row r="796" spans="1:34" ht="14.4">
      <c r="A796" s="397"/>
      <c r="B796" s="397"/>
      <c r="C796" s="397"/>
      <c r="D796" s="397"/>
      <c r="E796" s="397"/>
      <c r="F796" s="397"/>
      <c r="G796" s="397"/>
      <c r="H796" s="397"/>
      <c r="I796" s="397"/>
      <c r="J796" s="397"/>
      <c r="K796" s="397"/>
      <c r="L796" s="397"/>
      <c r="M796" s="397"/>
      <c r="N796" s="397"/>
      <c r="O796" s="397"/>
      <c r="P796" s="397"/>
      <c r="Q796" s="397"/>
      <c r="R796" s="397"/>
      <c r="S796" s="397"/>
      <c r="T796" s="397"/>
      <c r="U796" s="397"/>
      <c r="V796" s="397"/>
      <c r="W796" s="397"/>
      <c r="X796" s="397"/>
      <c r="Y796" s="397"/>
      <c r="Z796" s="397"/>
      <c r="AA796" s="397"/>
      <c r="AB796" s="397"/>
      <c r="AC796" s="397"/>
      <c r="AD796" s="397"/>
      <c r="AE796" s="397"/>
      <c r="AF796" s="397"/>
      <c r="AG796" s="397"/>
      <c r="AH796" s="397"/>
    </row>
    <row r="797" spans="1:34" ht="14.4">
      <c r="A797" s="397"/>
      <c r="B797" s="397"/>
      <c r="C797" s="397"/>
      <c r="D797" s="397"/>
      <c r="E797" s="397"/>
      <c r="F797" s="397"/>
      <c r="G797" s="397"/>
      <c r="H797" s="397"/>
      <c r="I797" s="397"/>
      <c r="J797" s="397"/>
      <c r="K797" s="397"/>
      <c r="L797" s="397"/>
      <c r="M797" s="397"/>
      <c r="N797" s="397"/>
      <c r="O797" s="397"/>
      <c r="P797" s="397"/>
      <c r="Q797" s="397"/>
      <c r="R797" s="397"/>
      <c r="S797" s="397"/>
      <c r="T797" s="397"/>
      <c r="U797" s="397"/>
      <c r="V797" s="397"/>
      <c r="W797" s="397"/>
      <c r="X797" s="397"/>
      <c r="Y797" s="397"/>
      <c r="Z797" s="397"/>
      <c r="AA797" s="397"/>
      <c r="AB797" s="397"/>
      <c r="AC797" s="397"/>
      <c r="AD797" s="397"/>
      <c r="AE797" s="397"/>
      <c r="AF797" s="397"/>
      <c r="AG797" s="397"/>
      <c r="AH797" s="397"/>
    </row>
    <row r="798" spans="1:34" ht="14.4">
      <c r="A798" s="397"/>
      <c r="B798" s="397"/>
      <c r="C798" s="397"/>
      <c r="D798" s="397"/>
      <c r="E798" s="397"/>
      <c r="F798" s="397"/>
      <c r="G798" s="397"/>
      <c r="H798" s="397"/>
      <c r="I798" s="397"/>
      <c r="J798" s="397"/>
      <c r="K798" s="397"/>
      <c r="L798" s="397"/>
      <c r="M798" s="397"/>
      <c r="N798" s="397"/>
      <c r="O798" s="397"/>
      <c r="P798" s="397"/>
      <c r="Q798" s="397"/>
      <c r="R798" s="397"/>
      <c r="S798" s="397"/>
      <c r="T798" s="397"/>
      <c r="U798" s="397"/>
      <c r="V798" s="397"/>
      <c r="W798" s="397"/>
      <c r="X798" s="397"/>
      <c r="Y798" s="397"/>
      <c r="Z798" s="397"/>
      <c r="AA798" s="397"/>
      <c r="AB798" s="397"/>
      <c r="AC798" s="397"/>
      <c r="AD798" s="397"/>
      <c r="AE798" s="397"/>
      <c r="AF798" s="397"/>
      <c r="AG798" s="397"/>
      <c r="AH798" s="397"/>
    </row>
    <row r="799" spans="1:34" ht="14.4">
      <c r="A799" s="397"/>
      <c r="B799" s="397"/>
      <c r="C799" s="397"/>
      <c r="D799" s="397"/>
      <c r="E799" s="397"/>
      <c r="F799" s="397"/>
      <c r="G799" s="397"/>
      <c r="H799" s="397"/>
      <c r="I799" s="397"/>
      <c r="J799" s="397"/>
      <c r="K799" s="397"/>
      <c r="L799" s="397"/>
      <c r="M799" s="397"/>
      <c r="N799" s="397"/>
      <c r="O799" s="397"/>
      <c r="P799" s="397"/>
      <c r="Q799" s="397"/>
      <c r="R799" s="397"/>
      <c r="S799" s="397"/>
      <c r="T799" s="397"/>
      <c r="U799" s="397"/>
      <c r="V799" s="397"/>
      <c r="W799" s="397"/>
      <c r="X799" s="397"/>
      <c r="Y799" s="397"/>
      <c r="Z799" s="397"/>
      <c r="AA799" s="397"/>
      <c r="AB799" s="397"/>
      <c r="AC799" s="397"/>
      <c r="AD799" s="397"/>
      <c r="AE799" s="397"/>
      <c r="AF799" s="397"/>
      <c r="AG799" s="397"/>
      <c r="AH799" s="397"/>
    </row>
    <row r="800" spans="1:34" ht="14.4">
      <c r="A800" s="397"/>
      <c r="B800" s="397"/>
      <c r="C800" s="397"/>
      <c r="D800" s="397"/>
      <c r="E800" s="397"/>
      <c r="F800" s="397"/>
      <c r="G800" s="397"/>
      <c r="H800" s="397"/>
      <c r="I800" s="397"/>
      <c r="J800" s="397"/>
      <c r="K800" s="397"/>
      <c r="L800" s="397"/>
      <c r="M800" s="397"/>
      <c r="N800" s="397"/>
      <c r="O800" s="397"/>
      <c r="P800" s="397"/>
      <c r="Q800" s="397"/>
      <c r="R800" s="397"/>
      <c r="S800" s="397"/>
      <c r="T800" s="397"/>
      <c r="U800" s="397"/>
      <c r="V800" s="397"/>
      <c r="W800" s="397"/>
      <c r="X800" s="397"/>
      <c r="Y800" s="397"/>
      <c r="Z800" s="397"/>
      <c r="AA800" s="397"/>
      <c r="AB800" s="397"/>
      <c r="AC800" s="397"/>
      <c r="AD800" s="397"/>
      <c r="AE800" s="397"/>
      <c r="AF800" s="397"/>
      <c r="AG800" s="397"/>
      <c r="AH800" s="397"/>
    </row>
    <row r="801" spans="1:34" ht="14.4">
      <c r="A801" s="397"/>
      <c r="B801" s="397"/>
      <c r="C801" s="397"/>
      <c r="D801" s="397"/>
      <c r="E801" s="397"/>
      <c r="F801" s="397"/>
      <c r="G801" s="397"/>
      <c r="H801" s="397"/>
      <c r="I801" s="397"/>
      <c r="J801" s="397"/>
      <c r="K801" s="397"/>
      <c r="L801" s="397"/>
      <c r="M801" s="397"/>
      <c r="N801" s="397"/>
      <c r="O801" s="397"/>
      <c r="P801" s="397"/>
      <c r="Q801" s="397"/>
      <c r="R801" s="397"/>
      <c r="S801" s="397"/>
      <c r="T801" s="397"/>
      <c r="U801" s="397"/>
      <c r="V801" s="397"/>
      <c r="W801" s="397"/>
      <c r="X801" s="397"/>
      <c r="Y801" s="397"/>
      <c r="Z801" s="397"/>
      <c r="AA801" s="397"/>
      <c r="AB801" s="397"/>
      <c r="AC801" s="397"/>
      <c r="AD801" s="397"/>
      <c r="AE801" s="397"/>
      <c r="AF801" s="397"/>
      <c r="AG801" s="397"/>
      <c r="AH801" s="397"/>
    </row>
    <row r="802" spans="1:34" ht="14.4">
      <c r="A802" s="397"/>
      <c r="B802" s="397"/>
      <c r="C802" s="397"/>
      <c r="D802" s="397"/>
      <c r="E802" s="397"/>
      <c r="F802" s="397"/>
      <c r="G802" s="397"/>
      <c r="H802" s="397"/>
      <c r="I802" s="397"/>
      <c r="J802" s="397"/>
      <c r="K802" s="397"/>
      <c r="L802" s="397"/>
      <c r="M802" s="397"/>
      <c r="N802" s="397"/>
      <c r="O802" s="397"/>
      <c r="P802" s="397"/>
      <c r="Q802" s="397"/>
      <c r="R802" s="397"/>
      <c r="S802" s="397"/>
      <c r="T802" s="397"/>
      <c r="U802" s="397"/>
      <c r="V802" s="397"/>
      <c r="W802" s="397"/>
      <c r="X802" s="397"/>
      <c r="Y802" s="397"/>
      <c r="Z802" s="397"/>
      <c r="AA802" s="397"/>
      <c r="AB802" s="397"/>
      <c r="AC802" s="397"/>
      <c r="AD802" s="397"/>
      <c r="AE802" s="397"/>
      <c r="AF802" s="397"/>
      <c r="AG802" s="397"/>
      <c r="AH802" s="397"/>
    </row>
    <row r="803" spans="1:34" ht="14.4">
      <c r="A803" s="397"/>
      <c r="B803" s="397"/>
      <c r="C803" s="397"/>
      <c r="D803" s="397"/>
      <c r="E803" s="397"/>
      <c r="F803" s="397"/>
      <c r="G803" s="397"/>
      <c r="H803" s="397"/>
      <c r="I803" s="397"/>
      <c r="J803" s="397"/>
      <c r="K803" s="397"/>
      <c r="L803" s="397"/>
      <c r="M803" s="397"/>
      <c r="N803" s="397"/>
      <c r="O803" s="397"/>
      <c r="P803" s="397"/>
      <c r="Q803" s="397"/>
      <c r="R803" s="397"/>
      <c r="S803" s="397"/>
      <c r="T803" s="397"/>
      <c r="U803" s="397"/>
      <c r="V803" s="397"/>
      <c r="W803" s="397"/>
      <c r="X803" s="397"/>
      <c r="Y803" s="397"/>
      <c r="Z803" s="397"/>
      <c r="AA803" s="397"/>
      <c r="AB803" s="397"/>
      <c r="AC803" s="397"/>
      <c r="AD803" s="397"/>
      <c r="AE803" s="397"/>
      <c r="AF803" s="397"/>
      <c r="AG803" s="397"/>
      <c r="AH803" s="397"/>
    </row>
    <row r="804" spans="1:34" ht="14.4">
      <c r="A804" s="397"/>
      <c r="B804" s="397"/>
      <c r="C804" s="397"/>
      <c r="D804" s="397"/>
      <c r="E804" s="397"/>
      <c r="F804" s="397"/>
      <c r="G804" s="397"/>
      <c r="H804" s="397"/>
      <c r="I804" s="397"/>
      <c r="J804" s="397"/>
      <c r="K804" s="397"/>
      <c r="L804" s="397"/>
      <c r="M804" s="397"/>
      <c r="N804" s="397"/>
      <c r="O804" s="397"/>
      <c r="P804" s="397"/>
      <c r="Q804" s="397"/>
      <c r="R804" s="397"/>
      <c r="S804" s="397"/>
      <c r="T804" s="397"/>
      <c r="U804" s="397"/>
      <c r="V804" s="397"/>
      <c r="W804" s="397"/>
      <c r="X804" s="397"/>
      <c r="Y804" s="397"/>
      <c r="Z804" s="397"/>
      <c r="AA804" s="397"/>
      <c r="AB804" s="397"/>
      <c r="AC804" s="397"/>
      <c r="AD804" s="397"/>
      <c r="AE804" s="397"/>
      <c r="AF804" s="397"/>
      <c r="AG804" s="397"/>
      <c r="AH804" s="397"/>
    </row>
    <row r="805" spans="1:34" ht="14.4">
      <c r="A805" s="397"/>
      <c r="B805" s="397"/>
      <c r="C805" s="397"/>
      <c r="D805" s="397"/>
      <c r="E805" s="397"/>
      <c r="F805" s="397"/>
      <c r="G805" s="397"/>
      <c r="H805" s="397"/>
      <c r="I805" s="397"/>
      <c r="J805" s="397"/>
      <c r="K805" s="397"/>
      <c r="L805" s="397"/>
      <c r="M805" s="397"/>
      <c r="N805" s="397"/>
      <c r="O805" s="397"/>
      <c r="P805" s="397"/>
      <c r="Q805" s="397"/>
      <c r="R805" s="397"/>
      <c r="S805" s="397"/>
      <c r="T805" s="397"/>
      <c r="U805" s="397"/>
      <c r="V805" s="397"/>
      <c r="W805" s="397"/>
      <c r="X805" s="397"/>
      <c r="Y805" s="397"/>
      <c r="Z805" s="397"/>
      <c r="AA805" s="397"/>
      <c r="AB805" s="397"/>
      <c r="AC805" s="397"/>
      <c r="AD805" s="397"/>
      <c r="AE805" s="397"/>
      <c r="AF805" s="397"/>
      <c r="AG805" s="397"/>
      <c r="AH805" s="397"/>
    </row>
    <row r="806" spans="1:34" ht="14.4">
      <c r="A806" s="397"/>
      <c r="B806" s="397"/>
      <c r="C806" s="397"/>
      <c r="D806" s="397"/>
      <c r="E806" s="397"/>
      <c r="F806" s="397"/>
      <c r="G806" s="397"/>
      <c r="H806" s="397"/>
      <c r="I806" s="397"/>
      <c r="J806" s="397"/>
      <c r="K806" s="397"/>
      <c r="L806" s="397"/>
      <c r="M806" s="397"/>
      <c r="N806" s="397"/>
      <c r="O806" s="397"/>
      <c r="P806" s="397"/>
      <c r="Q806" s="397"/>
      <c r="R806" s="397"/>
      <c r="S806" s="397"/>
      <c r="T806" s="397"/>
      <c r="U806" s="397"/>
      <c r="V806" s="397"/>
      <c r="W806" s="397"/>
      <c r="X806" s="397"/>
      <c r="Y806" s="397"/>
      <c r="Z806" s="397"/>
      <c r="AA806" s="397"/>
      <c r="AB806" s="397"/>
      <c r="AC806" s="397"/>
      <c r="AD806" s="397"/>
      <c r="AE806" s="397"/>
      <c r="AF806" s="397"/>
      <c r="AG806" s="397"/>
      <c r="AH806" s="397"/>
    </row>
    <row r="807" spans="1:34" ht="14.4">
      <c r="A807" s="397"/>
      <c r="B807" s="397"/>
      <c r="C807" s="397"/>
      <c r="D807" s="397"/>
      <c r="E807" s="397"/>
      <c r="F807" s="397"/>
      <c r="G807" s="397"/>
      <c r="H807" s="397"/>
      <c r="I807" s="397"/>
      <c r="J807" s="397"/>
      <c r="K807" s="397"/>
      <c r="L807" s="397"/>
      <c r="M807" s="397"/>
      <c r="N807" s="397"/>
      <c r="O807" s="397"/>
      <c r="P807" s="397"/>
      <c r="Q807" s="397"/>
      <c r="R807" s="397"/>
      <c r="S807" s="397"/>
      <c r="T807" s="397"/>
      <c r="U807" s="397"/>
      <c r="V807" s="397"/>
      <c r="W807" s="397"/>
      <c r="X807" s="397"/>
      <c r="Y807" s="397"/>
      <c r="Z807" s="397"/>
      <c r="AA807" s="397"/>
      <c r="AB807" s="397"/>
      <c r="AC807" s="397"/>
      <c r="AD807" s="397"/>
      <c r="AE807" s="397"/>
      <c r="AF807" s="397"/>
      <c r="AG807" s="397"/>
      <c r="AH807" s="397"/>
    </row>
    <row r="808" spans="1:34" ht="14.4">
      <c r="A808" s="397"/>
      <c r="B808" s="397"/>
      <c r="C808" s="397"/>
      <c r="D808" s="397"/>
      <c r="E808" s="397"/>
      <c r="F808" s="397"/>
      <c r="G808" s="397"/>
      <c r="H808" s="397"/>
      <c r="I808" s="397"/>
      <c r="J808" s="397"/>
      <c r="K808" s="397"/>
      <c r="L808" s="397"/>
      <c r="M808" s="397"/>
      <c r="N808" s="397"/>
      <c r="O808" s="397"/>
      <c r="P808" s="397"/>
      <c r="Q808" s="397"/>
      <c r="R808" s="397"/>
      <c r="S808" s="397"/>
      <c r="T808" s="397"/>
      <c r="U808" s="397"/>
      <c r="V808" s="397"/>
      <c r="W808" s="397"/>
      <c r="X808" s="397"/>
      <c r="Y808" s="397"/>
      <c r="Z808" s="397"/>
      <c r="AA808" s="397"/>
      <c r="AB808" s="397"/>
      <c r="AC808" s="397"/>
      <c r="AD808" s="397"/>
      <c r="AE808" s="397"/>
      <c r="AF808" s="397"/>
      <c r="AG808" s="397"/>
      <c r="AH808" s="397"/>
    </row>
    <row r="809" spans="1:34" ht="14.4">
      <c r="A809" s="397"/>
      <c r="B809" s="397"/>
      <c r="C809" s="397"/>
      <c r="D809" s="397"/>
      <c r="E809" s="397"/>
      <c r="F809" s="397"/>
      <c r="G809" s="397"/>
      <c r="H809" s="397"/>
      <c r="I809" s="397"/>
      <c r="J809" s="397"/>
      <c r="K809" s="397"/>
      <c r="L809" s="397"/>
      <c r="M809" s="397"/>
      <c r="N809" s="397"/>
      <c r="O809" s="397"/>
      <c r="P809" s="397"/>
      <c r="Q809" s="397"/>
      <c r="R809" s="397"/>
      <c r="S809" s="397"/>
      <c r="T809" s="397"/>
      <c r="U809" s="397"/>
      <c r="V809" s="397"/>
      <c r="W809" s="397"/>
      <c r="X809" s="397"/>
      <c r="Y809" s="397"/>
      <c r="Z809" s="397"/>
      <c r="AA809" s="397"/>
      <c r="AB809" s="397"/>
      <c r="AC809" s="397"/>
      <c r="AD809" s="397"/>
      <c r="AE809" s="397"/>
      <c r="AF809" s="397"/>
      <c r="AG809" s="397"/>
      <c r="AH809" s="397"/>
    </row>
    <row r="810" spans="1:34" ht="14.4">
      <c r="A810" s="397"/>
      <c r="B810" s="397"/>
      <c r="C810" s="397"/>
      <c r="D810" s="397"/>
      <c r="E810" s="397"/>
      <c r="F810" s="397"/>
      <c r="G810" s="397"/>
      <c r="H810" s="397"/>
      <c r="I810" s="397"/>
      <c r="J810" s="397"/>
      <c r="K810" s="397"/>
      <c r="L810" s="397"/>
      <c r="M810" s="397"/>
      <c r="N810" s="397"/>
      <c r="O810" s="397"/>
      <c r="P810" s="397"/>
      <c r="Q810" s="397"/>
      <c r="R810" s="397"/>
      <c r="S810" s="397"/>
      <c r="T810" s="397"/>
      <c r="U810" s="397"/>
      <c r="V810" s="397"/>
      <c r="W810" s="397"/>
      <c r="X810" s="397"/>
      <c r="Y810" s="397"/>
      <c r="Z810" s="397"/>
      <c r="AA810" s="397"/>
      <c r="AB810" s="397"/>
      <c r="AC810" s="397"/>
      <c r="AD810" s="397"/>
      <c r="AE810" s="397"/>
      <c r="AF810" s="397"/>
      <c r="AG810" s="397"/>
      <c r="AH810" s="397"/>
    </row>
    <row r="811" spans="1:34" ht="14.4">
      <c r="A811" s="397"/>
      <c r="B811" s="397"/>
      <c r="C811" s="397"/>
      <c r="D811" s="397"/>
      <c r="E811" s="397"/>
      <c r="F811" s="397"/>
      <c r="G811" s="397"/>
      <c r="H811" s="397"/>
      <c r="I811" s="397"/>
      <c r="J811" s="397"/>
      <c r="K811" s="397"/>
      <c r="L811" s="397"/>
      <c r="M811" s="397"/>
      <c r="N811" s="397"/>
      <c r="O811" s="397"/>
      <c r="P811" s="397"/>
      <c r="Q811" s="397"/>
      <c r="R811" s="397"/>
      <c r="S811" s="397"/>
      <c r="T811" s="397"/>
      <c r="U811" s="397"/>
      <c r="V811" s="397"/>
      <c r="W811" s="397"/>
      <c r="X811" s="397"/>
      <c r="Y811" s="397"/>
      <c r="Z811" s="397"/>
      <c r="AA811" s="397"/>
      <c r="AB811" s="397"/>
      <c r="AC811" s="397"/>
      <c r="AD811" s="397"/>
      <c r="AE811" s="397"/>
      <c r="AF811" s="397"/>
      <c r="AG811" s="397"/>
      <c r="AH811" s="397"/>
    </row>
    <row r="812" spans="1:34" ht="14.4">
      <c r="A812" s="397"/>
      <c r="B812" s="397"/>
      <c r="C812" s="397"/>
      <c r="D812" s="397"/>
      <c r="E812" s="397"/>
      <c r="F812" s="397"/>
      <c r="G812" s="397"/>
      <c r="H812" s="397"/>
      <c r="I812" s="397"/>
      <c r="J812" s="397"/>
      <c r="K812" s="397"/>
      <c r="L812" s="397"/>
      <c r="M812" s="397"/>
      <c r="N812" s="397"/>
      <c r="O812" s="397"/>
      <c r="P812" s="397"/>
      <c r="Q812" s="397"/>
      <c r="R812" s="397"/>
      <c r="S812" s="397"/>
      <c r="T812" s="397"/>
      <c r="U812" s="397"/>
      <c r="V812" s="397"/>
      <c r="W812" s="397"/>
      <c r="X812" s="397"/>
      <c r="Y812" s="397"/>
      <c r="Z812" s="397"/>
      <c r="AA812" s="397"/>
      <c r="AB812" s="397"/>
      <c r="AC812" s="397"/>
      <c r="AD812" s="397"/>
      <c r="AE812" s="397"/>
      <c r="AF812" s="397"/>
      <c r="AG812" s="397"/>
      <c r="AH812" s="397"/>
    </row>
    <row r="813" spans="1:34" ht="14.4">
      <c r="A813" s="397"/>
      <c r="B813" s="397"/>
      <c r="C813" s="397"/>
      <c r="D813" s="397"/>
      <c r="E813" s="397"/>
      <c r="F813" s="397"/>
      <c r="G813" s="397"/>
      <c r="H813" s="397"/>
      <c r="I813" s="397"/>
      <c r="J813" s="397"/>
      <c r="K813" s="397"/>
      <c r="L813" s="397"/>
      <c r="M813" s="397"/>
      <c r="N813" s="397"/>
      <c r="O813" s="397"/>
      <c r="P813" s="397"/>
      <c r="Q813" s="397"/>
      <c r="R813" s="397"/>
      <c r="S813" s="397"/>
      <c r="T813" s="397"/>
      <c r="U813" s="397"/>
      <c r="V813" s="397"/>
      <c r="W813" s="397"/>
      <c r="X813" s="397"/>
      <c r="Y813" s="397"/>
      <c r="Z813" s="397"/>
      <c r="AA813" s="397"/>
      <c r="AB813" s="397"/>
      <c r="AC813" s="397"/>
      <c r="AD813" s="397"/>
      <c r="AE813" s="397"/>
      <c r="AF813" s="397"/>
      <c r="AG813" s="397"/>
      <c r="AH813" s="397"/>
    </row>
    <row r="814" spans="1:34" ht="14.4">
      <c r="A814" s="397"/>
      <c r="B814" s="397"/>
      <c r="C814" s="397"/>
      <c r="D814" s="397"/>
      <c r="E814" s="397"/>
      <c r="F814" s="397"/>
      <c r="G814" s="397"/>
      <c r="H814" s="397"/>
      <c r="I814" s="397"/>
      <c r="J814" s="397"/>
      <c r="K814" s="397"/>
      <c r="L814" s="397"/>
      <c r="M814" s="397"/>
      <c r="N814" s="397"/>
      <c r="O814" s="397"/>
      <c r="P814" s="397"/>
      <c r="Q814" s="397"/>
      <c r="R814" s="397"/>
      <c r="S814" s="397"/>
      <c r="T814" s="397"/>
      <c r="U814" s="397"/>
      <c r="V814" s="397"/>
      <c r="W814" s="397"/>
      <c r="X814" s="397"/>
      <c r="Y814" s="397"/>
      <c r="Z814" s="397"/>
      <c r="AA814" s="397"/>
      <c r="AB814" s="397"/>
      <c r="AC814" s="397"/>
      <c r="AD814" s="397"/>
      <c r="AE814" s="397"/>
      <c r="AF814" s="397"/>
      <c r="AG814" s="397"/>
      <c r="AH814" s="397"/>
    </row>
    <row r="815" spans="1:34" ht="14.4">
      <c r="A815" s="397"/>
      <c r="B815" s="397"/>
      <c r="C815" s="397"/>
      <c r="D815" s="397"/>
      <c r="E815" s="397"/>
      <c r="F815" s="397"/>
      <c r="G815" s="397"/>
      <c r="H815" s="397"/>
      <c r="I815" s="397"/>
      <c r="J815" s="397"/>
      <c r="K815" s="397"/>
      <c r="L815" s="397"/>
      <c r="M815" s="397"/>
      <c r="N815" s="397"/>
      <c r="O815" s="397"/>
      <c r="P815" s="397"/>
      <c r="Q815" s="397"/>
      <c r="R815" s="397"/>
      <c r="S815" s="397"/>
      <c r="T815" s="397"/>
      <c r="U815" s="397"/>
      <c r="V815" s="397"/>
      <c r="W815" s="397"/>
      <c r="X815" s="397"/>
      <c r="Y815" s="397"/>
      <c r="Z815" s="397"/>
      <c r="AA815" s="397"/>
      <c r="AB815" s="397"/>
      <c r="AC815" s="397"/>
      <c r="AD815" s="397"/>
      <c r="AE815" s="397"/>
      <c r="AF815" s="397"/>
      <c r="AG815" s="397"/>
      <c r="AH815" s="397"/>
    </row>
    <row r="816" spans="1:34" ht="14.4">
      <c r="A816" s="397"/>
      <c r="B816" s="397"/>
      <c r="C816" s="397"/>
      <c r="D816" s="397"/>
      <c r="E816" s="397"/>
      <c r="F816" s="397"/>
      <c r="G816" s="397"/>
      <c r="H816" s="397"/>
      <c r="I816" s="397"/>
      <c r="J816" s="397"/>
      <c r="K816" s="397"/>
      <c r="L816" s="397"/>
      <c r="M816" s="397"/>
      <c r="N816" s="397"/>
      <c r="O816" s="397"/>
      <c r="P816" s="397"/>
      <c r="Q816" s="397"/>
      <c r="R816" s="397"/>
      <c r="S816" s="397"/>
      <c r="T816" s="397"/>
      <c r="U816" s="397"/>
      <c r="V816" s="397"/>
      <c r="W816" s="397"/>
      <c r="X816" s="397"/>
      <c r="Y816" s="397"/>
      <c r="Z816" s="397"/>
      <c r="AA816" s="397"/>
      <c r="AB816" s="397"/>
      <c r="AC816" s="397"/>
      <c r="AD816" s="397"/>
      <c r="AE816" s="397"/>
      <c r="AF816" s="397"/>
      <c r="AG816" s="397"/>
      <c r="AH816" s="397"/>
    </row>
    <row r="817" spans="1:34" ht="14.4">
      <c r="A817" s="397"/>
      <c r="B817" s="397"/>
      <c r="C817" s="397"/>
      <c r="D817" s="397"/>
      <c r="E817" s="397"/>
      <c r="F817" s="397"/>
      <c r="G817" s="397"/>
      <c r="H817" s="397"/>
      <c r="I817" s="397"/>
      <c r="J817" s="397"/>
      <c r="K817" s="397"/>
      <c r="L817" s="397"/>
      <c r="M817" s="397"/>
      <c r="N817" s="397"/>
      <c r="O817" s="397"/>
      <c r="P817" s="397"/>
      <c r="Q817" s="397"/>
      <c r="R817" s="397"/>
      <c r="S817" s="397"/>
      <c r="T817" s="397"/>
      <c r="U817" s="397"/>
      <c r="V817" s="397"/>
      <c r="W817" s="397"/>
      <c r="X817" s="397"/>
      <c r="Y817" s="397"/>
      <c r="Z817" s="397"/>
      <c r="AA817" s="397"/>
      <c r="AB817" s="397"/>
      <c r="AC817" s="397"/>
      <c r="AD817" s="397"/>
      <c r="AE817" s="397"/>
      <c r="AF817" s="397"/>
      <c r="AG817" s="397"/>
      <c r="AH817" s="397"/>
    </row>
    <row r="818" spans="1:34" ht="14.4">
      <c r="A818" s="397"/>
      <c r="B818" s="397"/>
      <c r="C818" s="397"/>
      <c r="D818" s="397"/>
      <c r="E818" s="397"/>
      <c r="F818" s="397"/>
      <c r="G818" s="397"/>
      <c r="H818" s="397"/>
      <c r="I818" s="397"/>
      <c r="J818" s="397"/>
      <c r="K818" s="397"/>
      <c r="L818" s="397"/>
      <c r="M818" s="397"/>
      <c r="N818" s="397"/>
      <c r="O818" s="397"/>
      <c r="P818" s="397"/>
      <c r="Q818" s="397"/>
      <c r="R818" s="397"/>
      <c r="S818" s="397"/>
      <c r="T818" s="397"/>
      <c r="U818" s="397"/>
      <c r="V818" s="397"/>
      <c r="W818" s="397"/>
      <c r="X818" s="397"/>
      <c r="Y818" s="397"/>
      <c r="Z818" s="397"/>
      <c r="AA818" s="397"/>
      <c r="AB818" s="397"/>
      <c r="AC818" s="397"/>
      <c r="AD818" s="397"/>
      <c r="AE818" s="397"/>
      <c r="AF818" s="397"/>
      <c r="AG818" s="397"/>
      <c r="AH818" s="397"/>
    </row>
    <row r="819" spans="1:34" ht="14.4">
      <c r="A819" s="397"/>
      <c r="B819" s="397"/>
      <c r="C819" s="397"/>
      <c r="D819" s="397"/>
      <c r="E819" s="397"/>
      <c r="F819" s="397"/>
      <c r="G819" s="397"/>
      <c r="H819" s="397"/>
      <c r="I819" s="397"/>
      <c r="J819" s="397"/>
      <c r="K819" s="397"/>
      <c r="L819" s="397"/>
      <c r="M819" s="397"/>
      <c r="N819" s="397"/>
      <c r="O819" s="397"/>
      <c r="P819" s="397"/>
      <c r="Q819" s="397"/>
      <c r="R819" s="397"/>
      <c r="S819" s="397"/>
      <c r="T819" s="397"/>
      <c r="U819" s="397"/>
      <c r="V819" s="397"/>
      <c r="W819" s="397"/>
      <c r="X819" s="397"/>
      <c r="Y819" s="397"/>
      <c r="Z819" s="397"/>
      <c r="AA819" s="397"/>
      <c r="AB819" s="397"/>
      <c r="AC819" s="397"/>
      <c r="AD819" s="397"/>
      <c r="AE819" s="397"/>
      <c r="AF819" s="397"/>
      <c r="AG819" s="397"/>
      <c r="AH819" s="397"/>
    </row>
    <row r="820" spans="1:34" ht="14.4">
      <c r="A820" s="397"/>
      <c r="B820" s="397"/>
      <c r="C820" s="397"/>
      <c r="D820" s="397"/>
      <c r="E820" s="397"/>
      <c r="F820" s="397"/>
      <c r="G820" s="397"/>
      <c r="H820" s="397"/>
      <c r="I820" s="397"/>
      <c r="J820" s="397"/>
      <c r="K820" s="397"/>
      <c r="L820" s="397"/>
      <c r="M820" s="397"/>
      <c r="N820" s="397"/>
      <c r="O820" s="397"/>
      <c r="P820" s="397"/>
      <c r="Q820" s="397"/>
      <c r="R820" s="397"/>
      <c r="S820" s="397"/>
      <c r="T820" s="397"/>
      <c r="U820" s="397"/>
      <c r="V820" s="397"/>
      <c r="W820" s="397"/>
      <c r="X820" s="397"/>
      <c r="Y820" s="397"/>
      <c r="Z820" s="397"/>
      <c r="AA820" s="397"/>
      <c r="AB820" s="397"/>
      <c r="AC820" s="397"/>
      <c r="AD820" s="397"/>
      <c r="AE820" s="397"/>
      <c r="AF820" s="397"/>
      <c r="AG820" s="397"/>
      <c r="AH820" s="397"/>
    </row>
    <row r="821" spans="1:34" ht="14.4">
      <c r="A821" s="397"/>
      <c r="B821" s="397"/>
      <c r="C821" s="397"/>
      <c r="D821" s="397"/>
      <c r="E821" s="397"/>
      <c r="F821" s="397"/>
      <c r="G821" s="397"/>
      <c r="H821" s="397"/>
      <c r="I821" s="397"/>
      <c r="J821" s="397"/>
      <c r="K821" s="397"/>
      <c r="L821" s="397"/>
      <c r="M821" s="397"/>
      <c r="N821" s="397"/>
      <c r="O821" s="397"/>
      <c r="P821" s="397"/>
      <c r="Q821" s="397"/>
      <c r="R821" s="397"/>
      <c r="S821" s="397"/>
      <c r="T821" s="397"/>
      <c r="U821" s="397"/>
      <c r="V821" s="397"/>
      <c r="W821" s="397"/>
      <c r="X821" s="397"/>
      <c r="Y821" s="397"/>
      <c r="Z821" s="397"/>
      <c r="AA821" s="397"/>
      <c r="AB821" s="397"/>
      <c r="AC821" s="397"/>
      <c r="AD821" s="397"/>
      <c r="AE821" s="397"/>
      <c r="AF821" s="397"/>
      <c r="AG821" s="397"/>
      <c r="AH821" s="397"/>
    </row>
    <row r="822" spans="1:34" ht="14.4">
      <c r="A822" s="397"/>
      <c r="B822" s="397"/>
      <c r="C822" s="397"/>
      <c r="D822" s="397"/>
      <c r="E822" s="397"/>
      <c r="F822" s="397"/>
      <c r="G822" s="397"/>
      <c r="H822" s="397"/>
      <c r="I822" s="397"/>
      <c r="J822" s="397"/>
      <c r="K822" s="397"/>
      <c r="L822" s="397"/>
      <c r="M822" s="397"/>
      <c r="N822" s="397"/>
      <c r="O822" s="397"/>
      <c r="P822" s="397"/>
      <c r="Q822" s="397"/>
      <c r="R822" s="397"/>
      <c r="S822" s="397"/>
      <c r="T822" s="397"/>
      <c r="U822" s="397"/>
      <c r="V822" s="397"/>
      <c r="W822" s="397"/>
      <c r="X822" s="397"/>
      <c r="Y822" s="397"/>
      <c r="Z822" s="397"/>
      <c r="AA822" s="397"/>
      <c r="AB822" s="397"/>
      <c r="AC822" s="397"/>
      <c r="AD822" s="397"/>
      <c r="AE822" s="397"/>
      <c r="AF822" s="397"/>
      <c r="AG822" s="397"/>
      <c r="AH822" s="397"/>
    </row>
    <row r="823" spans="1:34" ht="14.4">
      <c r="A823" s="397"/>
      <c r="B823" s="397"/>
      <c r="C823" s="397"/>
      <c r="D823" s="397"/>
      <c r="E823" s="397"/>
      <c r="F823" s="397"/>
      <c r="G823" s="397"/>
      <c r="H823" s="397"/>
      <c r="I823" s="397"/>
      <c r="J823" s="397"/>
      <c r="K823" s="397"/>
      <c r="L823" s="397"/>
      <c r="M823" s="397"/>
      <c r="N823" s="397"/>
      <c r="O823" s="397"/>
      <c r="P823" s="397"/>
      <c r="Q823" s="397"/>
      <c r="R823" s="397"/>
      <c r="S823" s="397"/>
      <c r="T823" s="397"/>
      <c r="U823" s="397"/>
      <c r="V823" s="397"/>
      <c r="W823" s="397"/>
      <c r="X823" s="397"/>
      <c r="Y823" s="397"/>
      <c r="Z823" s="397"/>
      <c r="AA823" s="397"/>
      <c r="AB823" s="397"/>
      <c r="AC823" s="397"/>
      <c r="AD823" s="397"/>
      <c r="AE823" s="397"/>
      <c r="AF823" s="397"/>
      <c r="AG823" s="397"/>
      <c r="AH823" s="397"/>
    </row>
    <row r="824" spans="1:34" ht="14.4">
      <c r="A824" s="397"/>
      <c r="B824" s="397"/>
      <c r="C824" s="397"/>
      <c r="D824" s="397"/>
      <c r="E824" s="397"/>
      <c r="F824" s="397"/>
      <c r="G824" s="397"/>
      <c r="H824" s="397"/>
      <c r="I824" s="397"/>
      <c r="J824" s="397"/>
      <c r="K824" s="397"/>
      <c r="L824" s="397"/>
      <c r="M824" s="397"/>
      <c r="N824" s="397"/>
      <c r="O824" s="397"/>
      <c r="P824" s="397"/>
      <c r="Q824" s="397"/>
      <c r="R824" s="397"/>
      <c r="S824" s="397"/>
      <c r="T824" s="397"/>
      <c r="U824" s="397"/>
      <c r="V824" s="397"/>
      <c r="W824" s="397"/>
      <c r="X824" s="397"/>
      <c r="Y824" s="397"/>
      <c r="Z824" s="397"/>
      <c r="AA824" s="397"/>
      <c r="AB824" s="397"/>
      <c r="AC824" s="397"/>
      <c r="AD824" s="397"/>
      <c r="AE824" s="397"/>
      <c r="AF824" s="397"/>
      <c r="AG824" s="397"/>
      <c r="AH824" s="397"/>
    </row>
    <row r="825" spans="1:34" ht="14.4">
      <c r="A825" s="397"/>
      <c r="B825" s="397"/>
      <c r="C825" s="397"/>
      <c r="D825" s="397"/>
      <c r="E825" s="397"/>
      <c r="F825" s="397"/>
      <c r="G825" s="397"/>
      <c r="H825" s="397"/>
      <c r="I825" s="397"/>
      <c r="J825" s="397"/>
      <c r="K825" s="397"/>
      <c r="L825" s="397"/>
      <c r="M825" s="397"/>
      <c r="N825" s="397"/>
      <c r="O825" s="397"/>
      <c r="P825" s="397"/>
      <c r="Q825" s="397"/>
      <c r="R825" s="397"/>
      <c r="S825" s="397"/>
      <c r="T825" s="397"/>
      <c r="U825" s="397"/>
      <c r="V825" s="397"/>
      <c r="W825" s="397"/>
      <c r="X825" s="397"/>
      <c r="Y825" s="397"/>
      <c r="Z825" s="397"/>
      <c r="AA825" s="397"/>
      <c r="AB825" s="397"/>
      <c r="AC825" s="397"/>
      <c r="AD825" s="397"/>
      <c r="AE825" s="397"/>
      <c r="AF825" s="397"/>
      <c r="AG825" s="397"/>
      <c r="AH825" s="397"/>
    </row>
    <row r="826" spans="1:34" ht="14.4">
      <c r="A826" s="397"/>
      <c r="B826" s="397"/>
      <c r="C826" s="397"/>
      <c r="D826" s="397"/>
      <c r="E826" s="397"/>
      <c r="F826" s="397"/>
      <c r="G826" s="397"/>
      <c r="H826" s="397"/>
      <c r="I826" s="397"/>
      <c r="J826" s="397"/>
      <c r="K826" s="397"/>
      <c r="L826" s="397"/>
      <c r="M826" s="397"/>
      <c r="N826" s="397"/>
      <c r="O826" s="397"/>
      <c r="P826" s="397"/>
      <c r="Q826" s="397"/>
      <c r="R826" s="397"/>
      <c r="S826" s="397"/>
      <c r="T826" s="397"/>
      <c r="U826" s="397"/>
      <c r="V826" s="397"/>
      <c r="W826" s="397"/>
      <c r="X826" s="397"/>
      <c r="Y826" s="397"/>
      <c r="Z826" s="397"/>
      <c r="AA826" s="397"/>
      <c r="AB826" s="397"/>
      <c r="AC826" s="397"/>
      <c r="AD826" s="397"/>
      <c r="AE826" s="397"/>
      <c r="AF826" s="397"/>
      <c r="AG826" s="397"/>
      <c r="AH826" s="397"/>
    </row>
    <row r="827" spans="1:34" ht="14.4">
      <c r="A827" s="397"/>
      <c r="B827" s="397"/>
      <c r="C827" s="397"/>
      <c r="D827" s="397"/>
      <c r="E827" s="397"/>
      <c r="F827" s="397"/>
      <c r="G827" s="397"/>
      <c r="H827" s="397"/>
      <c r="I827" s="397"/>
      <c r="J827" s="397"/>
      <c r="K827" s="397"/>
      <c r="L827" s="397"/>
      <c r="M827" s="397"/>
      <c r="N827" s="397"/>
      <c r="O827" s="397"/>
      <c r="P827" s="397"/>
      <c r="Q827" s="397"/>
      <c r="R827" s="397"/>
      <c r="S827" s="397"/>
      <c r="T827" s="397"/>
      <c r="U827" s="397"/>
      <c r="V827" s="397"/>
      <c r="W827" s="397"/>
      <c r="X827" s="397"/>
      <c r="Y827" s="397"/>
      <c r="Z827" s="397"/>
      <c r="AA827" s="397"/>
      <c r="AB827" s="397"/>
      <c r="AC827" s="397"/>
      <c r="AD827" s="397"/>
      <c r="AE827" s="397"/>
      <c r="AF827" s="397"/>
      <c r="AG827" s="397"/>
      <c r="AH827" s="397"/>
    </row>
    <row r="828" spans="1:34" ht="14.4">
      <c r="A828" s="397"/>
      <c r="B828" s="397"/>
      <c r="C828" s="397"/>
      <c r="D828" s="397"/>
      <c r="E828" s="397"/>
      <c r="F828" s="397"/>
      <c r="G828" s="397"/>
      <c r="H828" s="397"/>
      <c r="I828" s="397"/>
      <c r="J828" s="397"/>
      <c r="K828" s="397"/>
      <c r="L828" s="397"/>
      <c r="M828" s="397"/>
      <c r="N828" s="397"/>
      <c r="O828" s="397"/>
      <c r="P828" s="397"/>
      <c r="Q828" s="397"/>
      <c r="R828" s="397"/>
      <c r="S828" s="397"/>
      <c r="T828" s="397"/>
      <c r="U828" s="397"/>
      <c r="V828" s="397"/>
      <c r="W828" s="397"/>
      <c r="X828" s="397"/>
      <c r="Y828" s="397"/>
      <c r="Z828" s="397"/>
      <c r="AA828" s="397"/>
      <c r="AB828" s="397"/>
      <c r="AC828" s="397"/>
      <c r="AD828" s="397"/>
      <c r="AE828" s="397"/>
      <c r="AF828" s="397"/>
      <c r="AG828" s="397"/>
      <c r="AH828" s="397"/>
    </row>
    <row r="829" spans="1:34" ht="14.4">
      <c r="A829" s="397"/>
      <c r="B829" s="397"/>
      <c r="C829" s="397"/>
      <c r="D829" s="397"/>
      <c r="E829" s="397"/>
      <c r="F829" s="397"/>
      <c r="G829" s="397"/>
      <c r="H829" s="397"/>
      <c r="I829" s="397"/>
      <c r="J829" s="397"/>
      <c r="K829" s="397"/>
      <c r="L829" s="397"/>
      <c r="M829" s="397"/>
      <c r="N829" s="397"/>
      <c r="O829" s="397"/>
      <c r="P829" s="397"/>
      <c r="Q829" s="397"/>
      <c r="R829" s="397"/>
      <c r="S829" s="397"/>
      <c r="T829" s="397"/>
      <c r="U829" s="397"/>
      <c r="V829" s="397"/>
      <c r="W829" s="397"/>
      <c r="X829" s="397"/>
      <c r="Y829" s="397"/>
      <c r="Z829" s="397"/>
      <c r="AA829" s="397"/>
      <c r="AB829" s="397"/>
      <c r="AC829" s="397"/>
      <c r="AD829" s="397"/>
      <c r="AE829" s="397"/>
      <c r="AF829" s="397"/>
      <c r="AG829" s="397"/>
      <c r="AH829" s="397"/>
    </row>
    <row r="830" spans="1:34" ht="14.4">
      <c r="A830" s="397"/>
      <c r="B830" s="397"/>
      <c r="C830" s="397"/>
      <c r="D830" s="397"/>
      <c r="E830" s="397"/>
      <c r="F830" s="397"/>
      <c r="G830" s="397"/>
      <c r="H830" s="397"/>
      <c r="I830" s="397"/>
      <c r="J830" s="397"/>
      <c r="K830" s="397"/>
      <c r="L830" s="397"/>
      <c r="M830" s="397"/>
      <c r="N830" s="397"/>
      <c r="O830" s="397"/>
      <c r="P830" s="397"/>
      <c r="Q830" s="397"/>
      <c r="R830" s="397"/>
      <c r="S830" s="397"/>
      <c r="T830" s="397"/>
      <c r="U830" s="397"/>
      <c r="V830" s="397"/>
      <c r="W830" s="397"/>
      <c r="X830" s="397"/>
      <c r="Y830" s="397"/>
      <c r="Z830" s="397"/>
      <c r="AA830" s="397"/>
      <c r="AB830" s="397"/>
      <c r="AC830" s="397"/>
      <c r="AD830" s="397"/>
      <c r="AE830" s="397"/>
      <c r="AF830" s="397"/>
      <c r="AG830" s="397"/>
      <c r="AH830" s="397"/>
    </row>
    <row r="831" spans="1:34" ht="14.4">
      <c r="A831" s="397"/>
      <c r="B831" s="397"/>
      <c r="C831" s="397"/>
      <c r="D831" s="397"/>
      <c r="E831" s="397"/>
      <c r="F831" s="397"/>
      <c r="G831" s="397"/>
      <c r="H831" s="397"/>
      <c r="I831" s="397"/>
      <c r="J831" s="397"/>
      <c r="K831" s="397"/>
      <c r="L831" s="397"/>
      <c r="M831" s="397"/>
      <c r="N831" s="397"/>
      <c r="O831" s="397"/>
      <c r="P831" s="397"/>
      <c r="Q831" s="397"/>
      <c r="R831" s="397"/>
      <c r="S831" s="397"/>
      <c r="T831" s="397"/>
      <c r="U831" s="397"/>
      <c r="V831" s="397"/>
      <c r="W831" s="397"/>
      <c r="X831" s="397"/>
      <c r="Y831" s="397"/>
      <c r="Z831" s="397"/>
      <c r="AA831" s="397"/>
      <c r="AB831" s="397"/>
      <c r="AC831" s="397"/>
      <c r="AD831" s="397"/>
      <c r="AE831" s="397"/>
      <c r="AF831" s="397"/>
      <c r="AG831" s="397"/>
      <c r="AH831" s="397"/>
    </row>
    <row r="832" spans="1:34" ht="14.4">
      <c r="A832" s="397"/>
      <c r="B832" s="397"/>
      <c r="C832" s="397"/>
      <c r="D832" s="397"/>
      <c r="E832" s="397"/>
      <c r="F832" s="397"/>
      <c r="G832" s="397"/>
      <c r="H832" s="397"/>
      <c r="I832" s="397"/>
      <c r="J832" s="397"/>
      <c r="K832" s="397"/>
      <c r="L832" s="397"/>
      <c r="M832" s="397"/>
      <c r="N832" s="397"/>
      <c r="O832" s="397"/>
      <c r="P832" s="397"/>
      <c r="Q832" s="397"/>
      <c r="R832" s="397"/>
      <c r="S832" s="397"/>
      <c r="T832" s="397"/>
      <c r="U832" s="397"/>
      <c r="V832" s="397"/>
      <c r="W832" s="397"/>
      <c r="X832" s="397"/>
      <c r="Y832" s="397"/>
      <c r="Z832" s="397"/>
      <c r="AA832" s="397"/>
      <c r="AB832" s="397"/>
      <c r="AC832" s="397"/>
      <c r="AD832" s="397"/>
      <c r="AE832" s="397"/>
      <c r="AF832" s="397"/>
      <c r="AG832" s="397"/>
      <c r="AH832" s="397"/>
    </row>
    <row r="833" spans="1:34" ht="14.4">
      <c r="A833" s="397"/>
      <c r="B833" s="397"/>
      <c r="C833" s="397"/>
      <c r="D833" s="397"/>
      <c r="E833" s="397"/>
      <c r="F833" s="397"/>
      <c r="G833" s="397"/>
      <c r="H833" s="397"/>
      <c r="I833" s="397"/>
      <c r="J833" s="397"/>
      <c r="K833" s="397"/>
      <c r="L833" s="397"/>
      <c r="M833" s="397"/>
      <c r="N833" s="397"/>
      <c r="O833" s="397"/>
      <c r="P833" s="397"/>
      <c r="Q833" s="397"/>
      <c r="R833" s="397"/>
      <c r="S833" s="397"/>
      <c r="T833" s="397"/>
      <c r="U833" s="397"/>
      <c r="V833" s="397"/>
      <c r="W833" s="397"/>
      <c r="X833" s="397"/>
      <c r="Y833" s="397"/>
      <c r="Z833" s="397"/>
      <c r="AA833" s="397"/>
      <c r="AB833" s="397"/>
      <c r="AC833" s="397"/>
      <c r="AD833" s="397"/>
      <c r="AE833" s="397"/>
      <c r="AF833" s="397"/>
      <c r="AG833" s="397"/>
      <c r="AH833" s="397"/>
    </row>
    <row r="834" spans="1:34" ht="14.4">
      <c r="A834" s="397"/>
      <c r="B834" s="397"/>
      <c r="C834" s="397"/>
      <c r="D834" s="397"/>
      <c r="E834" s="397"/>
      <c r="F834" s="397"/>
      <c r="G834" s="397"/>
      <c r="H834" s="397"/>
      <c r="I834" s="397"/>
      <c r="J834" s="397"/>
      <c r="K834" s="397"/>
      <c r="L834" s="397"/>
      <c r="M834" s="397"/>
      <c r="N834" s="397"/>
      <c r="O834" s="397"/>
      <c r="P834" s="397"/>
      <c r="Q834" s="397"/>
      <c r="R834" s="397"/>
      <c r="S834" s="397"/>
      <c r="T834" s="397"/>
      <c r="U834" s="397"/>
      <c r="V834" s="397"/>
      <c r="W834" s="397"/>
      <c r="X834" s="397"/>
      <c r="Y834" s="397"/>
      <c r="Z834" s="397"/>
      <c r="AA834" s="397"/>
      <c r="AB834" s="397"/>
      <c r="AC834" s="397"/>
      <c r="AD834" s="397"/>
      <c r="AE834" s="397"/>
      <c r="AF834" s="397"/>
      <c r="AG834" s="397"/>
      <c r="AH834" s="397"/>
    </row>
    <row r="835" spans="1:34" ht="14.4">
      <c r="A835" s="397"/>
      <c r="B835" s="397"/>
      <c r="C835" s="397"/>
      <c r="D835" s="397"/>
      <c r="E835" s="397"/>
      <c r="F835" s="397"/>
      <c r="G835" s="397"/>
      <c r="H835" s="397"/>
      <c r="I835" s="397"/>
      <c r="J835" s="397"/>
      <c r="K835" s="397"/>
      <c r="L835" s="397"/>
      <c r="M835" s="397"/>
      <c r="N835" s="397"/>
      <c r="O835" s="397"/>
      <c r="P835" s="397"/>
      <c r="Q835" s="397"/>
      <c r="R835" s="397"/>
      <c r="S835" s="397"/>
      <c r="T835" s="397"/>
      <c r="U835" s="397"/>
      <c r="V835" s="397"/>
      <c r="W835" s="397"/>
      <c r="X835" s="397"/>
      <c r="Y835" s="397"/>
      <c r="Z835" s="397"/>
      <c r="AA835" s="397"/>
      <c r="AB835" s="397"/>
      <c r="AC835" s="397"/>
      <c r="AD835" s="397"/>
      <c r="AE835" s="397"/>
      <c r="AF835" s="397"/>
      <c r="AG835" s="397"/>
      <c r="AH835" s="397"/>
    </row>
    <row r="836" spans="1:34" ht="14.4">
      <c r="A836" s="397"/>
      <c r="B836" s="397"/>
      <c r="C836" s="397"/>
      <c r="D836" s="397"/>
      <c r="E836" s="397"/>
      <c r="F836" s="397"/>
      <c r="G836" s="397"/>
      <c r="H836" s="397"/>
      <c r="I836" s="397"/>
      <c r="J836" s="397"/>
      <c r="K836" s="397"/>
      <c r="L836" s="397"/>
      <c r="M836" s="397"/>
      <c r="N836" s="397"/>
      <c r="O836" s="397"/>
      <c r="P836" s="397"/>
      <c r="Q836" s="397"/>
      <c r="R836" s="397"/>
      <c r="S836" s="397"/>
      <c r="T836" s="397"/>
      <c r="U836" s="397"/>
      <c r="V836" s="397"/>
      <c r="W836" s="397"/>
      <c r="X836" s="397"/>
      <c r="Y836" s="397"/>
      <c r="Z836" s="397"/>
      <c r="AA836" s="397"/>
      <c r="AB836" s="397"/>
      <c r="AC836" s="397"/>
      <c r="AD836" s="397"/>
      <c r="AE836" s="397"/>
      <c r="AF836" s="397"/>
      <c r="AG836" s="397"/>
      <c r="AH836" s="397"/>
    </row>
    <row r="837" spans="1:34" ht="14.4">
      <c r="A837" s="397"/>
      <c r="B837" s="397"/>
      <c r="C837" s="397"/>
      <c r="D837" s="397"/>
      <c r="E837" s="397"/>
      <c r="F837" s="397"/>
      <c r="G837" s="397"/>
      <c r="H837" s="397"/>
      <c r="I837" s="397"/>
      <c r="J837" s="397"/>
      <c r="K837" s="397"/>
      <c r="L837" s="397"/>
      <c r="M837" s="397"/>
      <c r="N837" s="397"/>
      <c r="O837" s="397"/>
      <c r="P837" s="397"/>
      <c r="Q837" s="397"/>
      <c r="R837" s="397"/>
      <c r="S837" s="397"/>
      <c r="T837" s="397"/>
      <c r="U837" s="397"/>
      <c r="V837" s="397"/>
      <c r="W837" s="397"/>
      <c r="X837" s="397"/>
      <c r="Y837" s="397"/>
      <c r="Z837" s="397"/>
      <c r="AA837" s="397"/>
      <c r="AB837" s="397"/>
      <c r="AC837" s="397"/>
      <c r="AD837" s="397"/>
      <c r="AE837" s="397"/>
      <c r="AF837" s="397"/>
      <c r="AG837" s="397"/>
      <c r="AH837" s="397"/>
    </row>
    <row r="838" spans="1:34" ht="14.4">
      <c r="A838" s="397"/>
      <c r="B838" s="397"/>
      <c r="C838" s="397"/>
      <c r="D838" s="397"/>
      <c r="E838" s="397"/>
      <c r="F838" s="397"/>
      <c r="G838" s="397"/>
      <c r="H838" s="397"/>
      <c r="I838" s="397"/>
      <c r="J838" s="397"/>
      <c r="K838" s="397"/>
      <c r="L838" s="397"/>
      <c r="M838" s="397"/>
      <c r="N838" s="397"/>
      <c r="O838" s="397"/>
      <c r="P838" s="397"/>
      <c r="Q838" s="397"/>
      <c r="R838" s="397"/>
      <c r="S838" s="397"/>
      <c r="T838" s="397"/>
      <c r="U838" s="397"/>
      <c r="V838" s="397"/>
      <c r="W838" s="397"/>
      <c r="X838" s="397"/>
      <c r="Y838" s="397"/>
      <c r="Z838" s="397"/>
      <c r="AA838" s="397"/>
      <c r="AB838" s="397"/>
      <c r="AC838" s="397"/>
      <c r="AD838" s="397"/>
      <c r="AE838" s="397"/>
      <c r="AF838" s="397"/>
      <c r="AG838" s="397"/>
      <c r="AH838" s="397"/>
    </row>
    <row r="839" spans="1:34" ht="14.4">
      <c r="A839" s="397"/>
      <c r="B839" s="397"/>
      <c r="C839" s="397"/>
      <c r="D839" s="397"/>
      <c r="E839" s="397"/>
      <c r="F839" s="397"/>
      <c r="G839" s="397"/>
      <c r="H839" s="397"/>
      <c r="I839" s="397"/>
      <c r="J839" s="397"/>
      <c r="K839" s="397"/>
      <c r="L839" s="397"/>
      <c r="M839" s="397"/>
      <c r="N839" s="397"/>
      <c r="O839" s="397"/>
      <c r="P839" s="397"/>
      <c r="Q839" s="397"/>
      <c r="R839" s="397"/>
      <c r="S839" s="397"/>
      <c r="T839" s="397"/>
      <c r="U839" s="397"/>
      <c r="V839" s="397"/>
      <c r="W839" s="397"/>
      <c r="X839" s="397"/>
      <c r="Y839" s="397"/>
      <c r="Z839" s="397"/>
      <c r="AA839" s="397"/>
      <c r="AB839" s="397"/>
      <c r="AC839" s="397"/>
      <c r="AD839" s="397"/>
      <c r="AE839" s="397"/>
      <c r="AF839" s="397"/>
      <c r="AG839" s="397"/>
      <c r="AH839" s="397"/>
    </row>
    <row r="840" spans="1:34" ht="14.4">
      <c r="A840" s="397"/>
      <c r="B840" s="397"/>
      <c r="C840" s="397"/>
      <c r="D840" s="397"/>
      <c r="E840" s="397"/>
      <c r="F840" s="397"/>
      <c r="G840" s="397"/>
      <c r="H840" s="397"/>
      <c r="I840" s="397"/>
      <c r="J840" s="397"/>
      <c r="K840" s="397"/>
      <c r="L840" s="397"/>
      <c r="M840" s="397"/>
      <c r="N840" s="397"/>
      <c r="O840" s="397"/>
      <c r="P840" s="397"/>
      <c r="Q840" s="397"/>
      <c r="R840" s="397"/>
      <c r="S840" s="397"/>
      <c r="T840" s="397"/>
      <c r="U840" s="397"/>
      <c r="V840" s="397"/>
      <c r="W840" s="397"/>
      <c r="X840" s="397"/>
      <c r="Y840" s="397"/>
      <c r="Z840" s="397"/>
      <c r="AA840" s="397"/>
      <c r="AB840" s="397"/>
      <c r="AC840" s="397"/>
      <c r="AD840" s="397"/>
      <c r="AE840" s="397"/>
      <c r="AF840" s="397"/>
      <c r="AG840" s="397"/>
      <c r="AH840" s="397"/>
    </row>
    <row r="841" spans="1:34" ht="14.4">
      <c r="A841" s="397"/>
      <c r="B841" s="397"/>
      <c r="C841" s="397"/>
      <c r="D841" s="397"/>
      <c r="E841" s="397"/>
      <c r="F841" s="397"/>
      <c r="G841" s="397"/>
      <c r="H841" s="397"/>
      <c r="I841" s="397"/>
      <c r="J841" s="397"/>
      <c r="K841" s="397"/>
      <c r="L841" s="397"/>
      <c r="M841" s="397"/>
      <c r="N841" s="397"/>
      <c r="O841" s="397"/>
      <c r="P841" s="397"/>
      <c r="Q841" s="397"/>
      <c r="R841" s="397"/>
      <c r="S841" s="397"/>
      <c r="T841" s="397"/>
      <c r="U841" s="397"/>
      <c r="V841" s="397"/>
      <c r="W841" s="397"/>
      <c r="X841" s="397"/>
      <c r="Y841" s="397"/>
      <c r="Z841" s="397"/>
      <c r="AA841" s="397"/>
      <c r="AB841" s="397"/>
      <c r="AC841" s="397"/>
      <c r="AD841" s="397"/>
      <c r="AE841" s="397"/>
      <c r="AF841" s="397"/>
      <c r="AG841" s="397"/>
      <c r="AH841" s="397"/>
    </row>
    <row r="842" spans="1:34" ht="14.4">
      <c r="A842" s="397"/>
      <c r="B842" s="397"/>
      <c r="C842" s="397"/>
      <c r="D842" s="397"/>
      <c r="E842" s="397"/>
      <c r="F842" s="397"/>
      <c r="G842" s="397"/>
      <c r="H842" s="397"/>
      <c r="I842" s="397"/>
      <c r="J842" s="397"/>
      <c r="K842" s="397"/>
      <c r="L842" s="397"/>
      <c r="M842" s="397"/>
      <c r="N842" s="397"/>
      <c r="O842" s="397"/>
      <c r="P842" s="397"/>
      <c r="Q842" s="397"/>
      <c r="R842" s="397"/>
      <c r="S842" s="397"/>
      <c r="T842" s="397"/>
      <c r="U842" s="397"/>
      <c r="V842" s="397"/>
      <c r="W842" s="397"/>
      <c r="X842" s="397"/>
      <c r="Y842" s="397"/>
      <c r="Z842" s="397"/>
      <c r="AA842" s="397"/>
      <c r="AB842" s="397"/>
      <c r="AC842" s="397"/>
      <c r="AD842" s="397"/>
      <c r="AE842" s="397"/>
      <c r="AF842" s="397"/>
      <c r="AG842" s="397"/>
      <c r="AH842" s="397"/>
    </row>
    <row r="843" spans="1:34" ht="14.4">
      <c r="A843" s="397"/>
      <c r="B843" s="397"/>
      <c r="C843" s="397"/>
      <c r="D843" s="397"/>
      <c r="E843" s="397"/>
      <c r="F843" s="397"/>
      <c r="G843" s="397"/>
      <c r="H843" s="397"/>
      <c r="I843" s="397"/>
      <c r="J843" s="397"/>
      <c r="K843" s="397"/>
      <c r="L843" s="397"/>
      <c r="M843" s="397"/>
      <c r="N843" s="397"/>
      <c r="O843" s="397"/>
      <c r="P843" s="397"/>
      <c r="Q843" s="397"/>
      <c r="R843" s="397"/>
      <c r="S843" s="397"/>
      <c r="T843" s="397"/>
      <c r="U843" s="397"/>
      <c r="V843" s="397"/>
      <c r="W843" s="397"/>
      <c r="X843" s="397"/>
      <c r="Y843" s="397"/>
      <c r="Z843" s="397"/>
      <c r="AA843" s="397"/>
      <c r="AB843" s="397"/>
      <c r="AC843" s="397"/>
      <c r="AD843" s="397"/>
      <c r="AE843" s="397"/>
      <c r="AF843" s="397"/>
      <c r="AG843" s="397"/>
      <c r="AH843" s="397"/>
    </row>
    <row r="844" spans="1:34" ht="14.4">
      <c r="A844" s="397"/>
      <c r="B844" s="397"/>
      <c r="C844" s="397"/>
      <c r="D844" s="397"/>
      <c r="E844" s="397"/>
      <c r="F844" s="397"/>
      <c r="G844" s="397"/>
      <c r="H844" s="397"/>
      <c r="I844" s="397"/>
      <c r="J844" s="397"/>
      <c r="K844" s="397"/>
      <c r="L844" s="397"/>
      <c r="M844" s="397"/>
      <c r="N844" s="397"/>
      <c r="O844" s="397"/>
      <c r="P844" s="397"/>
      <c r="Q844" s="397"/>
      <c r="R844" s="397"/>
      <c r="S844" s="397"/>
      <c r="T844" s="397"/>
      <c r="U844" s="397"/>
      <c r="V844" s="397"/>
      <c r="W844" s="397"/>
      <c r="X844" s="397"/>
      <c r="Y844" s="397"/>
      <c r="Z844" s="397"/>
      <c r="AA844" s="397"/>
      <c r="AB844" s="397"/>
      <c r="AC844" s="397"/>
      <c r="AD844" s="397"/>
      <c r="AE844" s="397"/>
      <c r="AF844" s="397"/>
      <c r="AG844" s="397"/>
      <c r="AH844" s="397"/>
    </row>
    <row r="845" spans="1:34" ht="14.4">
      <c r="A845" s="397"/>
      <c r="B845" s="397"/>
      <c r="C845" s="397"/>
      <c r="D845" s="397"/>
      <c r="E845" s="397"/>
      <c r="F845" s="397"/>
      <c r="G845" s="397"/>
      <c r="H845" s="397"/>
      <c r="I845" s="397"/>
      <c r="J845" s="397"/>
      <c r="K845" s="397"/>
      <c r="L845" s="397"/>
      <c r="M845" s="397"/>
      <c r="N845" s="397"/>
      <c r="O845" s="397"/>
      <c r="P845" s="397"/>
      <c r="Q845" s="397"/>
      <c r="R845" s="397"/>
      <c r="S845" s="397"/>
      <c r="T845" s="397"/>
      <c r="U845" s="397"/>
      <c r="V845" s="397"/>
      <c r="W845" s="397"/>
      <c r="X845" s="397"/>
      <c r="Y845" s="397"/>
      <c r="Z845" s="397"/>
      <c r="AA845" s="397"/>
      <c r="AB845" s="397"/>
      <c r="AC845" s="397"/>
      <c r="AD845" s="397"/>
      <c r="AE845" s="397"/>
      <c r="AF845" s="397"/>
      <c r="AG845" s="397"/>
      <c r="AH845" s="397"/>
    </row>
    <row r="846" spans="1:34" ht="14.4">
      <c r="A846" s="397"/>
      <c r="B846" s="397"/>
      <c r="C846" s="397"/>
      <c r="D846" s="397"/>
      <c r="E846" s="397"/>
      <c r="F846" s="397"/>
      <c r="G846" s="397"/>
      <c r="H846" s="397"/>
      <c r="I846" s="397"/>
      <c r="J846" s="397"/>
      <c r="K846" s="397"/>
      <c r="L846" s="397"/>
      <c r="M846" s="397"/>
      <c r="N846" s="397"/>
      <c r="O846" s="397"/>
      <c r="P846" s="397"/>
      <c r="Q846" s="397"/>
      <c r="R846" s="397"/>
      <c r="S846" s="397"/>
      <c r="T846" s="397"/>
      <c r="U846" s="397"/>
      <c r="V846" s="397"/>
      <c r="W846" s="397"/>
      <c r="X846" s="397"/>
      <c r="Y846" s="397"/>
      <c r="Z846" s="397"/>
      <c r="AA846" s="397"/>
      <c r="AB846" s="397"/>
      <c r="AC846" s="397"/>
      <c r="AD846" s="397"/>
      <c r="AE846" s="397"/>
      <c r="AF846" s="397"/>
      <c r="AG846" s="397"/>
      <c r="AH846" s="397"/>
    </row>
    <row r="847" spans="1:34" ht="14.4">
      <c r="A847" s="397"/>
      <c r="B847" s="397"/>
      <c r="C847" s="397"/>
      <c r="D847" s="397"/>
      <c r="E847" s="397"/>
      <c r="F847" s="397"/>
      <c r="G847" s="397"/>
      <c r="H847" s="397"/>
      <c r="I847" s="397"/>
      <c r="J847" s="397"/>
      <c r="K847" s="397"/>
      <c r="L847" s="397"/>
      <c r="M847" s="397"/>
      <c r="N847" s="397"/>
      <c r="O847" s="397"/>
      <c r="P847" s="397"/>
      <c r="Q847" s="397"/>
      <c r="R847" s="397"/>
      <c r="S847" s="397"/>
      <c r="T847" s="397"/>
      <c r="U847" s="397"/>
      <c r="V847" s="397"/>
      <c r="W847" s="397"/>
      <c r="X847" s="397"/>
      <c r="Y847" s="397"/>
      <c r="Z847" s="397"/>
      <c r="AA847" s="397"/>
      <c r="AB847" s="397"/>
      <c r="AC847" s="397"/>
      <c r="AD847" s="397"/>
      <c r="AE847" s="397"/>
      <c r="AF847" s="397"/>
      <c r="AG847" s="397"/>
      <c r="AH847" s="397"/>
    </row>
    <row r="848" spans="1:34" ht="14.4">
      <c r="A848" s="397"/>
      <c r="B848" s="397"/>
      <c r="C848" s="397"/>
      <c r="D848" s="397"/>
      <c r="E848" s="397"/>
      <c r="F848" s="397"/>
      <c r="G848" s="397"/>
      <c r="H848" s="397"/>
      <c r="I848" s="397"/>
      <c r="J848" s="397"/>
      <c r="K848" s="397"/>
      <c r="L848" s="397"/>
      <c r="M848" s="397"/>
      <c r="N848" s="397"/>
      <c r="O848" s="397"/>
      <c r="P848" s="397"/>
      <c r="Q848" s="397"/>
      <c r="R848" s="397"/>
      <c r="S848" s="397"/>
      <c r="T848" s="397"/>
      <c r="U848" s="397"/>
      <c r="V848" s="397"/>
      <c r="W848" s="397"/>
      <c r="X848" s="397"/>
      <c r="Y848" s="397"/>
      <c r="Z848" s="397"/>
      <c r="AA848" s="397"/>
      <c r="AB848" s="397"/>
      <c r="AC848" s="397"/>
      <c r="AD848" s="397"/>
      <c r="AE848" s="397"/>
      <c r="AF848" s="397"/>
      <c r="AG848" s="397"/>
      <c r="AH848" s="397"/>
    </row>
    <row r="849" spans="1:34" ht="14.4">
      <c r="A849" s="397"/>
      <c r="B849" s="397"/>
      <c r="C849" s="397"/>
      <c r="D849" s="397"/>
      <c r="E849" s="397"/>
      <c r="F849" s="397"/>
      <c r="G849" s="397"/>
      <c r="H849" s="397"/>
      <c r="I849" s="397"/>
      <c r="J849" s="397"/>
      <c r="K849" s="397"/>
      <c r="L849" s="397"/>
      <c r="M849" s="397"/>
      <c r="N849" s="397"/>
      <c r="O849" s="397"/>
      <c r="P849" s="397"/>
      <c r="Q849" s="397"/>
      <c r="R849" s="397"/>
      <c r="S849" s="397"/>
      <c r="T849" s="397"/>
      <c r="U849" s="397"/>
      <c r="V849" s="397"/>
      <c r="W849" s="397"/>
      <c r="X849" s="397"/>
      <c r="Y849" s="397"/>
      <c r="Z849" s="397"/>
      <c r="AA849" s="397"/>
      <c r="AB849" s="397"/>
      <c r="AC849" s="397"/>
      <c r="AD849" s="397"/>
      <c r="AE849" s="397"/>
      <c r="AF849" s="397"/>
      <c r="AG849" s="397"/>
      <c r="AH849" s="397"/>
    </row>
    <row r="850" spans="1:34" ht="14.4">
      <c r="A850" s="397"/>
      <c r="B850" s="397"/>
      <c r="C850" s="397"/>
      <c r="D850" s="397"/>
      <c r="E850" s="397"/>
      <c r="F850" s="397"/>
      <c r="G850" s="397"/>
      <c r="H850" s="397"/>
      <c r="I850" s="397"/>
      <c r="J850" s="397"/>
      <c r="K850" s="397"/>
      <c r="L850" s="397"/>
      <c r="M850" s="397"/>
      <c r="N850" s="397"/>
      <c r="O850" s="397"/>
      <c r="P850" s="397"/>
      <c r="Q850" s="397"/>
      <c r="R850" s="397"/>
      <c r="S850" s="397"/>
      <c r="T850" s="397"/>
      <c r="U850" s="397"/>
      <c r="V850" s="397"/>
      <c r="W850" s="397"/>
      <c r="X850" s="397"/>
      <c r="Y850" s="397"/>
      <c r="Z850" s="397"/>
      <c r="AA850" s="397"/>
      <c r="AB850" s="397"/>
      <c r="AC850" s="397"/>
      <c r="AD850" s="397"/>
      <c r="AE850" s="397"/>
      <c r="AF850" s="397"/>
      <c r="AG850" s="397"/>
      <c r="AH850" s="397"/>
    </row>
    <row r="851" spans="1:34" ht="14.4">
      <c r="A851" s="397"/>
      <c r="B851" s="397"/>
      <c r="C851" s="397"/>
      <c r="D851" s="397"/>
      <c r="E851" s="397"/>
      <c r="F851" s="397"/>
      <c r="G851" s="397"/>
      <c r="H851" s="397"/>
      <c r="I851" s="397"/>
      <c r="J851" s="397"/>
      <c r="K851" s="397"/>
      <c r="L851" s="397"/>
      <c r="M851" s="397"/>
      <c r="N851" s="397"/>
      <c r="O851" s="397"/>
      <c r="P851" s="397"/>
      <c r="Q851" s="397"/>
      <c r="R851" s="397"/>
      <c r="S851" s="397"/>
      <c r="T851" s="397"/>
      <c r="U851" s="397"/>
      <c r="V851" s="397"/>
      <c r="W851" s="397"/>
      <c r="X851" s="397"/>
      <c r="Y851" s="397"/>
      <c r="Z851" s="397"/>
      <c r="AA851" s="397"/>
      <c r="AB851" s="397"/>
      <c r="AC851" s="397"/>
      <c r="AD851" s="397"/>
      <c r="AE851" s="397"/>
      <c r="AF851" s="397"/>
      <c r="AG851" s="397"/>
      <c r="AH851" s="397"/>
    </row>
    <row r="852" spans="1:34" ht="14.4">
      <c r="A852" s="397"/>
      <c r="B852" s="397"/>
      <c r="C852" s="397"/>
      <c r="D852" s="397"/>
      <c r="E852" s="397"/>
      <c r="F852" s="397"/>
      <c r="G852" s="397"/>
      <c r="H852" s="397"/>
      <c r="I852" s="397"/>
      <c r="J852" s="397"/>
      <c r="K852" s="397"/>
      <c r="L852" s="397"/>
      <c r="M852" s="397"/>
      <c r="N852" s="397"/>
      <c r="O852" s="397"/>
      <c r="P852" s="397"/>
      <c r="Q852" s="397"/>
      <c r="R852" s="397"/>
      <c r="S852" s="397"/>
      <c r="T852" s="397"/>
      <c r="U852" s="397"/>
      <c r="V852" s="397"/>
      <c r="W852" s="397"/>
      <c r="X852" s="397"/>
      <c r="Y852" s="397"/>
      <c r="Z852" s="397"/>
      <c r="AA852" s="397"/>
      <c r="AB852" s="397"/>
      <c r="AC852" s="397"/>
      <c r="AD852" s="397"/>
      <c r="AE852" s="397"/>
      <c r="AF852" s="397"/>
      <c r="AG852" s="397"/>
      <c r="AH852" s="397"/>
    </row>
    <row r="853" spans="1:34" ht="14.4">
      <c r="A853" s="397"/>
      <c r="B853" s="397"/>
      <c r="C853" s="397"/>
      <c r="D853" s="397"/>
      <c r="E853" s="397"/>
      <c r="F853" s="397"/>
      <c r="G853" s="397"/>
      <c r="H853" s="397"/>
      <c r="I853" s="397"/>
      <c r="J853" s="397"/>
      <c r="K853" s="397"/>
      <c r="L853" s="397"/>
      <c r="M853" s="397"/>
      <c r="N853" s="397"/>
      <c r="O853" s="397"/>
      <c r="P853" s="397"/>
      <c r="Q853" s="397"/>
      <c r="R853" s="397"/>
      <c r="S853" s="397"/>
      <c r="T853" s="397"/>
      <c r="U853" s="397"/>
      <c r="V853" s="397"/>
      <c r="W853" s="397"/>
      <c r="X853" s="397"/>
      <c r="Y853" s="397"/>
      <c r="Z853" s="397"/>
      <c r="AA853" s="397"/>
      <c r="AB853" s="397"/>
      <c r="AC853" s="397"/>
      <c r="AD853" s="397"/>
      <c r="AE853" s="397"/>
      <c r="AF853" s="397"/>
      <c r="AG853" s="397"/>
      <c r="AH853" s="397"/>
    </row>
    <row r="854" spans="1:34" ht="14.4">
      <c r="A854" s="397"/>
      <c r="B854" s="397"/>
      <c r="C854" s="397"/>
      <c r="D854" s="397"/>
      <c r="E854" s="397"/>
      <c r="F854" s="397"/>
      <c r="G854" s="397"/>
      <c r="H854" s="397"/>
      <c r="I854" s="397"/>
      <c r="J854" s="397"/>
      <c r="K854" s="397"/>
      <c r="L854" s="397"/>
      <c r="M854" s="397"/>
      <c r="N854" s="397"/>
      <c r="O854" s="397"/>
      <c r="P854" s="397"/>
      <c r="Q854" s="397"/>
      <c r="R854" s="397"/>
      <c r="S854" s="397"/>
      <c r="T854" s="397"/>
      <c r="U854" s="397"/>
      <c r="V854" s="397"/>
      <c r="W854" s="397"/>
      <c r="X854" s="397"/>
      <c r="Y854" s="397"/>
      <c r="Z854" s="397"/>
      <c r="AA854" s="397"/>
      <c r="AB854" s="397"/>
      <c r="AC854" s="397"/>
      <c r="AD854" s="397"/>
      <c r="AE854" s="397"/>
      <c r="AF854" s="397"/>
      <c r="AG854" s="397"/>
      <c r="AH854" s="397"/>
    </row>
    <row r="855" spans="1:34" ht="14.4">
      <c r="A855" s="397"/>
      <c r="B855" s="397"/>
      <c r="C855" s="397"/>
      <c r="D855" s="397"/>
      <c r="E855" s="397"/>
      <c r="F855" s="397"/>
      <c r="G855" s="397"/>
      <c r="H855" s="397"/>
      <c r="I855" s="397"/>
      <c r="J855" s="397"/>
      <c r="K855" s="397"/>
      <c r="L855" s="397"/>
      <c r="M855" s="397"/>
      <c r="N855" s="397"/>
      <c r="O855" s="397"/>
      <c r="P855" s="397"/>
      <c r="Q855" s="397"/>
      <c r="R855" s="397"/>
      <c r="S855" s="397"/>
      <c r="T855" s="397"/>
      <c r="U855" s="397"/>
      <c r="V855" s="397"/>
      <c r="W855" s="397"/>
      <c r="X855" s="397"/>
      <c r="Y855" s="397"/>
      <c r="Z855" s="397"/>
      <c r="AA855" s="397"/>
      <c r="AB855" s="397"/>
      <c r="AC855" s="397"/>
      <c r="AD855" s="397"/>
      <c r="AE855" s="397"/>
      <c r="AF855" s="397"/>
      <c r="AG855" s="397"/>
      <c r="AH855" s="397"/>
    </row>
    <row r="856" spans="1:34" ht="14.4">
      <c r="A856" s="397"/>
      <c r="B856" s="397"/>
      <c r="C856" s="397"/>
      <c r="D856" s="397"/>
      <c r="E856" s="397"/>
      <c r="F856" s="397"/>
      <c r="G856" s="397"/>
      <c r="H856" s="397"/>
      <c r="I856" s="397"/>
      <c r="J856" s="397"/>
      <c r="K856" s="397"/>
      <c r="L856" s="397"/>
      <c r="M856" s="397"/>
      <c r="N856" s="397"/>
      <c r="O856" s="397"/>
      <c r="P856" s="397"/>
      <c r="Q856" s="397"/>
      <c r="R856" s="397"/>
      <c r="S856" s="397"/>
      <c r="T856" s="397"/>
      <c r="U856" s="397"/>
      <c r="V856" s="397"/>
      <c r="W856" s="397"/>
      <c r="X856" s="397"/>
      <c r="Y856" s="397"/>
      <c r="Z856" s="397"/>
      <c r="AA856" s="397"/>
      <c r="AB856" s="397"/>
      <c r="AC856" s="397"/>
      <c r="AD856" s="397"/>
      <c r="AE856" s="397"/>
      <c r="AF856" s="397"/>
      <c r="AG856" s="397"/>
      <c r="AH856" s="397"/>
    </row>
    <row r="857" spans="1:34" ht="14.4">
      <c r="A857" s="397"/>
      <c r="B857" s="397"/>
      <c r="C857" s="397"/>
      <c r="D857" s="397"/>
      <c r="E857" s="397"/>
      <c r="F857" s="397"/>
      <c r="G857" s="397"/>
      <c r="H857" s="397"/>
      <c r="I857" s="397"/>
      <c r="J857" s="397"/>
      <c r="K857" s="397"/>
      <c r="L857" s="397"/>
      <c r="M857" s="397"/>
      <c r="N857" s="397"/>
      <c r="O857" s="397"/>
      <c r="P857" s="397"/>
      <c r="Q857" s="397"/>
      <c r="R857" s="397"/>
      <c r="S857" s="397"/>
      <c r="T857" s="397"/>
      <c r="U857" s="397"/>
      <c r="V857" s="397"/>
      <c r="W857" s="397"/>
      <c r="X857" s="397"/>
      <c r="Y857" s="397"/>
      <c r="Z857" s="397"/>
      <c r="AA857" s="397"/>
      <c r="AB857" s="397"/>
      <c r="AC857" s="397"/>
      <c r="AD857" s="397"/>
      <c r="AE857" s="397"/>
      <c r="AF857" s="397"/>
      <c r="AG857" s="397"/>
      <c r="AH857" s="397"/>
    </row>
    <row r="858" spans="1:34" ht="14.4">
      <c r="A858" s="397"/>
      <c r="B858" s="397"/>
      <c r="C858" s="397"/>
      <c r="D858" s="397"/>
      <c r="E858" s="397"/>
      <c r="F858" s="397"/>
      <c r="G858" s="397"/>
      <c r="H858" s="397"/>
      <c r="I858" s="397"/>
      <c r="J858" s="397"/>
      <c r="K858" s="397"/>
      <c r="L858" s="397"/>
      <c r="M858" s="397"/>
      <c r="N858" s="397"/>
      <c r="O858" s="397"/>
      <c r="P858" s="397"/>
      <c r="Q858" s="397"/>
      <c r="R858" s="397"/>
      <c r="S858" s="397"/>
      <c r="T858" s="397"/>
      <c r="U858" s="397"/>
      <c r="V858" s="397"/>
      <c r="W858" s="397"/>
      <c r="X858" s="397"/>
      <c r="Y858" s="397"/>
      <c r="Z858" s="397"/>
      <c r="AA858" s="397"/>
      <c r="AB858" s="397"/>
      <c r="AC858" s="397"/>
      <c r="AD858" s="397"/>
      <c r="AE858" s="397"/>
      <c r="AF858" s="397"/>
      <c r="AG858" s="397"/>
      <c r="AH858" s="397"/>
    </row>
    <row r="859" spans="1:34" ht="14.4">
      <c r="A859" s="397"/>
      <c r="B859" s="397"/>
      <c r="C859" s="397"/>
      <c r="D859" s="397"/>
      <c r="E859" s="397"/>
      <c r="F859" s="397"/>
      <c r="G859" s="397"/>
      <c r="H859" s="397"/>
      <c r="I859" s="397"/>
      <c r="J859" s="397"/>
      <c r="K859" s="397"/>
      <c r="L859" s="397"/>
      <c r="M859" s="397"/>
      <c r="N859" s="397"/>
      <c r="O859" s="397"/>
      <c r="P859" s="397"/>
      <c r="Q859" s="397"/>
      <c r="R859" s="397"/>
      <c r="S859" s="397"/>
      <c r="T859" s="397"/>
      <c r="U859" s="397"/>
      <c r="V859" s="397"/>
      <c r="W859" s="397"/>
      <c r="X859" s="397"/>
      <c r="Y859" s="397"/>
      <c r="Z859" s="397"/>
      <c r="AA859" s="397"/>
      <c r="AB859" s="397"/>
      <c r="AC859" s="397"/>
      <c r="AD859" s="397"/>
      <c r="AE859" s="397"/>
      <c r="AF859" s="397"/>
      <c r="AG859" s="397"/>
      <c r="AH859" s="397"/>
    </row>
    <row r="860" spans="1:34" ht="14.4">
      <c r="A860" s="397"/>
      <c r="B860" s="397"/>
      <c r="C860" s="397"/>
      <c r="D860" s="397"/>
      <c r="E860" s="397"/>
      <c r="F860" s="397"/>
      <c r="G860" s="397"/>
      <c r="H860" s="397"/>
      <c r="I860" s="397"/>
      <c r="J860" s="397"/>
      <c r="K860" s="397"/>
      <c r="L860" s="397"/>
      <c r="M860" s="397"/>
      <c r="N860" s="397"/>
      <c r="O860" s="397"/>
      <c r="P860" s="397"/>
      <c r="Q860" s="397"/>
      <c r="R860" s="397"/>
      <c r="S860" s="397"/>
      <c r="T860" s="397"/>
      <c r="U860" s="397"/>
      <c r="V860" s="397"/>
      <c r="W860" s="397"/>
      <c r="X860" s="397"/>
      <c r="Y860" s="397"/>
      <c r="Z860" s="397"/>
      <c r="AA860" s="397"/>
      <c r="AB860" s="397"/>
      <c r="AC860" s="397"/>
      <c r="AD860" s="397"/>
      <c r="AE860" s="397"/>
      <c r="AF860" s="397"/>
      <c r="AG860" s="397"/>
      <c r="AH860" s="397"/>
    </row>
    <row r="861" spans="1:34" ht="14.4">
      <c r="A861" s="397"/>
      <c r="B861" s="397"/>
      <c r="C861" s="397"/>
      <c r="D861" s="397"/>
      <c r="E861" s="397"/>
      <c r="F861" s="397"/>
      <c r="G861" s="397"/>
      <c r="H861" s="397"/>
      <c r="I861" s="397"/>
      <c r="J861" s="397"/>
      <c r="K861" s="397"/>
      <c r="L861" s="397"/>
      <c r="M861" s="397"/>
      <c r="N861" s="397"/>
      <c r="O861" s="397"/>
      <c r="P861" s="397"/>
      <c r="Q861" s="397"/>
      <c r="R861" s="397"/>
      <c r="S861" s="397"/>
      <c r="T861" s="397"/>
      <c r="U861" s="397"/>
      <c r="V861" s="397"/>
      <c r="W861" s="397"/>
      <c r="X861" s="397"/>
      <c r="Y861" s="397"/>
      <c r="Z861" s="397"/>
      <c r="AA861" s="397"/>
      <c r="AB861" s="397"/>
      <c r="AC861" s="397"/>
      <c r="AD861" s="397"/>
      <c r="AE861" s="397"/>
      <c r="AF861" s="397"/>
      <c r="AG861" s="397"/>
      <c r="AH861" s="397"/>
    </row>
    <row r="862" spans="1:34" ht="14.4">
      <c r="A862" s="397"/>
      <c r="B862" s="397"/>
      <c r="C862" s="397"/>
      <c r="D862" s="397"/>
      <c r="E862" s="397"/>
      <c r="F862" s="397"/>
      <c r="G862" s="397"/>
      <c r="H862" s="397"/>
      <c r="I862" s="397"/>
      <c r="J862" s="397"/>
      <c r="K862" s="397"/>
      <c r="L862" s="397"/>
      <c r="M862" s="397"/>
      <c r="N862" s="397"/>
      <c r="O862" s="397"/>
      <c r="P862" s="397"/>
      <c r="Q862" s="397"/>
      <c r="R862" s="397"/>
      <c r="S862" s="397"/>
      <c r="T862" s="397"/>
      <c r="U862" s="397"/>
      <c r="V862" s="397"/>
      <c r="W862" s="397"/>
      <c r="X862" s="397"/>
      <c r="Y862" s="397"/>
      <c r="Z862" s="397"/>
      <c r="AA862" s="397"/>
      <c r="AB862" s="397"/>
      <c r="AC862" s="397"/>
      <c r="AD862" s="397"/>
      <c r="AE862" s="397"/>
      <c r="AF862" s="397"/>
      <c r="AG862" s="397"/>
      <c r="AH862" s="397"/>
    </row>
    <row r="863" spans="1:34" ht="14.4">
      <c r="A863" s="397"/>
      <c r="B863" s="397"/>
      <c r="C863" s="397"/>
      <c r="D863" s="397"/>
      <c r="E863" s="397"/>
      <c r="F863" s="397"/>
      <c r="G863" s="397"/>
      <c r="H863" s="397"/>
      <c r="I863" s="397"/>
      <c r="J863" s="397"/>
      <c r="K863" s="397"/>
      <c r="L863" s="397"/>
      <c r="M863" s="397"/>
      <c r="N863" s="397"/>
      <c r="O863" s="397"/>
      <c r="P863" s="397"/>
      <c r="Q863" s="397"/>
      <c r="R863" s="397"/>
      <c r="S863" s="397"/>
      <c r="T863" s="397"/>
      <c r="U863" s="397"/>
      <c r="V863" s="397"/>
      <c r="W863" s="397"/>
      <c r="X863" s="397"/>
      <c r="Y863" s="397"/>
      <c r="Z863" s="397"/>
      <c r="AA863" s="397"/>
      <c r="AB863" s="397"/>
      <c r="AC863" s="397"/>
      <c r="AD863" s="397"/>
      <c r="AE863" s="397"/>
      <c r="AF863" s="397"/>
      <c r="AG863" s="397"/>
      <c r="AH863" s="397"/>
    </row>
    <row r="864" spans="1:34" ht="14.4">
      <c r="A864" s="397"/>
      <c r="B864" s="397"/>
      <c r="C864" s="397"/>
      <c r="D864" s="397"/>
      <c r="E864" s="397"/>
      <c r="F864" s="397"/>
      <c r="G864" s="397"/>
      <c r="H864" s="397"/>
      <c r="I864" s="397"/>
      <c r="J864" s="397"/>
      <c r="K864" s="397"/>
      <c r="L864" s="397"/>
      <c r="M864" s="397"/>
      <c r="N864" s="397"/>
      <c r="O864" s="397"/>
      <c r="P864" s="397"/>
      <c r="Q864" s="397"/>
      <c r="R864" s="397"/>
      <c r="S864" s="397"/>
      <c r="T864" s="397"/>
      <c r="U864" s="397"/>
      <c r="V864" s="397"/>
      <c r="W864" s="397"/>
      <c r="X864" s="397"/>
      <c r="Y864" s="397"/>
      <c r="Z864" s="397"/>
      <c r="AA864" s="397"/>
      <c r="AB864" s="397"/>
      <c r="AC864" s="397"/>
      <c r="AD864" s="397"/>
      <c r="AE864" s="397"/>
      <c r="AF864" s="397"/>
      <c r="AG864" s="397"/>
      <c r="AH864" s="397"/>
    </row>
    <row r="865" spans="1:34" ht="14.4">
      <c r="A865" s="397"/>
      <c r="B865" s="397"/>
      <c r="C865" s="397"/>
      <c r="D865" s="397"/>
      <c r="E865" s="397"/>
      <c r="F865" s="397"/>
      <c r="G865" s="397"/>
      <c r="H865" s="397"/>
      <c r="I865" s="397"/>
      <c r="J865" s="397"/>
      <c r="K865" s="397"/>
      <c r="L865" s="397"/>
      <c r="M865" s="397"/>
      <c r="N865" s="397"/>
      <c r="O865" s="397"/>
      <c r="P865" s="397"/>
      <c r="Q865" s="397"/>
      <c r="R865" s="397"/>
      <c r="S865" s="397"/>
      <c r="T865" s="397"/>
      <c r="U865" s="397"/>
      <c r="V865" s="397"/>
      <c r="W865" s="397"/>
      <c r="X865" s="397"/>
      <c r="Y865" s="397"/>
      <c r="Z865" s="397"/>
      <c r="AA865" s="397"/>
      <c r="AB865" s="397"/>
      <c r="AC865" s="397"/>
      <c r="AD865" s="397"/>
      <c r="AE865" s="397"/>
      <c r="AF865" s="397"/>
      <c r="AG865" s="397"/>
      <c r="AH865" s="397"/>
    </row>
    <row r="866" spans="1:34" ht="14.4">
      <c r="A866" s="397"/>
      <c r="B866" s="397"/>
      <c r="C866" s="397"/>
      <c r="D866" s="397"/>
      <c r="E866" s="397"/>
      <c r="F866" s="397"/>
      <c r="G866" s="397"/>
      <c r="H866" s="397"/>
      <c r="I866" s="397"/>
      <c r="J866" s="397"/>
      <c r="K866" s="397"/>
      <c r="L866" s="397"/>
      <c r="M866" s="397"/>
      <c r="N866" s="397"/>
      <c r="O866" s="397"/>
      <c r="P866" s="397"/>
      <c r="Q866" s="397"/>
      <c r="R866" s="397"/>
      <c r="S866" s="397"/>
      <c r="T866" s="397"/>
      <c r="U866" s="397"/>
      <c r="V866" s="397"/>
      <c r="W866" s="397"/>
      <c r="X866" s="397"/>
      <c r="Y866" s="397"/>
      <c r="Z866" s="397"/>
      <c r="AA866" s="397"/>
      <c r="AB866" s="397"/>
      <c r="AC866" s="397"/>
      <c r="AD866" s="397"/>
      <c r="AE866" s="397"/>
      <c r="AF866" s="397"/>
      <c r="AG866" s="397"/>
      <c r="AH866" s="397"/>
    </row>
    <row r="867" spans="1:34" ht="14.4">
      <c r="A867" s="397"/>
      <c r="B867" s="397"/>
      <c r="C867" s="397"/>
      <c r="D867" s="397"/>
      <c r="E867" s="397"/>
      <c r="F867" s="397"/>
      <c r="G867" s="397"/>
      <c r="H867" s="397"/>
      <c r="I867" s="397"/>
      <c r="J867" s="397"/>
      <c r="K867" s="397"/>
      <c r="L867" s="397"/>
      <c r="M867" s="397"/>
      <c r="N867" s="397"/>
      <c r="O867" s="397"/>
      <c r="P867" s="397"/>
      <c r="Q867" s="397"/>
      <c r="R867" s="397"/>
      <c r="S867" s="397"/>
      <c r="T867" s="397"/>
      <c r="U867" s="397"/>
      <c r="V867" s="397"/>
      <c r="W867" s="397"/>
      <c r="X867" s="397"/>
      <c r="Y867" s="397"/>
      <c r="Z867" s="397"/>
      <c r="AA867" s="397"/>
      <c r="AB867" s="397"/>
      <c r="AC867" s="397"/>
      <c r="AD867" s="397"/>
      <c r="AE867" s="397"/>
      <c r="AF867" s="397"/>
      <c r="AG867" s="397"/>
      <c r="AH867" s="397"/>
    </row>
    <row r="868" spans="1:34" ht="14.4">
      <c r="A868" s="397"/>
      <c r="B868" s="397"/>
      <c r="C868" s="397"/>
      <c r="D868" s="397"/>
      <c r="E868" s="397"/>
      <c r="F868" s="397"/>
      <c r="G868" s="397"/>
      <c r="H868" s="397"/>
      <c r="I868" s="397"/>
      <c r="J868" s="397"/>
      <c r="K868" s="397"/>
      <c r="L868" s="397"/>
      <c r="M868" s="397"/>
      <c r="N868" s="397"/>
      <c r="O868" s="397"/>
      <c r="P868" s="397"/>
      <c r="Q868" s="397"/>
      <c r="R868" s="397"/>
      <c r="S868" s="397"/>
      <c r="T868" s="397"/>
      <c r="U868" s="397"/>
      <c r="V868" s="397"/>
      <c r="W868" s="397"/>
      <c r="X868" s="397"/>
      <c r="Y868" s="397"/>
      <c r="Z868" s="397"/>
      <c r="AA868" s="397"/>
      <c r="AB868" s="397"/>
      <c r="AC868" s="397"/>
      <c r="AD868" s="397"/>
      <c r="AE868" s="397"/>
      <c r="AF868" s="397"/>
      <c r="AG868" s="397"/>
      <c r="AH868" s="397"/>
    </row>
    <row r="869" spans="1:34" ht="14.4">
      <c r="A869" s="397"/>
      <c r="B869" s="397"/>
      <c r="C869" s="397"/>
      <c r="D869" s="397"/>
      <c r="E869" s="397"/>
      <c r="F869" s="397"/>
      <c r="G869" s="397"/>
      <c r="H869" s="397"/>
      <c r="I869" s="397"/>
      <c r="J869" s="397"/>
      <c r="K869" s="397"/>
      <c r="L869" s="397"/>
      <c r="M869" s="397"/>
      <c r="N869" s="397"/>
      <c r="O869" s="397"/>
      <c r="P869" s="397"/>
      <c r="Q869" s="397"/>
      <c r="R869" s="397"/>
      <c r="S869" s="397"/>
      <c r="T869" s="397"/>
      <c r="U869" s="397"/>
      <c r="V869" s="397"/>
      <c r="W869" s="397"/>
      <c r="X869" s="397"/>
      <c r="Y869" s="397"/>
      <c r="Z869" s="397"/>
      <c r="AA869" s="397"/>
      <c r="AB869" s="397"/>
      <c r="AC869" s="397"/>
      <c r="AD869" s="397"/>
      <c r="AE869" s="397"/>
      <c r="AF869" s="397"/>
      <c r="AG869" s="397"/>
      <c r="AH869" s="397"/>
    </row>
    <row r="870" spans="1:34" ht="14.4">
      <c r="A870" s="397"/>
      <c r="B870" s="397"/>
      <c r="C870" s="397"/>
      <c r="D870" s="397"/>
      <c r="E870" s="397"/>
      <c r="F870" s="397"/>
      <c r="G870" s="397"/>
      <c r="H870" s="397"/>
      <c r="I870" s="397"/>
      <c r="J870" s="397"/>
      <c r="K870" s="397"/>
      <c r="L870" s="397"/>
      <c r="M870" s="397"/>
      <c r="N870" s="397"/>
      <c r="O870" s="397"/>
      <c r="P870" s="397"/>
      <c r="Q870" s="397"/>
      <c r="R870" s="397"/>
      <c r="S870" s="397"/>
      <c r="T870" s="397"/>
      <c r="U870" s="397"/>
      <c r="V870" s="397"/>
      <c r="W870" s="397"/>
      <c r="X870" s="397"/>
      <c r="Y870" s="397"/>
      <c r="Z870" s="397"/>
      <c r="AA870" s="397"/>
      <c r="AB870" s="397"/>
      <c r="AC870" s="397"/>
      <c r="AD870" s="397"/>
      <c r="AE870" s="397"/>
      <c r="AF870" s="397"/>
      <c r="AG870" s="397"/>
      <c r="AH870" s="397"/>
    </row>
    <row r="871" spans="1:34" ht="14.4">
      <c r="A871" s="397"/>
      <c r="B871" s="397"/>
      <c r="C871" s="397"/>
      <c r="D871" s="397"/>
      <c r="E871" s="397"/>
      <c r="F871" s="397"/>
      <c r="G871" s="397"/>
      <c r="H871" s="397"/>
      <c r="I871" s="397"/>
      <c r="J871" s="397"/>
      <c r="K871" s="397"/>
      <c r="L871" s="397"/>
      <c r="M871" s="397"/>
      <c r="N871" s="397"/>
      <c r="O871" s="397"/>
      <c r="P871" s="397"/>
      <c r="Q871" s="397"/>
      <c r="R871" s="397"/>
      <c r="S871" s="397"/>
      <c r="T871" s="397"/>
      <c r="U871" s="397"/>
      <c r="V871" s="397"/>
      <c r="W871" s="397"/>
      <c r="X871" s="397"/>
      <c r="Y871" s="397"/>
      <c r="Z871" s="397"/>
      <c r="AA871" s="397"/>
      <c r="AB871" s="397"/>
      <c r="AC871" s="397"/>
      <c r="AD871" s="397"/>
      <c r="AE871" s="397"/>
      <c r="AF871" s="397"/>
      <c r="AG871" s="397"/>
      <c r="AH871" s="397"/>
    </row>
    <row r="872" spans="1:34" ht="14.4">
      <c r="A872" s="397"/>
      <c r="B872" s="397"/>
      <c r="C872" s="397"/>
      <c r="D872" s="397"/>
      <c r="E872" s="397"/>
      <c r="F872" s="397"/>
      <c r="G872" s="397"/>
      <c r="H872" s="397"/>
      <c r="I872" s="397"/>
      <c r="J872" s="397"/>
      <c r="K872" s="397"/>
      <c r="L872" s="397"/>
      <c r="M872" s="397"/>
      <c r="N872" s="397"/>
      <c r="O872" s="397"/>
      <c r="P872" s="397"/>
      <c r="Q872" s="397"/>
      <c r="R872" s="397"/>
      <c r="S872" s="397"/>
      <c r="T872" s="397"/>
      <c r="U872" s="397"/>
      <c r="V872" s="397"/>
      <c r="W872" s="397"/>
      <c r="X872" s="397"/>
      <c r="Y872" s="397"/>
      <c r="Z872" s="397"/>
      <c r="AA872" s="397"/>
      <c r="AB872" s="397"/>
      <c r="AC872" s="397"/>
      <c r="AD872" s="397"/>
      <c r="AE872" s="397"/>
      <c r="AF872" s="397"/>
      <c r="AG872" s="397"/>
      <c r="AH872" s="397"/>
    </row>
    <row r="873" spans="1:34" ht="14.4">
      <c r="A873" s="397"/>
      <c r="B873" s="397"/>
      <c r="C873" s="397"/>
      <c r="D873" s="397"/>
      <c r="E873" s="397"/>
      <c r="F873" s="397"/>
      <c r="G873" s="397"/>
      <c r="H873" s="397"/>
      <c r="I873" s="397"/>
      <c r="J873" s="397"/>
      <c r="K873" s="397"/>
      <c r="L873" s="397"/>
      <c r="M873" s="397"/>
      <c r="N873" s="397"/>
      <c r="O873" s="397"/>
      <c r="P873" s="397"/>
      <c r="Q873" s="397"/>
      <c r="R873" s="397"/>
      <c r="S873" s="397"/>
      <c r="T873" s="397"/>
      <c r="U873" s="397"/>
      <c r="V873" s="397"/>
      <c r="W873" s="397"/>
      <c r="X873" s="397"/>
      <c r="Y873" s="397"/>
      <c r="Z873" s="397"/>
      <c r="AA873" s="397"/>
      <c r="AB873" s="397"/>
      <c r="AC873" s="397"/>
      <c r="AD873" s="397"/>
      <c r="AE873" s="397"/>
      <c r="AF873" s="397"/>
      <c r="AG873" s="397"/>
      <c r="AH873" s="397"/>
    </row>
    <row r="874" spans="1:34" ht="14.4">
      <c r="A874" s="397"/>
      <c r="B874" s="397"/>
      <c r="C874" s="397"/>
      <c r="D874" s="397"/>
      <c r="E874" s="397"/>
      <c r="F874" s="397"/>
      <c r="G874" s="397"/>
      <c r="H874" s="397"/>
      <c r="I874" s="397"/>
      <c r="J874" s="397"/>
      <c r="K874" s="397"/>
      <c r="L874" s="397"/>
      <c r="M874" s="397"/>
      <c r="N874" s="397"/>
      <c r="O874" s="397"/>
      <c r="P874" s="397"/>
      <c r="Q874" s="397"/>
      <c r="R874" s="397"/>
      <c r="S874" s="397"/>
      <c r="T874" s="397"/>
      <c r="U874" s="397"/>
      <c r="V874" s="397"/>
      <c r="W874" s="397"/>
      <c r="X874" s="397"/>
      <c r="Y874" s="397"/>
      <c r="Z874" s="397"/>
      <c r="AA874" s="397"/>
      <c r="AB874" s="397"/>
      <c r="AC874" s="397"/>
      <c r="AD874" s="397"/>
      <c r="AE874" s="397"/>
      <c r="AF874" s="397"/>
      <c r="AG874" s="397"/>
      <c r="AH874" s="397"/>
    </row>
    <row r="875" spans="1:34" ht="14.4">
      <c r="A875" s="397"/>
      <c r="B875" s="397"/>
      <c r="C875" s="397"/>
      <c r="D875" s="397"/>
      <c r="E875" s="397"/>
      <c r="F875" s="397"/>
      <c r="G875" s="397"/>
      <c r="H875" s="397"/>
      <c r="I875" s="397"/>
      <c r="J875" s="397"/>
      <c r="K875" s="397"/>
      <c r="L875" s="397"/>
      <c r="M875" s="397"/>
      <c r="N875" s="397"/>
      <c r="O875" s="397"/>
      <c r="P875" s="397"/>
      <c r="Q875" s="397"/>
      <c r="R875" s="397"/>
      <c r="S875" s="397"/>
      <c r="T875" s="397"/>
      <c r="U875" s="397"/>
      <c r="V875" s="397"/>
      <c r="W875" s="397"/>
      <c r="X875" s="397"/>
      <c r="Y875" s="397"/>
      <c r="Z875" s="397"/>
      <c r="AA875" s="397"/>
      <c r="AB875" s="397"/>
      <c r="AC875" s="397"/>
      <c r="AD875" s="397"/>
      <c r="AE875" s="397"/>
      <c r="AF875" s="397"/>
      <c r="AG875" s="397"/>
      <c r="AH875" s="397"/>
    </row>
    <row r="876" spans="1:34" ht="14.4">
      <c r="A876" s="397"/>
      <c r="B876" s="397"/>
      <c r="C876" s="397"/>
      <c r="D876" s="397"/>
      <c r="E876" s="397"/>
      <c r="F876" s="397"/>
      <c r="G876" s="397"/>
      <c r="H876" s="397"/>
      <c r="I876" s="397"/>
      <c r="J876" s="397"/>
      <c r="K876" s="397"/>
      <c r="L876" s="397"/>
      <c r="M876" s="397"/>
      <c r="N876" s="397"/>
      <c r="O876" s="397"/>
      <c r="P876" s="397"/>
      <c r="Q876" s="397"/>
      <c r="R876" s="397"/>
      <c r="S876" s="397"/>
      <c r="T876" s="397"/>
      <c r="U876" s="397"/>
      <c r="V876" s="397"/>
      <c r="W876" s="397"/>
      <c r="X876" s="397"/>
      <c r="Y876" s="397"/>
      <c r="Z876" s="397"/>
      <c r="AA876" s="397"/>
      <c r="AB876" s="397"/>
      <c r="AC876" s="397"/>
      <c r="AD876" s="397"/>
      <c r="AE876" s="397"/>
      <c r="AF876" s="397"/>
      <c r="AG876" s="397"/>
      <c r="AH876" s="397"/>
    </row>
    <row r="877" spans="1:34" ht="14.4">
      <c r="A877" s="397"/>
      <c r="B877" s="397"/>
      <c r="C877" s="397"/>
      <c r="D877" s="397"/>
      <c r="E877" s="397"/>
      <c r="F877" s="397"/>
      <c r="G877" s="397"/>
      <c r="H877" s="397"/>
      <c r="I877" s="397"/>
      <c r="J877" s="397"/>
      <c r="K877" s="397"/>
      <c r="L877" s="397"/>
      <c r="M877" s="397"/>
      <c r="N877" s="397"/>
      <c r="O877" s="397"/>
      <c r="P877" s="397"/>
      <c r="Q877" s="397"/>
      <c r="R877" s="397"/>
      <c r="S877" s="397"/>
      <c r="T877" s="397"/>
      <c r="U877" s="397"/>
      <c r="V877" s="397"/>
      <c r="W877" s="397"/>
      <c r="X877" s="397"/>
      <c r="Y877" s="397"/>
      <c r="Z877" s="397"/>
      <c r="AA877" s="397"/>
      <c r="AB877" s="397"/>
      <c r="AC877" s="397"/>
      <c r="AD877" s="397"/>
      <c r="AE877" s="397"/>
      <c r="AF877" s="397"/>
      <c r="AG877" s="397"/>
      <c r="AH877" s="397"/>
    </row>
    <row r="878" spans="1:34" ht="14.4">
      <c r="A878" s="397"/>
      <c r="B878" s="397"/>
      <c r="C878" s="397"/>
      <c r="D878" s="397"/>
      <c r="E878" s="397"/>
      <c r="F878" s="397"/>
      <c r="G878" s="397"/>
      <c r="H878" s="397"/>
      <c r="I878" s="397"/>
      <c r="J878" s="397"/>
      <c r="K878" s="397"/>
      <c r="L878" s="397"/>
      <c r="M878" s="397"/>
      <c r="N878" s="397"/>
      <c r="O878" s="397"/>
      <c r="P878" s="397"/>
      <c r="Q878" s="397"/>
      <c r="R878" s="397"/>
      <c r="S878" s="397"/>
      <c r="T878" s="397"/>
      <c r="U878" s="397"/>
      <c r="V878" s="397"/>
      <c r="W878" s="397"/>
      <c r="X878" s="397"/>
      <c r="Y878" s="397"/>
      <c r="Z878" s="397"/>
      <c r="AA878" s="397"/>
      <c r="AB878" s="397"/>
      <c r="AC878" s="397"/>
      <c r="AD878" s="397"/>
      <c r="AE878" s="397"/>
      <c r="AF878" s="397"/>
      <c r="AG878" s="397"/>
      <c r="AH878" s="397"/>
    </row>
    <row r="879" spans="1:34" ht="14.4">
      <c r="A879" s="397"/>
      <c r="B879" s="397"/>
      <c r="C879" s="397"/>
      <c r="D879" s="397"/>
      <c r="E879" s="397"/>
      <c r="F879" s="397"/>
      <c r="G879" s="397"/>
      <c r="H879" s="397"/>
      <c r="I879" s="397"/>
      <c r="J879" s="397"/>
      <c r="K879" s="397"/>
      <c r="L879" s="397"/>
      <c r="M879" s="397"/>
      <c r="N879" s="397"/>
      <c r="O879" s="397"/>
      <c r="P879" s="397"/>
      <c r="Q879" s="397"/>
      <c r="R879" s="397"/>
      <c r="S879" s="397"/>
      <c r="T879" s="397"/>
      <c r="U879" s="397"/>
      <c r="V879" s="397"/>
      <c r="W879" s="397"/>
      <c r="X879" s="397"/>
      <c r="Y879" s="397"/>
      <c r="Z879" s="397"/>
      <c r="AA879" s="397"/>
      <c r="AB879" s="397"/>
      <c r="AC879" s="397"/>
      <c r="AD879" s="397"/>
      <c r="AE879" s="397"/>
      <c r="AF879" s="397"/>
      <c r="AG879" s="397"/>
      <c r="AH879" s="397"/>
    </row>
    <row r="880" spans="1:34" ht="14.4">
      <c r="A880" s="397"/>
      <c r="B880" s="397"/>
      <c r="C880" s="397"/>
      <c r="D880" s="397"/>
      <c r="E880" s="397"/>
      <c r="F880" s="397"/>
      <c r="G880" s="397"/>
      <c r="H880" s="397"/>
      <c r="I880" s="397"/>
      <c r="J880" s="397"/>
      <c r="K880" s="397"/>
      <c r="L880" s="397"/>
      <c r="M880" s="397"/>
      <c r="N880" s="397"/>
      <c r="O880" s="397"/>
      <c r="P880" s="397"/>
      <c r="Q880" s="397"/>
      <c r="R880" s="397"/>
      <c r="S880" s="397"/>
      <c r="T880" s="397"/>
      <c r="U880" s="397"/>
      <c r="V880" s="397"/>
      <c r="W880" s="397"/>
      <c r="X880" s="397"/>
      <c r="Y880" s="397"/>
      <c r="Z880" s="397"/>
      <c r="AA880" s="397"/>
      <c r="AB880" s="397"/>
      <c r="AC880" s="397"/>
      <c r="AD880" s="397"/>
      <c r="AE880" s="397"/>
      <c r="AF880" s="397"/>
      <c r="AG880" s="397"/>
      <c r="AH880" s="397"/>
    </row>
    <row r="881" spans="1:34" ht="14.4">
      <c r="A881" s="397"/>
      <c r="B881" s="397"/>
      <c r="C881" s="397"/>
      <c r="D881" s="397"/>
      <c r="E881" s="397"/>
      <c r="F881" s="397"/>
      <c r="G881" s="397"/>
      <c r="H881" s="397"/>
      <c r="I881" s="397"/>
      <c r="J881" s="397"/>
      <c r="K881" s="397"/>
      <c r="L881" s="397"/>
      <c r="M881" s="397"/>
      <c r="N881" s="397"/>
      <c r="O881" s="397"/>
      <c r="P881" s="397"/>
      <c r="Q881" s="397"/>
      <c r="R881" s="397"/>
      <c r="S881" s="397"/>
      <c r="T881" s="397"/>
      <c r="U881" s="397"/>
      <c r="V881" s="397"/>
      <c r="W881" s="397"/>
      <c r="X881" s="397"/>
      <c r="Y881" s="397"/>
      <c r="Z881" s="397"/>
      <c r="AA881" s="397"/>
      <c r="AB881" s="397"/>
      <c r="AC881" s="397"/>
      <c r="AD881" s="397"/>
      <c r="AE881" s="397"/>
      <c r="AF881" s="397"/>
      <c r="AG881" s="397"/>
      <c r="AH881" s="397"/>
    </row>
    <row r="882" spans="1:34" ht="14.4">
      <c r="A882" s="397"/>
      <c r="B882" s="397"/>
      <c r="C882" s="397"/>
      <c r="D882" s="397"/>
      <c r="E882" s="397"/>
      <c r="F882" s="397"/>
      <c r="G882" s="397"/>
      <c r="H882" s="397"/>
      <c r="I882" s="397"/>
      <c r="J882" s="397"/>
      <c r="K882" s="397"/>
      <c r="L882" s="397"/>
      <c r="M882" s="397"/>
      <c r="N882" s="397"/>
      <c r="O882" s="397"/>
      <c r="P882" s="397"/>
      <c r="Q882" s="397"/>
      <c r="R882" s="397"/>
      <c r="S882" s="397"/>
      <c r="T882" s="397"/>
      <c r="U882" s="397"/>
      <c r="V882" s="397"/>
      <c r="W882" s="397"/>
      <c r="X882" s="397"/>
      <c r="Y882" s="397"/>
      <c r="Z882" s="397"/>
      <c r="AA882" s="397"/>
      <c r="AB882" s="397"/>
      <c r="AC882" s="397"/>
      <c r="AD882" s="397"/>
      <c r="AE882" s="397"/>
      <c r="AF882" s="397"/>
      <c r="AG882" s="397"/>
      <c r="AH882" s="397"/>
    </row>
    <row r="883" spans="1:34" ht="14.4">
      <c r="A883" s="397"/>
      <c r="B883" s="397"/>
      <c r="C883" s="397"/>
      <c r="D883" s="397"/>
      <c r="E883" s="397"/>
      <c r="F883" s="397"/>
      <c r="G883" s="397"/>
      <c r="H883" s="397"/>
      <c r="I883" s="397"/>
      <c r="J883" s="397"/>
      <c r="K883" s="397"/>
      <c r="L883" s="397"/>
      <c r="M883" s="397"/>
      <c r="N883" s="397"/>
      <c r="O883" s="397"/>
      <c r="P883" s="397"/>
      <c r="Q883" s="397"/>
      <c r="R883" s="397"/>
      <c r="S883" s="397"/>
      <c r="T883" s="397"/>
      <c r="U883" s="397"/>
      <c r="V883" s="397"/>
      <c r="W883" s="397"/>
      <c r="X883" s="397"/>
      <c r="Y883" s="397"/>
      <c r="Z883" s="397"/>
      <c r="AA883" s="397"/>
      <c r="AB883" s="397"/>
      <c r="AC883" s="397"/>
      <c r="AD883" s="397"/>
      <c r="AE883" s="397"/>
      <c r="AF883" s="397"/>
      <c r="AG883" s="397"/>
      <c r="AH883" s="397"/>
    </row>
    <row r="884" spans="1:34" ht="14.4">
      <c r="A884" s="397"/>
      <c r="B884" s="397"/>
      <c r="C884" s="397"/>
      <c r="D884" s="397"/>
      <c r="E884" s="397"/>
      <c r="F884" s="397"/>
      <c r="G884" s="397"/>
      <c r="H884" s="397"/>
      <c r="I884" s="397"/>
      <c r="J884" s="397"/>
      <c r="K884" s="397"/>
      <c r="L884" s="397"/>
      <c r="M884" s="397"/>
      <c r="N884" s="397"/>
      <c r="O884" s="397"/>
      <c r="P884" s="397"/>
      <c r="Q884" s="397"/>
      <c r="R884" s="397"/>
      <c r="S884" s="397"/>
      <c r="T884" s="397"/>
      <c r="U884" s="397"/>
      <c r="V884" s="397"/>
      <c r="W884" s="397"/>
      <c r="X884" s="397"/>
      <c r="Y884" s="397"/>
      <c r="Z884" s="397"/>
      <c r="AA884" s="397"/>
      <c r="AB884" s="397"/>
      <c r="AC884" s="397"/>
      <c r="AD884" s="397"/>
      <c r="AE884" s="397"/>
      <c r="AF884" s="397"/>
      <c r="AG884" s="397"/>
      <c r="AH884" s="397"/>
    </row>
    <row r="885" spans="1:34" ht="14.4">
      <c r="A885" s="397"/>
      <c r="B885" s="397"/>
      <c r="C885" s="397"/>
      <c r="D885" s="397"/>
      <c r="E885" s="397"/>
      <c r="F885" s="397"/>
      <c r="G885" s="397"/>
      <c r="H885" s="397"/>
      <c r="I885" s="397"/>
      <c r="J885" s="397"/>
      <c r="K885" s="397"/>
      <c r="L885" s="397"/>
      <c r="M885" s="397"/>
      <c r="N885" s="397"/>
      <c r="O885" s="397"/>
      <c r="P885" s="397"/>
      <c r="Q885" s="397"/>
      <c r="R885" s="397"/>
      <c r="S885" s="397"/>
      <c r="T885" s="397"/>
      <c r="U885" s="397"/>
      <c r="V885" s="397"/>
      <c r="W885" s="397"/>
      <c r="X885" s="397"/>
      <c r="Y885" s="397"/>
      <c r="Z885" s="397"/>
      <c r="AA885" s="397"/>
      <c r="AB885" s="397"/>
      <c r="AC885" s="397"/>
      <c r="AD885" s="397"/>
      <c r="AE885" s="397"/>
      <c r="AF885" s="397"/>
      <c r="AG885" s="397"/>
      <c r="AH885" s="397"/>
    </row>
    <row r="886" spans="1:34" ht="14.4">
      <c r="A886" s="397"/>
      <c r="B886" s="397"/>
      <c r="C886" s="397"/>
      <c r="D886" s="397"/>
      <c r="E886" s="397"/>
      <c r="F886" s="397"/>
      <c r="G886" s="397"/>
      <c r="H886" s="397"/>
      <c r="I886" s="397"/>
      <c r="J886" s="397"/>
      <c r="K886" s="397"/>
      <c r="L886" s="397"/>
      <c r="M886" s="397"/>
      <c r="N886" s="397"/>
      <c r="O886" s="397"/>
      <c r="P886" s="397"/>
      <c r="Q886" s="397"/>
      <c r="R886" s="397"/>
      <c r="S886" s="397"/>
      <c r="T886" s="397"/>
      <c r="U886" s="397"/>
      <c r="V886" s="397"/>
      <c r="W886" s="397"/>
      <c r="X886" s="397"/>
      <c r="Y886" s="397"/>
      <c r="Z886" s="397"/>
      <c r="AA886" s="397"/>
      <c r="AB886" s="397"/>
      <c r="AC886" s="397"/>
      <c r="AD886" s="397"/>
      <c r="AE886" s="397"/>
      <c r="AF886" s="397"/>
      <c r="AG886" s="397"/>
      <c r="AH886" s="397"/>
    </row>
    <row r="887" spans="1:34" ht="14.4">
      <c r="A887" s="397"/>
      <c r="B887" s="397"/>
      <c r="C887" s="397"/>
      <c r="D887" s="397"/>
      <c r="E887" s="397"/>
      <c r="F887" s="397"/>
      <c r="G887" s="397"/>
      <c r="H887" s="397"/>
      <c r="I887" s="397"/>
      <c r="J887" s="397"/>
      <c r="K887" s="397"/>
      <c r="L887" s="397"/>
      <c r="M887" s="397"/>
      <c r="N887" s="397"/>
      <c r="O887" s="397"/>
      <c r="P887" s="397"/>
      <c r="Q887" s="397"/>
      <c r="R887" s="397"/>
      <c r="S887" s="397"/>
      <c r="T887" s="397"/>
      <c r="U887" s="397"/>
      <c r="V887" s="397"/>
      <c r="W887" s="397"/>
      <c r="X887" s="397"/>
      <c r="Y887" s="397"/>
      <c r="Z887" s="397"/>
      <c r="AA887" s="397"/>
      <c r="AB887" s="397"/>
      <c r="AC887" s="397"/>
      <c r="AD887" s="397"/>
      <c r="AE887" s="397"/>
      <c r="AF887" s="397"/>
      <c r="AG887" s="397"/>
      <c r="AH887" s="397"/>
    </row>
    <row r="888" spans="1:34" ht="14.4">
      <c r="A888" s="397"/>
      <c r="B888" s="397"/>
      <c r="C888" s="397"/>
      <c r="D888" s="397"/>
      <c r="E888" s="397"/>
      <c r="F888" s="397"/>
      <c r="G888" s="397"/>
      <c r="H888" s="397"/>
      <c r="I888" s="397"/>
      <c r="J888" s="397"/>
      <c r="K888" s="397"/>
      <c r="L888" s="397"/>
      <c r="M888" s="397"/>
      <c r="N888" s="397"/>
      <c r="O888" s="397"/>
      <c r="P888" s="397"/>
      <c r="Q888" s="397"/>
      <c r="R888" s="397"/>
      <c r="S888" s="397"/>
      <c r="T888" s="397"/>
      <c r="U888" s="397"/>
      <c r="V888" s="397"/>
      <c r="W888" s="397"/>
      <c r="X888" s="397"/>
      <c r="Y888" s="397"/>
      <c r="Z888" s="397"/>
      <c r="AA888" s="397"/>
      <c r="AB888" s="397"/>
      <c r="AC888" s="397"/>
      <c r="AD888" s="397"/>
      <c r="AE888" s="397"/>
      <c r="AF888" s="397"/>
      <c r="AG888" s="397"/>
      <c r="AH888" s="397"/>
    </row>
    <row r="889" spans="1:34" ht="14.4">
      <c r="A889" s="397"/>
      <c r="B889" s="397"/>
      <c r="C889" s="397"/>
      <c r="D889" s="397"/>
      <c r="E889" s="397"/>
      <c r="F889" s="397"/>
      <c r="G889" s="397"/>
      <c r="H889" s="397"/>
      <c r="I889" s="397"/>
      <c r="J889" s="397"/>
      <c r="K889" s="397"/>
      <c r="L889" s="397"/>
      <c r="M889" s="397"/>
      <c r="N889" s="397"/>
      <c r="O889" s="397"/>
      <c r="P889" s="397"/>
      <c r="Q889" s="397"/>
      <c r="R889" s="397"/>
      <c r="S889" s="397"/>
      <c r="T889" s="397"/>
      <c r="U889" s="397"/>
      <c r="V889" s="397"/>
      <c r="W889" s="397"/>
      <c r="X889" s="397"/>
      <c r="Y889" s="397"/>
      <c r="Z889" s="397"/>
      <c r="AA889" s="397"/>
      <c r="AB889" s="397"/>
      <c r="AC889" s="397"/>
      <c r="AD889" s="397"/>
      <c r="AE889" s="397"/>
      <c r="AF889" s="397"/>
      <c r="AG889" s="397"/>
      <c r="AH889" s="397"/>
    </row>
    <row r="890" spans="1:34" ht="14.4">
      <c r="A890" s="397"/>
      <c r="B890" s="397"/>
      <c r="C890" s="397"/>
      <c r="D890" s="397"/>
      <c r="E890" s="397"/>
      <c r="F890" s="397"/>
      <c r="G890" s="397"/>
      <c r="H890" s="397"/>
      <c r="I890" s="397"/>
      <c r="J890" s="397"/>
      <c r="K890" s="397"/>
      <c r="L890" s="397"/>
      <c r="M890" s="397"/>
      <c r="N890" s="397"/>
      <c r="O890" s="397"/>
      <c r="P890" s="397"/>
      <c r="Q890" s="397"/>
      <c r="R890" s="397"/>
      <c r="S890" s="397"/>
      <c r="T890" s="397"/>
      <c r="U890" s="397"/>
      <c r="V890" s="397"/>
      <c r="W890" s="397"/>
      <c r="X890" s="397"/>
      <c r="Y890" s="397"/>
      <c r="Z890" s="397"/>
      <c r="AA890" s="397"/>
      <c r="AB890" s="397"/>
      <c r="AC890" s="397"/>
      <c r="AD890" s="397"/>
      <c r="AE890" s="397"/>
      <c r="AF890" s="397"/>
      <c r="AG890" s="397"/>
      <c r="AH890" s="397"/>
    </row>
    <row r="891" spans="1:34" ht="14.4">
      <c r="A891" s="397"/>
      <c r="B891" s="397"/>
      <c r="C891" s="397"/>
      <c r="D891" s="397"/>
      <c r="E891" s="397"/>
      <c r="F891" s="397"/>
      <c r="G891" s="397"/>
      <c r="H891" s="397"/>
      <c r="I891" s="397"/>
      <c r="J891" s="397"/>
      <c r="K891" s="397"/>
      <c r="L891" s="397"/>
      <c r="M891" s="397"/>
      <c r="N891" s="397"/>
      <c r="O891" s="397"/>
      <c r="P891" s="397"/>
      <c r="Q891" s="397"/>
      <c r="R891" s="397"/>
      <c r="S891" s="397"/>
      <c r="T891" s="397"/>
      <c r="U891" s="397"/>
      <c r="V891" s="397"/>
      <c r="W891" s="397"/>
      <c r="X891" s="397"/>
      <c r="Y891" s="397"/>
      <c r="Z891" s="397"/>
      <c r="AA891" s="397"/>
      <c r="AB891" s="397"/>
      <c r="AC891" s="397"/>
      <c r="AD891" s="397"/>
      <c r="AE891" s="397"/>
      <c r="AF891" s="397"/>
      <c r="AG891" s="397"/>
      <c r="AH891" s="397"/>
    </row>
    <row r="892" spans="1:34" ht="14.4">
      <c r="A892" s="397"/>
      <c r="B892" s="397"/>
      <c r="C892" s="397"/>
      <c r="D892" s="397"/>
      <c r="E892" s="397"/>
      <c r="F892" s="397"/>
      <c r="G892" s="397"/>
      <c r="H892" s="397"/>
      <c r="I892" s="397"/>
      <c r="J892" s="397"/>
      <c r="K892" s="397"/>
      <c r="L892" s="397"/>
      <c r="M892" s="397"/>
      <c r="N892" s="397"/>
      <c r="O892" s="397"/>
      <c r="P892" s="397"/>
      <c r="Q892" s="397"/>
      <c r="R892" s="397"/>
      <c r="S892" s="397"/>
      <c r="T892" s="397"/>
      <c r="U892" s="397"/>
      <c r="V892" s="397"/>
      <c r="W892" s="397"/>
      <c r="X892" s="397"/>
      <c r="Y892" s="397"/>
      <c r="Z892" s="397"/>
      <c r="AA892" s="397"/>
      <c r="AB892" s="397"/>
      <c r="AC892" s="397"/>
      <c r="AD892" s="397"/>
      <c r="AE892" s="397"/>
      <c r="AF892" s="397"/>
      <c r="AG892" s="397"/>
      <c r="AH892" s="397"/>
    </row>
    <row r="893" spans="1:34" ht="14.4">
      <c r="A893" s="397"/>
      <c r="B893" s="397"/>
      <c r="C893" s="397"/>
      <c r="D893" s="397"/>
      <c r="E893" s="397"/>
      <c r="F893" s="397"/>
      <c r="G893" s="397"/>
      <c r="H893" s="397"/>
      <c r="I893" s="397"/>
      <c r="J893" s="397"/>
      <c r="K893" s="397"/>
      <c r="L893" s="397"/>
      <c r="M893" s="397"/>
      <c r="N893" s="397"/>
      <c r="O893" s="397"/>
      <c r="P893" s="397"/>
      <c r="Q893" s="397"/>
      <c r="R893" s="397"/>
      <c r="S893" s="397"/>
      <c r="T893" s="397"/>
      <c r="U893" s="397"/>
      <c r="V893" s="397"/>
      <c r="W893" s="397"/>
      <c r="X893" s="397"/>
      <c r="Y893" s="397"/>
      <c r="Z893" s="397"/>
      <c r="AA893" s="397"/>
      <c r="AB893" s="397"/>
      <c r="AC893" s="397"/>
      <c r="AD893" s="397"/>
      <c r="AE893" s="397"/>
      <c r="AF893" s="397"/>
      <c r="AG893" s="397"/>
      <c r="AH893" s="397"/>
    </row>
    <row r="894" spans="1:34" ht="14.4">
      <c r="A894" s="397"/>
      <c r="B894" s="397"/>
      <c r="C894" s="397"/>
      <c r="D894" s="397"/>
      <c r="E894" s="397"/>
      <c r="F894" s="397"/>
      <c r="G894" s="397"/>
      <c r="H894" s="397"/>
      <c r="I894" s="397"/>
      <c r="J894" s="397"/>
      <c r="K894" s="397"/>
      <c r="L894" s="397"/>
      <c r="M894" s="397"/>
      <c r="N894" s="397"/>
      <c r="O894" s="397"/>
      <c r="P894" s="397"/>
      <c r="Q894" s="397"/>
      <c r="R894" s="397"/>
      <c r="S894" s="397"/>
      <c r="T894" s="397"/>
      <c r="U894" s="397"/>
      <c r="V894" s="397"/>
      <c r="W894" s="397"/>
      <c r="X894" s="397"/>
      <c r="Y894" s="397"/>
      <c r="Z894" s="397"/>
      <c r="AA894" s="397"/>
      <c r="AB894" s="397"/>
      <c r="AC894" s="397"/>
      <c r="AD894" s="397"/>
      <c r="AE894" s="397"/>
      <c r="AF894" s="397"/>
      <c r="AG894" s="397"/>
      <c r="AH894" s="397"/>
    </row>
    <row r="895" spans="1:34" ht="14.4">
      <c r="A895" s="397"/>
      <c r="B895" s="397"/>
      <c r="C895" s="397"/>
      <c r="D895" s="397"/>
      <c r="E895" s="397"/>
      <c r="F895" s="397"/>
      <c r="G895" s="397"/>
      <c r="H895" s="397"/>
      <c r="I895" s="397"/>
      <c r="J895" s="397"/>
      <c r="K895" s="397"/>
      <c r="L895" s="397"/>
      <c r="M895" s="397"/>
      <c r="N895" s="397"/>
      <c r="O895" s="397"/>
      <c r="P895" s="397"/>
      <c r="Q895" s="397"/>
      <c r="R895" s="397"/>
      <c r="S895" s="397"/>
      <c r="T895" s="397"/>
      <c r="U895" s="397"/>
      <c r="V895" s="397"/>
      <c r="W895" s="397"/>
      <c r="X895" s="397"/>
      <c r="Y895" s="397"/>
      <c r="Z895" s="397"/>
      <c r="AA895" s="397"/>
      <c r="AB895" s="397"/>
      <c r="AC895" s="397"/>
      <c r="AD895" s="397"/>
      <c r="AE895" s="397"/>
      <c r="AF895" s="397"/>
      <c r="AG895" s="397"/>
      <c r="AH895" s="397"/>
    </row>
    <row r="896" spans="1:34" ht="14.4">
      <c r="A896" s="397"/>
      <c r="B896" s="397"/>
      <c r="C896" s="397"/>
      <c r="D896" s="397"/>
      <c r="E896" s="397"/>
      <c r="F896" s="397"/>
      <c r="G896" s="397"/>
      <c r="H896" s="397"/>
      <c r="I896" s="397"/>
      <c r="J896" s="397"/>
      <c r="K896" s="397"/>
      <c r="L896" s="397"/>
      <c r="M896" s="397"/>
      <c r="N896" s="397"/>
      <c r="O896" s="397"/>
      <c r="P896" s="397"/>
      <c r="Q896" s="397"/>
      <c r="R896" s="397"/>
      <c r="S896" s="397"/>
      <c r="T896" s="397"/>
      <c r="U896" s="397"/>
      <c r="V896" s="397"/>
      <c r="W896" s="397"/>
      <c r="X896" s="397"/>
      <c r="Y896" s="397"/>
      <c r="Z896" s="397"/>
      <c r="AA896" s="397"/>
      <c r="AB896" s="397"/>
      <c r="AC896" s="397"/>
      <c r="AD896" s="397"/>
      <c r="AE896" s="397"/>
      <c r="AF896" s="397"/>
      <c r="AG896" s="397"/>
      <c r="AH896" s="397"/>
    </row>
    <row r="897" spans="1:34" ht="14.4">
      <c r="A897" s="397"/>
      <c r="B897" s="397"/>
      <c r="C897" s="397"/>
      <c r="D897" s="397"/>
      <c r="E897" s="397"/>
      <c r="F897" s="397"/>
      <c r="G897" s="397"/>
      <c r="H897" s="397"/>
      <c r="I897" s="397"/>
      <c r="J897" s="397"/>
      <c r="K897" s="397"/>
      <c r="L897" s="397"/>
      <c r="M897" s="397"/>
      <c r="N897" s="397"/>
      <c r="O897" s="397"/>
      <c r="P897" s="397"/>
      <c r="Q897" s="397"/>
      <c r="R897" s="397"/>
      <c r="S897" s="397"/>
      <c r="T897" s="397"/>
      <c r="U897" s="397"/>
      <c r="V897" s="397"/>
      <c r="W897" s="397"/>
      <c r="X897" s="397"/>
      <c r="Y897" s="397"/>
      <c r="Z897" s="397"/>
      <c r="AA897" s="397"/>
      <c r="AB897" s="397"/>
      <c r="AC897" s="397"/>
      <c r="AD897" s="397"/>
      <c r="AE897" s="397"/>
      <c r="AF897" s="397"/>
      <c r="AG897" s="397"/>
      <c r="AH897" s="397"/>
    </row>
    <row r="898" spans="1:34" ht="14.4">
      <c r="A898" s="397"/>
      <c r="B898" s="397"/>
      <c r="C898" s="397"/>
      <c r="D898" s="397"/>
      <c r="E898" s="397"/>
      <c r="F898" s="397"/>
      <c r="G898" s="397"/>
      <c r="H898" s="397"/>
      <c r="I898" s="397"/>
      <c r="J898" s="397"/>
      <c r="K898" s="397"/>
      <c r="L898" s="397"/>
      <c r="M898" s="397"/>
      <c r="N898" s="397"/>
      <c r="O898" s="397"/>
      <c r="P898" s="397"/>
      <c r="Q898" s="397"/>
      <c r="R898" s="397"/>
      <c r="S898" s="397"/>
      <c r="T898" s="397"/>
      <c r="U898" s="397"/>
      <c r="V898" s="397"/>
      <c r="W898" s="397"/>
      <c r="X898" s="397"/>
      <c r="Y898" s="397"/>
      <c r="Z898" s="397"/>
      <c r="AA898" s="397"/>
      <c r="AB898" s="397"/>
      <c r="AC898" s="397"/>
      <c r="AD898" s="397"/>
      <c r="AE898" s="397"/>
      <c r="AF898" s="397"/>
      <c r="AG898" s="397"/>
      <c r="AH898" s="397"/>
    </row>
    <row r="899" spans="1:34" ht="14.4">
      <c r="A899" s="397"/>
      <c r="B899" s="397"/>
      <c r="C899" s="397"/>
      <c r="D899" s="397"/>
      <c r="E899" s="397"/>
      <c r="F899" s="397"/>
      <c r="G899" s="397"/>
      <c r="H899" s="397"/>
      <c r="I899" s="397"/>
      <c r="J899" s="397"/>
      <c r="K899" s="397"/>
      <c r="L899" s="397"/>
      <c r="M899" s="397"/>
      <c r="N899" s="397"/>
      <c r="O899" s="397"/>
      <c r="P899" s="397"/>
      <c r="Q899" s="397"/>
      <c r="R899" s="397"/>
      <c r="S899" s="397"/>
      <c r="T899" s="397"/>
      <c r="U899" s="397"/>
      <c r="V899" s="397"/>
      <c r="W899" s="397"/>
      <c r="X899" s="397"/>
      <c r="Y899" s="397"/>
      <c r="Z899" s="397"/>
      <c r="AA899" s="397"/>
      <c r="AB899" s="397"/>
      <c r="AC899" s="397"/>
      <c r="AD899" s="397"/>
      <c r="AE899" s="397"/>
      <c r="AF899" s="397"/>
      <c r="AG899" s="397"/>
      <c r="AH899" s="397"/>
    </row>
    <row r="900" spans="1:34" ht="14.4">
      <c r="A900" s="397"/>
      <c r="B900" s="397"/>
      <c r="C900" s="397"/>
      <c r="D900" s="397"/>
      <c r="E900" s="397"/>
      <c r="F900" s="397"/>
      <c r="G900" s="397"/>
      <c r="H900" s="397"/>
      <c r="I900" s="397"/>
      <c r="J900" s="397"/>
      <c r="K900" s="397"/>
      <c r="L900" s="397"/>
      <c r="M900" s="397"/>
      <c r="N900" s="397"/>
      <c r="O900" s="397"/>
      <c r="P900" s="397"/>
      <c r="Q900" s="397"/>
      <c r="R900" s="397"/>
      <c r="S900" s="397"/>
      <c r="T900" s="397"/>
      <c r="U900" s="397"/>
      <c r="V900" s="397"/>
      <c r="W900" s="397"/>
      <c r="X900" s="397"/>
      <c r="Y900" s="397"/>
      <c r="Z900" s="397"/>
      <c r="AA900" s="397"/>
      <c r="AB900" s="397"/>
      <c r="AC900" s="397"/>
      <c r="AD900" s="397"/>
      <c r="AE900" s="397"/>
      <c r="AF900" s="397"/>
      <c r="AG900" s="397"/>
      <c r="AH900" s="397"/>
    </row>
    <row r="901" spans="1:34" ht="14.4">
      <c r="A901" s="397"/>
      <c r="B901" s="397"/>
      <c r="C901" s="397"/>
      <c r="D901" s="397"/>
      <c r="E901" s="397"/>
      <c r="F901" s="397"/>
      <c r="G901" s="397"/>
      <c r="H901" s="397"/>
      <c r="I901" s="397"/>
      <c r="J901" s="397"/>
      <c r="K901" s="397"/>
      <c r="L901" s="397"/>
      <c r="M901" s="397"/>
      <c r="N901" s="397"/>
      <c r="O901" s="397"/>
      <c r="P901" s="397"/>
      <c r="Q901" s="397"/>
      <c r="R901" s="397"/>
      <c r="S901" s="397"/>
      <c r="T901" s="397"/>
      <c r="U901" s="397"/>
      <c r="V901" s="397"/>
      <c r="W901" s="397"/>
      <c r="X901" s="397"/>
      <c r="Y901" s="397"/>
      <c r="Z901" s="397"/>
      <c r="AA901" s="397"/>
      <c r="AB901" s="397"/>
      <c r="AC901" s="397"/>
      <c r="AD901" s="397"/>
      <c r="AE901" s="397"/>
      <c r="AF901" s="397"/>
      <c r="AG901" s="397"/>
      <c r="AH901" s="397"/>
    </row>
    <row r="902" spans="1:34" ht="14.4">
      <c r="A902" s="397"/>
      <c r="B902" s="397"/>
      <c r="C902" s="397"/>
      <c r="D902" s="397"/>
      <c r="E902" s="397"/>
      <c r="F902" s="397"/>
      <c r="G902" s="397"/>
      <c r="H902" s="397"/>
      <c r="I902" s="397"/>
      <c r="J902" s="397"/>
      <c r="K902" s="397"/>
      <c r="L902" s="397"/>
      <c r="M902" s="397"/>
      <c r="N902" s="397"/>
      <c r="O902" s="397"/>
      <c r="P902" s="397"/>
      <c r="Q902" s="397"/>
      <c r="R902" s="397"/>
      <c r="S902" s="397"/>
      <c r="T902" s="397"/>
      <c r="U902" s="397"/>
      <c r="V902" s="397"/>
      <c r="W902" s="397"/>
      <c r="X902" s="397"/>
      <c r="Y902" s="397"/>
      <c r="Z902" s="397"/>
      <c r="AA902" s="397"/>
      <c r="AB902" s="397"/>
      <c r="AC902" s="397"/>
      <c r="AD902" s="397"/>
      <c r="AE902" s="397"/>
      <c r="AF902" s="397"/>
      <c r="AG902" s="397"/>
      <c r="AH902" s="397"/>
    </row>
    <row r="903" spans="1:34" ht="14.4">
      <c r="A903" s="397"/>
      <c r="B903" s="397"/>
      <c r="C903" s="397"/>
      <c r="D903" s="397"/>
      <c r="E903" s="397"/>
      <c r="F903" s="397"/>
      <c r="G903" s="397"/>
      <c r="H903" s="397"/>
      <c r="I903" s="397"/>
      <c r="J903" s="397"/>
      <c r="K903" s="397"/>
      <c r="L903" s="397"/>
      <c r="M903" s="397"/>
      <c r="N903" s="397"/>
      <c r="O903" s="397"/>
      <c r="P903" s="397"/>
      <c r="Q903" s="397"/>
      <c r="R903" s="397"/>
      <c r="S903" s="397"/>
      <c r="T903" s="397"/>
      <c r="U903" s="397"/>
      <c r="V903" s="397"/>
      <c r="W903" s="397"/>
      <c r="X903" s="397"/>
      <c r="Y903" s="397"/>
      <c r="Z903" s="397"/>
      <c r="AA903" s="397"/>
      <c r="AB903" s="397"/>
      <c r="AC903" s="397"/>
      <c r="AD903" s="397"/>
      <c r="AE903" s="397"/>
      <c r="AF903" s="397"/>
      <c r="AG903" s="397"/>
      <c r="AH903" s="397"/>
    </row>
    <row r="904" spans="1:34" ht="14.4">
      <c r="A904" s="397"/>
      <c r="B904" s="397"/>
      <c r="C904" s="397"/>
      <c r="D904" s="397"/>
      <c r="E904" s="397"/>
      <c r="F904" s="397"/>
      <c r="G904" s="397"/>
      <c r="H904" s="397"/>
      <c r="I904" s="397"/>
      <c r="J904" s="397"/>
      <c r="K904" s="397"/>
      <c r="L904" s="397"/>
      <c r="M904" s="397"/>
      <c r="N904" s="397"/>
      <c r="O904" s="397"/>
      <c r="P904" s="397"/>
      <c r="Q904" s="397"/>
      <c r="R904" s="397"/>
      <c r="S904" s="397"/>
      <c r="T904" s="397"/>
      <c r="U904" s="397"/>
      <c r="V904" s="397"/>
      <c r="W904" s="397"/>
      <c r="X904" s="397"/>
      <c r="Y904" s="397"/>
      <c r="Z904" s="397"/>
      <c r="AA904" s="397"/>
      <c r="AB904" s="397"/>
      <c r="AC904" s="397"/>
      <c r="AD904" s="397"/>
      <c r="AE904" s="397"/>
      <c r="AF904" s="397"/>
      <c r="AG904" s="397"/>
      <c r="AH904" s="397"/>
    </row>
    <row r="905" spans="1:34" ht="14.4">
      <c r="A905" s="397"/>
      <c r="B905" s="397"/>
      <c r="C905" s="397"/>
      <c r="D905" s="397"/>
      <c r="E905" s="397"/>
      <c r="F905" s="397"/>
      <c r="G905" s="397"/>
      <c r="H905" s="397"/>
      <c r="I905" s="397"/>
      <c r="J905" s="397"/>
      <c r="K905" s="397"/>
      <c r="L905" s="397"/>
      <c r="M905" s="397"/>
      <c r="N905" s="397"/>
      <c r="O905" s="397"/>
      <c r="P905" s="397"/>
      <c r="Q905" s="397"/>
      <c r="R905" s="397"/>
      <c r="S905" s="397"/>
      <c r="T905" s="397"/>
      <c r="U905" s="397"/>
      <c r="V905" s="397"/>
      <c r="W905" s="397"/>
      <c r="X905" s="397"/>
      <c r="Y905" s="397"/>
      <c r="Z905" s="397"/>
      <c r="AA905" s="397"/>
      <c r="AB905" s="397"/>
      <c r="AC905" s="397"/>
      <c r="AD905" s="397"/>
      <c r="AE905" s="397"/>
      <c r="AF905" s="397"/>
      <c r="AG905" s="397"/>
      <c r="AH905" s="397"/>
    </row>
    <row r="906" spans="1:34" ht="14.4">
      <c r="A906" s="397"/>
      <c r="B906" s="397"/>
      <c r="C906" s="397"/>
      <c r="D906" s="397"/>
      <c r="E906" s="397"/>
      <c r="F906" s="397"/>
      <c r="G906" s="397"/>
      <c r="H906" s="397"/>
      <c r="I906" s="397"/>
      <c r="J906" s="397"/>
      <c r="K906" s="397"/>
      <c r="L906" s="397"/>
      <c r="M906" s="397"/>
      <c r="N906" s="397"/>
      <c r="O906" s="397"/>
      <c r="P906" s="397"/>
      <c r="Q906" s="397"/>
      <c r="R906" s="397"/>
      <c r="S906" s="397"/>
      <c r="T906" s="397"/>
      <c r="U906" s="397"/>
      <c r="V906" s="397"/>
      <c r="W906" s="397"/>
      <c r="X906" s="397"/>
      <c r="Y906" s="397"/>
      <c r="Z906" s="397"/>
      <c r="AA906" s="397"/>
      <c r="AB906" s="397"/>
      <c r="AC906" s="397"/>
      <c r="AD906" s="397"/>
      <c r="AE906" s="397"/>
      <c r="AF906" s="397"/>
      <c r="AG906" s="397"/>
      <c r="AH906" s="397"/>
    </row>
    <row r="907" spans="1:34" ht="14.4">
      <c r="A907" s="397"/>
      <c r="B907" s="397"/>
      <c r="C907" s="397"/>
      <c r="D907" s="397"/>
      <c r="E907" s="397"/>
      <c r="F907" s="397"/>
      <c r="G907" s="397"/>
      <c r="H907" s="397"/>
      <c r="I907" s="397"/>
      <c r="J907" s="397"/>
      <c r="K907" s="397"/>
      <c r="L907" s="397"/>
      <c r="M907" s="397"/>
      <c r="N907" s="397"/>
      <c r="O907" s="397"/>
      <c r="P907" s="397"/>
      <c r="Q907" s="397"/>
      <c r="R907" s="397"/>
      <c r="S907" s="397"/>
      <c r="T907" s="397"/>
      <c r="U907" s="397"/>
      <c r="V907" s="397"/>
      <c r="W907" s="397"/>
      <c r="X907" s="397"/>
      <c r="Y907" s="397"/>
      <c r="Z907" s="397"/>
      <c r="AA907" s="397"/>
      <c r="AB907" s="397"/>
      <c r="AC907" s="397"/>
      <c r="AD907" s="397"/>
      <c r="AE907" s="397"/>
      <c r="AF907" s="397"/>
      <c r="AG907" s="397"/>
      <c r="AH907" s="397"/>
    </row>
    <row r="908" spans="1:34" ht="14.4">
      <c r="A908" s="397"/>
      <c r="B908" s="397"/>
      <c r="C908" s="397"/>
      <c r="D908" s="397"/>
      <c r="E908" s="397"/>
      <c r="F908" s="397"/>
      <c r="G908" s="397"/>
      <c r="H908" s="397"/>
      <c r="I908" s="397"/>
      <c r="J908" s="397"/>
      <c r="K908" s="397"/>
      <c r="L908" s="397"/>
      <c r="M908" s="397"/>
      <c r="N908" s="397"/>
      <c r="O908" s="397"/>
      <c r="P908" s="397"/>
      <c r="Q908" s="397"/>
      <c r="R908" s="397"/>
      <c r="S908" s="397"/>
      <c r="T908" s="397"/>
      <c r="U908" s="397"/>
      <c r="V908" s="397"/>
      <c r="W908" s="397"/>
      <c r="X908" s="397"/>
      <c r="Y908" s="397"/>
      <c r="Z908" s="397"/>
      <c r="AA908" s="397"/>
      <c r="AB908" s="397"/>
      <c r="AC908" s="397"/>
      <c r="AD908" s="397"/>
      <c r="AE908" s="397"/>
      <c r="AF908" s="397"/>
      <c r="AG908" s="397"/>
      <c r="AH908" s="397"/>
    </row>
    <row r="909" spans="1:34" ht="14.4">
      <c r="A909" s="397"/>
      <c r="B909" s="397"/>
      <c r="C909" s="397"/>
      <c r="D909" s="397"/>
      <c r="E909" s="397"/>
      <c r="F909" s="397"/>
      <c r="G909" s="397"/>
      <c r="H909" s="397"/>
      <c r="I909" s="397"/>
      <c r="J909" s="397"/>
      <c r="K909" s="397"/>
      <c r="L909" s="397"/>
      <c r="M909" s="397"/>
      <c r="N909" s="397"/>
      <c r="O909" s="397"/>
      <c r="P909" s="397"/>
      <c r="Q909" s="397"/>
      <c r="R909" s="397"/>
      <c r="S909" s="397"/>
      <c r="T909" s="397"/>
      <c r="U909" s="397"/>
      <c r="V909" s="397"/>
      <c r="W909" s="397"/>
      <c r="X909" s="397"/>
      <c r="Y909" s="397"/>
      <c r="Z909" s="397"/>
      <c r="AA909" s="397"/>
      <c r="AB909" s="397"/>
      <c r="AC909" s="397"/>
      <c r="AD909" s="397"/>
      <c r="AE909" s="397"/>
      <c r="AF909" s="397"/>
      <c r="AG909" s="397"/>
      <c r="AH909" s="397"/>
    </row>
    <row r="910" spans="1:34" ht="14.4">
      <c r="A910" s="397"/>
      <c r="B910" s="397"/>
      <c r="C910" s="397"/>
      <c r="D910" s="397"/>
      <c r="E910" s="397"/>
      <c r="F910" s="397"/>
      <c r="G910" s="397"/>
      <c r="H910" s="397"/>
      <c r="I910" s="397"/>
      <c r="J910" s="397"/>
      <c r="K910" s="397"/>
      <c r="L910" s="397"/>
      <c r="M910" s="397"/>
      <c r="N910" s="397"/>
      <c r="O910" s="397"/>
      <c r="P910" s="397"/>
      <c r="Q910" s="397"/>
      <c r="R910" s="397"/>
      <c r="S910" s="397"/>
      <c r="T910" s="397"/>
      <c r="U910" s="397"/>
      <c r="V910" s="397"/>
      <c r="W910" s="397"/>
      <c r="X910" s="397"/>
      <c r="Y910" s="397"/>
      <c r="Z910" s="397"/>
      <c r="AA910" s="397"/>
      <c r="AB910" s="397"/>
      <c r="AC910" s="397"/>
      <c r="AD910" s="397"/>
      <c r="AE910" s="397"/>
      <c r="AF910" s="397"/>
      <c r="AG910" s="397"/>
      <c r="AH910" s="397"/>
    </row>
    <row r="911" spans="1:34" ht="14.4">
      <c r="A911" s="397"/>
      <c r="B911" s="397"/>
      <c r="C911" s="397"/>
      <c r="D911" s="397"/>
      <c r="E911" s="397"/>
      <c r="F911" s="397"/>
      <c r="G911" s="397"/>
      <c r="H911" s="397"/>
      <c r="I911" s="397"/>
      <c r="J911" s="397"/>
      <c r="K911" s="397"/>
      <c r="L911" s="397"/>
      <c r="M911" s="397"/>
      <c r="N911" s="397"/>
      <c r="O911" s="397"/>
      <c r="P911" s="397"/>
      <c r="Q911" s="397"/>
      <c r="R911" s="397"/>
      <c r="S911" s="397"/>
      <c r="T911" s="397"/>
      <c r="U911" s="397"/>
      <c r="V911" s="397"/>
      <c r="W911" s="397"/>
      <c r="X911" s="397"/>
      <c r="Y911" s="397"/>
      <c r="Z911" s="397"/>
      <c r="AA911" s="397"/>
      <c r="AB911" s="397"/>
      <c r="AC911" s="397"/>
      <c r="AD911" s="397"/>
      <c r="AE911" s="397"/>
      <c r="AF911" s="397"/>
      <c r="AG911" s="397"/>
      <c r="AH911" s="397"/>
    </row>
    <row r="912" spans="1:34" ht="14.4">
      <c r="A912" s="397"/>
      <c r="B912" s="397"/>
      <c r="C912" s="397"/>
      <c r="D912" s="397"/>
      <c r="E912" s="397"/>
      <c r="F912" s="397"/>
      <c r="G912" s="397"/>
      <c r="H912" s="397"/>
      <c r="I912" s="397"/>
      <c r="J912" s="397"/>
      <c r="K912" s="397"/>
      <c r="L912" s="397"/>
      <c r="M912" s="397"/>
      <c r="N912" s="397"/>
      <c r="O912" s="397"/>
      <c r="P912" s="397"/>
      <c r="Q912" s="397"/>
      <c r="R912" s="397"/>
      <c r="S912" s="397"/>
      <c r="T912" s="397"/>
      <c r="U912" s="397"/>
      <c r="V912" s="397"/>
      <c r="W912" s="397"/>
      <c r="X912" s="397"/>
      <c r="Y912" s="397"/>
      <c r="Z912" s="397"/>
      <c r="AA912" s="397"/>
      <c r="AB912" s="397"/>
      <c r="AC912" s="397"/>
      <c r="AD912" s="397"/>
      <c r="AE912" s="397"/>
      <c r="AF912" s="397"/>
      <c r="AG912" s="397"/>
      <c r="AH912" s="397"/>
    </row>
    <row r="913" spans="1:34" ht="14.4">
      <c r="A913" s="397"/>
      <c r="B913" s="397"/>
      <c r="C913" s="397"/>
      <c r="D913" s="397"/>
      <c r="E913" s="397"/>
      <c r="F913" s="397"/>
      <c r="G913" s="397"/>
      <c r="H913" s="397"/>
      <c r="I913" s="397"/>
      <c r="J913" s="397"/>
      <c r="K913" s="397"/>
      <c r="L913" s="397"/>
      <c r="M913" s="397"/>
      <c r="N913" s="397"/>
      <c r="O913" s="397"/>
      <c r="P913" s="397"/>
      <c r="Q913" s="397"/>
      <c r="R913" s="397"/>
      <c r="S913" s="397"/>
      <c r="T913" s="397"/>
      <c r="U913" s="397"/>
      <c r="V913" s="397"/>
      <c r="W913" s="397"/>
      <c r="X913" s="397"/>
      <c r="Y913" s="397"/>
      <c r="Z913" s="397"/>
      <c r="AA913" s="397"/>
      <c r="AB913" s="397"/>
      <c r="AC913" s="397"/>
      <c r="AD913" s="397"/>
      <c r="AE913" s="397"/>
      <c r="AF913" s="397"/>
      <c r="AG913" s="397"/>
      <c r="AH913" s="397"/>
    </row>
    <row r="914" spans="1:34" ht="14.4">
      <c r="A914" s="397"/>
      <c r="B914" s="397"/>
      <c r="C914" s="397"/>
      <c r="D914" s="397"/>
      <c r="E914" s="397"/>
      <c r="F914" s="397"/>
      <c r="G914" s="397"/>
      <c r="H914" s="397"/>
      <c r="I914" s="397"/>
      <c r="J914" s="397"/>
      <c r="K914" s="397"/>
      <c r="L914" s="397"/>
      <c r="M914" s="397"/>
      <c r="N914" s="397"/>
      <c r="O914" s="397"/>
      <c r="P914" s="397"/>
      <c r="Q914" s="397"/>
      <c r="R914" s="397"/>
      <c r="S914" s="397"/>
      <c r="T914" s="397"/>
      <c r="U914" s="397"/>
      <c r="V914" s="397"/>
      <c r="W914" s="397"/>
      <c r="X914" s="397"/>
      <c r="Y914" s="397"/>
      <c r="Z914" s="397"/>
      <c r="AA914" s="397"/>
      <c r="AB914" s="397"/>
      <c r="AC914" s="397"/>
      <c r="AD914" s="397"/>
      <c r="AE914" s="397"/>
      <c r="AF914" s="397"/>
      <c r="AG914" s="397"/>
      <c r="AH914" s="397"/>
    </row>
    <row r="915" spans="1:34" ht="14.4">
      <c r="A915" s="397"/>
      <c r="B915" s="397"/>
      <c r="C915" s="397"/>
      <c r="D915" s="397"/>
      <c r="E915" s="397"/>
      <c r="F915" s="397"/>
      <c r="G915" s="397"/>
      <c r="H915" s="397"/>
      <c r="I915" s="397"/>
      <c r="J915" s="397"/>
      <c r="K915" s="397"/>
      <c r="L915" s="397"/>
      <c r="M915" s="397"/>
      <c r="N915" s="397"/>
      <c r="O915" s="397"/>
      <c r="P915" s="397"/>
      <c r="Q915" s="397"/>
      <c r="R915" s="397"/>
      <c r="S915" s="397"/>
      <c r="T915" s="397"/>
      <c r="U915" s="397"/>
      <c r="V915" s="397"/>
      <c r="W915" s="397"/>
      <c r="X915" s="397"/>
      <c r="Y915" s="397"/>
      <c r="Z915" s="397"/>
      <c r="AA915" s="397"/>
      <c r="AB915" s="397"/>
      <c r="AC915" s="397"/>
      <c r="AD915" s="397"/>
      <c r="AE915" s="397"/>
      <c r="AF915" s="397"/>
      <c r="AG915" s="397"/>
      <c r="AH915" s="397"/>
    </row>
    <row r="916" spans="1:34" ht="14.4">
      <c r="A916" s="397"/>
      <c r="B916" s="397"/>
      <c r="C916" s="397"/>
      <c r="D916" s="397"/>
      <c r="E916" s="397"/>
      <c r="F916" s="397"/>
      <c r="G916" s="397"/>
      <c r="H916" s="397"/>
      <c r="I916" s="397"/>
      <c r="J916" s="397"/>
      <c r="K916" s="397"/>
      <c r="L916" s="397"/>
      <c r="M916" s="397"/>
      <c r="N916" s="397"/>
      <c r="O916" s="397"/>
      <c r="P916" s="397"/>
      <c r="Q916" s="397"/>
      <c r="R916" s="397"/>
      <c r="S916" s="397"/>
      <c r="T916" s="397"/>
      <c r="U916" s="397"/>
      <c r="V916" s="397"/>
      <c r="W916" s="397"/>
      <c r="X916" s="397"/>
      <c r="Y916" s="397"/>
      <c r="Z916" s="397"/>
      <c r="AA916" s="397"/>
      <c r="AB916" s="397"/>
      <c r="AC916" s="397"/>
      <c r="AD916" s="397"/>
      <c r="AE916" s="397"/>
      <c r="AF916" s="397"/>
      <c r="AG916" s="397"/>
      <c r="AH916" s="397"/>
    </row>
    <row r="917" spans="1:34" ht="14.4">
      <c r="A917" s="397"/>
      <c r="B917" s="397"/>
      <c r="C917" s="397"/>
      <c r="D917" s="397"/>
      <c r="E917" s="397"/>
      <c r="F917" s="397"/>
      <c r="G917" s="397"/>
      <c r="H917" s="397"/>
      <c r="I917" s="397"/>
      <c r="J917" s="397"/>
      <c r="K917" s="397"/>
      <c r="L917" s="397"/>
      <c r="M917" s="397"/>
      <c r="N917" s="397"/>
      <c r="O917" s="397"/>
      <c r="P917" s="397"/>
      <c r="Q917" s="397"/>
      <c r="R917" s="397"/>
      <c r="S917" s="397"/>
      <c r="T917" s="397"/>
      <c r="U917" s="397"/>
      <c r="V917" s="397"/>
      <c r="W917" s="397"/>
      <c r="X917" s="397"/>
      <c r="Y917" s="397"/>
      <c r="Z917" s="397"/>
      <c r="AA917" s="397"/>
      <c r="AB917" s="397"/>
      <c r="AC917" s="397"/>
      <c r="AD917" s="397"/>
      <c r="AE917" s="397"/>
      <c r="AF917" s="397"/>
      <c r="AG917" s="397"/>
      <c r="AH917" s="397"/>
    </row>
    <row r="918" spans="1:34" ht="14.4">
      <c r="A918" s="397"/>
      <c r="B918" s="397"/>
      <c r="C918" s="397"/>
      <c r="D918" s="397"/>
      <c r="E918" s="397"/>
      <c r="F918" s="397"/>
      <c r="G918" s="397"/>
      <c r="H918" s="397"/>
      <c r="I918" s="397"/>
      <c r="J918" s="397"/>
      <c r="K918" s="397"/>
      <c r="L918" s="397"/>
      <c r="M918" s="397"/>
      <c r="N918" s="397"/>
      <c r="O918" s="397"/>
      <c r="P918" s="397"/>
      <c r="Q918" s="397"/>
      <c r="R918" s="397"/>
      <c r="S918" s="397"/>
      <c r="T918" s="397"/>
      <c r="U918" s="397"/>
      <c r="V918" s="397"/>
      <c r="W918" s="397"/>
      <c r="X918" s="397"/>
      <c r="Y918" s="397"/>
      <c r="Z918" s="397"/>
      <c r="AA918" s="397"/>
      <c r="AB918" s="397"/>
      <c r="AC918" s="397"/>
      <c r="AD918" s="397"/>
      <c r="AE918" s="397"/>
      <c r="AF918" s="397"/>
      <c r="AG918" s="397"/>
      <c r="AH918" s="397"/>
    </row>
    <row r="919" spans="1:34" ht="14.4">
      <c r="A919" s="397"/>
      <c r="B919" s="397"/>
      <c r="C919" s="397"/>
      <c r="D919" s="397"/>
      <c r="E919" s="397"/>
      <c r="F919" s="397"/>
      <c r="G919" s="397"/>
      <c r="H919" s="397"/>
      <c r="I919" s="397"/>
      <c r="J919" s="397"/>
      <c r="K919" s="397"/>
      <c r="L919" s="397"/>
      <c r="M919" s="397"/>
      <c r="N919" s="397"/>
      <c r="O919" s="397"/>
      <c r="P919" s="397"/>
      <c r="Q919" s="397"/>
      <c r="R919" s="397"/>
      <c r="S919" s="397"/>
      <c r="T919" s="397"/>
      <c r="U919" s="397"/>
      <c r="V919" s="397"/>
      <c r="W919" s="397"/>
      <c r="X919" s="397"/>
      <c r="Y919" s="397"/>
      <c r="Z919" s="397"/>
      <c r="AA919" s="397"/>
      <c r="AB919" s="397"/>
      <c r="AC919" s="397"/>
      <c r="AD919" s="397"/>
      <c r="AE919" s="397"/>
      <c r="AF919" s="397"/>
      <c r="AG919" s="397"/>
      <c r="AH919" s="397"/>
    </row>
    <row r="920" spans="1:34" ht="14.4">
      <c r="A920" s="397"/>
      <c r="B920" s="397"/>
      <c r="C920" s="397"/>
      <c r="D920" s="397"/>
      <c r="E920" s="397"/>
      <c r="F920" s="397"/>
      <c r="G920" s="397"/>
      <c r="H920" s="397"/>
      <c r="I920" s="397"/>
      <c r="J920" s="397"/>
      <c r="K920" s="397"/>
      <c r="L920" s="397"/>
      <c r="M920" s="397"/>
      <c r="N920" s="397"/>
      <c r="O920" s="397"/>
      <c r="P920" s="397"/>
      <c r="Q920" s="397"/>
      <c r="R920" s="397"/>
      <c r="S920" s="397"/>
      <c r="T920" s="397"/>
      <c r="U920" s="397"/>
      <c r="V920" s="397"/>
      <c r="W920" s="397"/>
      <c r="X920" s="397"/>
      <c r="Y920" s="397"/>
      <c r="Z920" s="397"/>
      <c r="AA920" s="397"/>
      <c r="AB920" s="397"/>
      <c r="AC920" s="397"/>
      <c r="AD920" s="397"/>
      <c r="AE920" s="397"/>
      <c r="AF920" s="397"/>
      <c r="AG920" s="397"/>
      <c r="AH920" s="397"/>
    </row>
    <row r="921" spans="1:34" ht="14.4">
      <c r="A921" s="397"/>
      <c r="B921" s="397"/>
      <c r="C921" s="397"/>
      <c r="D921" s="397"/>
      <c r="E921" s="397"/>
      <c r="F921" s="397"/>
      <c r="G921" s="397"/>
      <c r="H921" s="397"/>
      <c r="I921" s="397"/>
      <c r="J921" s="397"/>
      <c r="K921" s="397"/>
      <c r="L921" s="397"/>
      <c r="M921" s="397"/>
      <c r="N921" s="397"/>
      <c r="O921" s="397"/>
      <c r="P921" s="397"/>
      <c r="Q921" s="397"/>
      <c r="R921" s="397"/>
      <c r="S921" s="397"/>
      <c r="T921" s="397"/>
      <c r="U921" s="397"/>
      <c r="V921" s="397"/>
      <c r="W921" s="397"/>
      <c r="X921" s="397"/>
      <c r="Y921" s="397"/>
      <c r="Z921" s="397"/>
      <c r="AA921" s="397"/>
      <c r="AB921" s="397"/>
      <c r="AC921" s="397"/>
      <c r="AD921" s="397"/>
      <c r="AE921" s="397"/>
      <c r="AF921" s="397"/>
      <c r="AG921" s="397"/>
      <c r="AH921" s="397"/>
    </row>
    <row r="922" spans="1:34" ht="14.4">
      <c r="A922" s="397"/>
      <c r="B922" s="397"/>
      <c r="C922" s="397"/>
      <c r="D922" s="397"/>
      <c r="E922" s="397"/>
      <c r="F922" s="397"/>
      <c r="G922" s="397"/>
      <c r="H922" s="397"/>
      <c r="I922" s="397"/>
      <c r="J922" s="397"/>
      <c r="K922" s="397"/>
      <c r="L922" s="397"/>
      <c r="M922" s="397"/>
      <c r="N922" s="397"/>
      <c r="O922" s="397"/>
      <c r="P922" s="397"/>
      <c r="Q922" s="397"/>
      <c r="R922" s="397"/>
      <c r="S922" s="397"/>
      <c r="T922" s="397"/>
      <c r="U922" s="397"/>
      <c r="V922" s="397"/>
      <c r="W922" s="397"/>
      <c r="X922" s="397"/>
      <c r="Y922" s="397"/>
      <c r="Z922" s="397"/>
      <c r="AA922" s="397"/>
      <c r="AB922" s="397"/>
      <c r="AC922" s="397"/>
      <c r="AD922" s="397"/>
      <c r="AE922" s="397"/>
      <c r="AF922" s="397"/>
      <c r="AG922" s="397"/>
      <c r="AH922" s="397"/>
    </row>
    <row r="923" spans="1:34" ht="14.4">
      <c r="A923" s="397"/>
      <c r="B923" s="397"/>
      <c r="C923" s="397"/>
      <c r="D923" s="397"/>
      <c r="E923" s="397"/>
      <c r="F923" s="397"/>
      <c r="G923" s="397"/>
      <c r="H923" s="397"/>
      <c r="I923" s="397"/>
      <c r="J923" s="397"/>
      <c r="K923" s="397"/>
      <c r="L923" s="397"/>
      <c r="M923" s="397"/>
      <c r="N923" s="397"/>
      <c r="O923" s="397"/>
      <c r="P923" s="397"/>
      <c r="Q923" s="397"/>
      <c r="R923" s="397"/>
      <c r="S923" s="397"/>
      <c r="T923" s="397"/>
      <c r="U923" s="397"/>
      <c r="V923" s="397"/>
      <c r="W923" s="397"/>
      <c r="X923" s="397"/>
      <c r="Y923" s="397"/>
      <c r="Z923" s="397"/>
      <c r="AA923" s="397"/>
      <c r="AB923" s="397"/>
      <c r="AC923" s="397"/>
      <c r="AD923" s="397"/>
      <c r="AE923" s="397"/>
      <c r="AF923" s="397"/>
      <c r="AG923" s="397"/>
      <c r="AH923" s="397"/>
    </row>
    <row r="924" spans="1:34" ht="14.4">
      <c r="A924" s="397"/>
      <c r="B924" s="397"/>
      <c r="C924" s="397"/>
      <c r="D924" s="397"/>
      <c r="E924" s="397"/>
      <c r="F924" s="397"/>
      <c r="G924" s="397"/>
      <c r="H924" s="397"/>
      <c r="I924" s="397"/>
      <c r="J924" s="397"/>
      <c r="K924" s="397"/>
      <c r="L924" s="397"/>
      <c r="M924" s="397"/>
      <c r="N924" s="397"/>
      <c r="O924" s="397"/>
      <c r="P924" s="397"/>
      <c r="Q924" s="397"/>
      <c r="R924" s="397"/>
      <c r="S924" s="397"/>
      <c r="T924" s="397"/>
      <c r="U924" s="397"/>
      <c r="V924" s="397"/>
      <c r="W924" s="397"/>
      <c r="X924" s="397"/>
      <c r="Y924" s="397"/>
      <c r="Z924" s="397"/>
      <c r="AA924" s="397"/>
      <c r="AB924" s="397"/>
      <c r="AC924" s="397"/>
      <c r="AD924" s="397"/>
      <c r="AE924" s="397"/>
      <c r="AF924" s="397"/>
      <c r="AG924" s="397"/>
      <c r="AH924" s="397"/>
    </row>
    <row r="925" spans="1:34" ht="14.4">
      <c r="A925" s="397"/>
      <c r="B925" s="397"/>
      <c r="C925" s="397"/>
      <c r="D925" s="397"/>
      <c r="E925" s="397"/>
      <c r="F925" s="397"/>
      <c r="G925" s="397"/>
      <c r="H925" s="397"/>
      <c r="I925" s="397"/>
      <c r="J925" s="397"/>
      <c r="K925" s="397"/>
      <c r="L925" s="397"/>
      <c r="M925" s="397"/>
      <c r="N925" s="397"/>
      <c r="O925" s="397"/>
      <c r="P925" s="397"/>
      <c r="Q925" s="397"/>
      <c r="R925" s="397"/>
      <c r="S925" s="397"/>
      <c r="T925" s="397"/>
      <c r="U925" s="397"/>
      <c r="V925" s="397"/>
      <c r="W925" s="397"/>
      <c r="X925" s="397"/>
      <c r="Y925" s="397"/>
      <c r="Z925" s="397"/>
      <c r="AA925" s="397"/>
      <c r="AB925" s="397"/>
      <c r="AC925" s="397"/>
      <c r="AD925" s="397"/>
      <c r="AE925" s="397"/>
      <c r="AF925" s="397"/>
      <c r="AG925" s="397"/>
      <c r="AH925" s="397"/>
    </row>
    <row r="926" spans="1:34" ht="14.4">
      <c r="A926" s="397"/>
      <c r="B926" s="397"/>
      <c r="C926" s="397"/>
      <c r="D926" s="397"/>
      <c r="E926" s="397"/>
      <c r="F926" s="397"/>
      <c r="G926" s="397"/>
      <c r="H926" s="397"/>
      <c r="I926" s="397"/>
      <c r="J926" s="397"/>
      <c r="K926" s="397"/>
      <c r="L926" s="397"/>
      <c r="M926" s="397"/>
      <c r="N926" s="397"/>
      <c r="O926" s="397"/>
      <c r="P926" s="397"/>
      <c r="Q926" s="397"/>
      <c r="R926" s="397"/>
      <c r="S926" s="397"/>
      <c r="T926" s="397"/>
      <c r="U926" s="397"/>
      <c r="V926" s="397"/>
      <c r="W926" s="397"/>
      <c r="X926" s="397"/>
      <c r="Y926" s="397"/>
      <c r="Z926" s="397"/>
      <c r="AA926" s="397"/>
      <c r="AB926" s="397"/>
      <c r="AC926" s="397"/>
      <c r="AD926" s="397"/>
      <c r="AE926" s="397"/>
      <c r="AF926" s="397"/>
      <c r="AG926" s="397"/>
      <c r="AH926" s="397"/>
    </row>
    <row r="927" spans="1:34" ht="14.4">
      <c r="A927" s="397"/>
      <c r="B927" s="397"/>
      <c r="C927" s="397"/>
      <c r="D927" s="397"/>
      <c r="E927" s="397"/>
      <c r="F927" s="397"/>
      <c r="G927" s="397"/>
      <c r="H927" s="397"/>
      <c r="I927" s="397"/>
      <c r="J927" s="397"/>
      <c r="K927" s="397"/>
      <c r="L927" s="397"/>
      <c r="M927" s="397"/>
      <c r="N927" s="397"/>
      <c r="O927" s="397"/>
      <c r="P927" s="397"/>
      <c r="Q927" s="397"/>
      <c r="R927" s="397"/>
      <c r="S927" s="397"/>
      <c r="T927" s="397"/>
      <c r="U927" s="397"/>
      <c r="V927" s="397"/>
      <c r="W927" s="397"/>
      <c r="X927" s="397"/>
      <c r="Y927" s="397"/>
      <c r="Z927" s="397"/>
      <c r="AA927" s="397"/>
      <c r="AB927" s="397"/>
      <c r="AC927" s="397"/>
      <c r="AD927" s="397"/>
      <c r="AE927" s="397"/>
      <c r="AF927" s="397"/>
      <c r="AG927" s="397"/>
      <c r="AH927" s="397"/>
    </row>
    <row r="928" spans="1:34" ht="14.4">
      <c r="A928" s="397"/>
      <c r="B928" s="397"/>
      <c r="C928" s="397"/>
      <c r="D928" s="397"/>
      <c r="E928" s="397"/>
      <c r="F928" s="397"/>
      <c r="G928" s="397"/>
      <c r="H928" s="397"/>
      <c r="I928" s="397"/>
      <c r="J928" s="397"/>
      <c r="K928" s="397"/>
      <c r="L928" s="397"/>
      <c r="M928" s="397"/>
      <c r="N928" s="397"/>
      <c r="O928" s="397"/>
      <c r="P928" s="397"/>
      <c r="Q928" s="397"/>
      <c r="R928" s="397"/>
      <c r="S928" s="397"/>
      <c r="T928" s="397"/>
      <c r="U928" s="397"/>
      <c r="V928" s="397"/>
      <c r="W928" s="397"/>
      <c r="X928" s="397"/>
      <c r="Y928" s="397"/>
      <c r="Z928" s="397"/>
      <c r="AA928" s="397"/>
      <c r="AB928" s="397"/>
      <c r="AC928" s="397"/>
      <c r="AD928" s="397"/>
      <c r="AE928" s="397"/>
      <c r="AF928" s="397"/>
      <c r="AG928" s="397"/>
      <c r="AH928" s="397"/>
    </row>
    <row r="929" spans="1:34" ht="14.4">
      <c r="A929" s="397"/>
      <c r="B929" s="397"/>
      <c r="C929" s="397"/>
      <c r="D929" s="397"/>
      <c r="E929" s="397"/>
      <c r="F929" s="397"/>
      <c r="G929" s="397"/>
      <c r="H929" s="397"/>
      <c r="I929" s="397"/>
      <c r="J929" s="397"/>
      <c r="K929" s="397"/>
      <c r="L929" s="397"/>
      <c r="M929" s="397"/>
      <c r="N929" s="397"/>
      <c r="O929" s="397"/>
      <c r="P929" s="397"/>
      <c r="Q929" s="397"/>
      <c r="R929" s="397"/>
      <c r="S929" s="397"/>
      <c r="T929" s="397"/>
      <c r="U929" s="397"/>
      <c r="V929" s="397"/>
      <c r="W929" s="397"/>
      <c r="X929" s="397"/>
      <c r="Y929" s="397"/>
      <c r="Z929" s="397"/>
      <c r="AA929" s="397"/>
      <c r="AB929" s="397"/>
      <c r="AC929" s="397"/>
      <c r="AD929" s="397"/>
      <c r="AE929" s="397"/>
      <c r="AF929" s="397"/>
      <c r="AG929" s="397"/>
      <c r="AH929" s="397"/>
    </row>
    <row r="930" spans="1:34" ht="14.4">
      <c r="A930" s="397"/>
      <c r="B930" s="397"/>
      <c r="C930" s="397"/>
      <c r="D930" s="397"/>
      <c r="E930" s="397"/>
      <c r="F930" s="397"/>
      <c r="G930" s="397"/>
      <c r="H930" s="397"/>
      <c r="I930" s="397"/>
      <c r="J930" s="397"/>
      <c r="K930" s="397"/>
      <c r="L930" s="397"/>
      <c r="M930" s="397"/>
      <c r="N930" s="397"/>
      <c r="O930" s="397"/>
      <c r="P930" s="397"/>
      <c r="Q930" s="397"/>
      <c r="R930" s="397"/>
      <c r="S930" s="397"/>
      <c r="T930" s="397"/>
      <c r="U930" s="397"/>
      <c r="V930" s="397"/>
      <c r="W930" s="397"/>
      <c r="X930" s="397"/>
      <c r="Y930" s="397"/>
      <c r="Z930" s="397"/>
      <c r="AA930" s="397"/>
      <c r="AB930" s="397"/>
      <c r="AC930" s="397"/>
      <c r="AD930" s="397"/>
      <c r="AE930" s="397"/>
      <c r="AF930" s="397"/>
      <c r="AG930" s="397"/>
      <c r="AH930" s="397"/>
    </row>
    <row r="931" spans="1:34" ht="14.4">
      <c r="A931" s="397"/>
      <c r="B931" s="397"/>
      <c r="C931" s="397"/>
      <c r="D931" s="397"/>
      <c r="E931" s="397"/>
      <c r="F931" s="397"/>
      <c r="G931" s="397"/>
      <c r="H931" s="397"/>
      <c r="I931" s="397"/>
      <c r="J931" s="397"/>
      <c r="K931" s="397"/>
      <c r="L931" s="397"/>
      <c r="M931" s="397"/>
      <c r="N931" s="397"/>
      <c r="O931" s="397"/>
      <c r="P931" s="397"/>
      <c r="Q931" s="397"/>
      <c r="R931" s="397"/>
      <c r="S931" s="397"/>
      <c r="T931" s="397"/>
      <c r="U931" s="397"/>
      <c r="V931" s="397"/>
      <c r="W931" s="397"/>
      <c r="X931" s="397"/>
      <c r="Y931" s="397"/>
      <c r="Z931" s="397"/>
      <c r="AA931" s="397"/>
      <c r="AB931" s="397"/>
      <c r="AC931" s="397"/>
      <c r="AD931" s="397"/>
      <c r="AE931" s="397"/>
      <c r="AF931" s="397"/>
      <c r="AG931" s="397"/>
      <c r="AH931" s="397"/>
    </row>
    <row r="932" spans="1:34" ht="14.4">
      <c r="A932" s="397"/>
      <c r="B932" s="397"/>
      <c r="C932" s="397"/>
      <c r="D932" s="397"/>
      <c r="E932" s="397"/>
      <c r="F932" s="397"/>
      <c r="G932" s="397"/>
      <c r="H932" s="397"/>
      <c r="I932" s="397"/>
      <c r="J932" s="397"/>
      <c r="K932" s="397"/>
      <c r="L932" s="397"/>
      <c r="M932" s="397"/>
      <c r="N932" s="397"/>
      <c r="O932" s="397"/>
      <c r="P932" s="397"/>
      <c r="Q932" s="397"/>
      <c r="R932" s="397"/>
      <c r="S932" s="397"/>
      <c r="T932" s="397"/>
      <c r="U932" s="397"/>
      <c r="V932" s="397"/>
      <c r="W932" s="397"/>
      <c r="X932" s="397"/>
      <c r="Y932" s="397"/>
      <c r="Z932" s="397"/>
      <c r="AA932" s="397"/>
      <c r="AB932" s="397"/>
      <c r="AC932" s="397"/>
      <c r="AD932" s="397"/>
      <c r="AE932" s="397"/>
      <c r="AF932" s="397"/>
      <c r="AG932" s="397"/>
      <c r="AH932" s="397"/>
    </row>
    <row r="933" spans="1:34" ht="14.4">
      <c r="A933" s="397"/>
      <c r="B933" s="397"/>
      <c r="C933" s="397"/>
      <c r="D933" s="397"/>
      <c r="E933" s="397"/>
      <c r="F933" s="397"/>
      <c r="G933" s="397"/>
      <c r="H933" s="397"/>
      <c r="I933" s="397"/>
      <c r="J933" s="397"/>
      <c r="K933" s="397"/>
      <c r="L933" s="397"/>
      <c r="M933" s="397"/>
      <c r="N933" s="397"/>
      <c r="O933" s="397"/>
      <c r="P933" s="397"/>
      <c r="Q933" s="397"/>
      <c r="R933" s="397"/>
      <c r="S933" s="397"/>
      <c r="T933" s="397"/>
      <c r="U933" s="397"/>
      <c r="V933" s="397"/>
      <c r="W933" s="397"/>
      <c r="X933" s="397"/>
      <c r="Y933" s="397"/>
      <c r="Z933" s="397"/>
      <c r="AA933" s="397"/>
      <c r="AB933" s="397"/>
      <c r="AC933" s="397"/>
      <c r="AD933" s="397"/>
      <c r="AE933" s="397"/>
      <c r="AF933" s="397"/>
      <c r="AG933" s="397"/>
      <c r="AH933" s="397"/>
    </row>
    <row r="934" spans="1:34" ht="14.4">
      <c r="A934" s="397"/>
      <c r="B934" s="397"/>
      <c r="C934" s="397"/>
      <c r="D934" s="397"/>
      <c r="E934" s="397"/>
      <c r="F934" s="397"/>
      <c r="G934" s="397"/>
      <c r="H934" s="397"/>
      <c r="I934" s="397"/>
      <c r="J934" s="397"/>
      <c r="K934" s="397"/>
      <c r="L934" s="397"/>
      <c r="M934" s="397"/>
      <c r="N934" s="397"/>
      <c r="O934" s="397"/>
      <c r="P934" s="397"/>
      <c r="Q934" s="397"/>
      <c r="R934" s="397"/>
      <c r="S934" s="397"/>
      <c r="T934" s="397"/>
      <c r="U934" s="397"/>
      <c r="V934" s="397"/>
      <c r="W934" s="397"/>
      <c r="X934" s="397"/>
      <c r="Y934" s="397"/>
      <c r="Z934" s="397"/>
      <c r="AA934" s="397"/>
      <c r="AB934" s="397"/>
      <c r="AC934" s="397"/>
      <c r="AD934" s="397"/>
      <c r="AE934" s="397"/>
      <c r="AF934" s="397"/>
      <c r="AG934" s="397"/>
      <c r="AH934" s="397"/>
    </row>
    <row r="935" spans="1:34" ht="14.4">
      <c r="A935" s="397"/>
      <c r="B935" s="397"/>
      <c r="C935" s="397"/>
      <c r="D935" s="397"/>
      <c r="E935" s="397"/>
      <c r="F935" s="397"/>
      <c r="G935" s="397"/>
      <c r="H935" s="397"/>
      <c r="I935" s="397"/>
      <c r="J935" s="397"/>
      <c r="K935" s="397"/>
      <c r="L935" s="397"/>
      <c r="M935" s="397"/>
      <c r="N935" s="397"/>
      <c r="O935" s="397"/>
      <c r="P935" s="397"/>
      <c r="Q935" s="397"/>
      <c r="R935" s="397"/>
      <c r="S935" s="397"/>
      <c r="T935" s="397"/>
      <c r="U935" s="397"/>
      <c r="V935" s="397"/>
      <c r="W935" s="397"/>
      <c r="X935" s="397"/>
      <c r="Y935" s="397"/>
      <c r="Z935" s="397"/>
      <c r="AA935" s="397"/>
      <c r="AB935" s="397"/>
      <c r="AC935" s="397"/>
      <c r="AD935" s="397"/>
      <c r="AE935" s="397"/>
      <c r="AF935" s="397"/>
      <c r="AG935" s="397"/>
      <c r="AH935" s="397"/>
    </row>
    <row r="936" spans="1:34" ht="14.4">
      <c r="A936" s="397"/>
      <c r="B936" s="397"/>
      <c r="C936" s="397"/>
      <c r="D936" s="397"/>
      <c r="E936" s="397"/>
      <c r="F936" s="397"/>
      <c r="G936" s="397"/>
      <c r="H936" s="397"/>
      <c r="I936" s="397"/>
      <c r="J936" s="397"/>
      <c r="K936" s="397"/>
      <c r="L936" s="397"/>
      <c r="M936" s="397"/>
      <c r="N936" s="397"/>
      <c r="O936" s="397"/>
      <c r="P936" s="397"/>
      <c r="Q936" s="397"/>
      <c r="R936" s="397"/>
      <c r="S936" s="397"/>
      <c r="T936" s="397"/>
      <c r="U936" s="397"/>
      <c r="V936" s="397"/>
      <c r="W936" s="397"/>
      <c r="X936" s="397"/>
      <c r="Y936" s="397"/>
      <c r="Z936" s="397"/>
      <c r="AA936" s="397"/>
      <c r="AB936" s="397"/>
      <c r="AC936" s="397"/>
      <c r="AD936" s="397"/>
      <c r="AE936" s="397"/>
      <c r="AF936" s="397"/>
      <c r="AG936" s="397"/>
      <c r="AH936" s="397"/>
    </row>
    <row r="937" spans="1:34" ht="14.4">
      <c r="A937" s="397"/>
      <c r="B937" s="397"/>
      <c r="C937" s="397"/>
      <c r="D937" s="397"/>
      <c r="E937" s="397"/>
      <c r="F937" s="397"/>
      <c r="G937" s="397"/>
      <c r="H937" s="397"/>
      <c r="I937" s="397"/>
      <c r="J937" s="397"/>
      <c r="K937" s="397"/>
      <c r="L937" s="397"/>
      <c r="M937" s="397"/>
      <c r="N937" s="397"/>
      <c r="O937" s="397"/>
      <c r="P937" s="397"/>
      <c r="Q937" s="397"/>
      <c r="R937" s="397"/>
      <c r="S937" s="397"/>
      <c r="T937" s="397"/>
      <c r="U937" s="397"/>
      <c r="V937" s="397"/>
      <c r="W937" s="397"/>
      <c r="X937" s="397"/>
      <c r="Y937" s="397"/>
      <c r="Z937" s="397"/>
      <c r="AA937" s="397"/>
      <c r="AB937" s="397"/>
      <c r="AC937" s="397"/>
      <c r="AD937" s="397"/>
      <c r="AE937" s="397"/>
      <c r="AF937" s="397"/>
      <c r="AG937" s="397"/>
      <c r="AH937" s="397"/>
    </row>
    <row r="938" spans="1:34" ht="14.4">
      <c r="A938" s="397"/>
      <c r="B938" s="397"/>
      <c r="C938" s="397"/>
      <c r="D938" s="397"/>
      <c r="E938" s="397"/>
      <c r="F938" s="397"/>
      <c r="G938" s="397"/>
      <c r="H938" s="397"/>
      <c r="I938" s="397"/>
      <c r="J938" s="397"/>
      <c r="K938" s="397"/>
      <c r="L938" s="397"/>
      <c r="M938" s="397"/>
      <c r="N938" s="397"/>
      <c r="O938" s="397"/>
      <c r="P938" s="397"/>
      <c r="Q938" s="397"/>
      <c r="R938" s="397"/>
      <c r="S938" s="397"/>
      <c r="T938" s="397"/>
      <c r="U938" s="397"/>
      <c r="V938" s="397"/>
      <c r="W938" s="397"/>
      <c r="X938" s="397"/>
      <c r="Y938" s="397"/>
      <c r="Z938" s="397"/>
      <c r="AA938" s="397"/>
      <c r="AB938" s="397"/>
      <c r="AC938" s="397"/>
      <c r="AD938" s="397"/>
      <c r="AE938" s="397"/>
      <c r="AF938" s="397"/>
      <c r="AG938" s="397"/>
      <c r="AH938" s="397"/>
    </row>
    <row r="939" spans="1:34" ht="14.4">
      <c r="A939" s="397"/>
      <c r="B939" s="397"/>
      <c r="C939" s="397"/>
      <c r="D939" s="397"/>
      <c r="E939" s="397"/>
      <c r="F939" s="397"/>
      <c r="G939" s="397"/>
      <c r="H939" s="397"/>
      <c r="I939" s="397"/>
      <c r="J939" s="397"/>
      <c r="K939" s="397"/>
      <c r="L939" s="397"/>
      <c r="M939" s="397"/>
      <c r="N939" s="397"/>
      <c r="O939" s="397"/>
      <c r="P939" s="397"/>
      <c r="Q939" s="397"/>
      <c r="R939" s="397"/>
      <c r="S939" s="397"/>
      <c r="T939" s="397"/>
      <c r="U939" s="397"/>
      <c r="V939" s="397"/>
      <c r="W939" s="397"/>
      <c r="X939" s="397"/>
      <c r="Y939" s="397"/>
      <c r="Z939" s="397"/>
      <c r="AA939" s="397"/>
      <c r="AB939" s="397"/>
      <c r="AC939" s="397"/>
      <c r="AD939" s="397"/>
      <c r="AE939" s="397"/>
      <c r="AF939" s="397"/>
      <c r="AG939" s="397"/>
      <c r="AH939" s="397"/>
    </row>
    <row r="940" spans="1:34" ht="14.4">
      <c r="A940" s="397"/>
      <c r="B940" s="397"/>
      <c r="C940" s="397"/>
      <c r="D940" s="397"/>
      <c r="E940" s="397"/>
      <c r="F940" s="397"/>
      <c r="G940" s="397"/>
      <c r="H940" s="397"/>
      <c r="I940" s="397"/>
      <c r="J940" s="397"/>
      <c r="K940" s="397"/>
      <c r="L940" s="397"/>
      <c r="M940" s="397"/>
      <c r="N940" s="397"/>
      <c r="O940" s="397"/>
      <c r="P940" s="397"/>
      <c r="Q940" s="397"/>
      <c r="R940" s="397"/>
      <c r="S940" s="397"/>
      <c r="T940" s="397"/>
      <c r="U940" s="397"/>
      <c r="V940" s="397"/>
      <c r="W940" s="397"/>
      <c r="X940" s="397"/>
      <c r="Y940" s="397"/>
      <c r="Z940" s="397"/>
      <c r="AA940" s="397"/>
      <c r="AB940" s="397"/>
      <c r="AC940" s="397"/>
      <c r="AD940" s="397"/>
      <c r="AE940" s="397"/>
      <c r="AF940" s="397"/>
      <c r="AG940" s="397"/>
      <c r="AH940" s="397"/>
    </row>
    <row r="941" spans="1:34" ht="14.4">
      <c r="A941" s="397"/>
      <c r="B941" s="397"/>
      <c r="C941" s="397"/>
      <c r="D941" s="397"/>
      <c r="E941" s="397"/>
      <c r="F941" s="397"/>
      <c r="G941" s="397"/>
      <c r="H941" s="397"/>
      <c r="I941" s="397"/>
      <c r="J941" s="397"/>
      <c r="K941" s="397"/>
      <c r="L941" s="397"/>
      <c r="M941" s="397"/>
      <c r="N941" s="397"/>
      <c r="O941" s="397"/>
      <c r="P941" s="397"/>
      <c r="Q941" s="397"/>
      <c r="R941" s="397"/>
      <c r="S941" s="397"/>
      <c r="T941" s="397"/>
      <c r="U941" s="397"/>
      <c r="V941" s="397"/>
      <c r="W941" s="397"/>
      <c r="X941" s="397"/>
      <c r="Y941" s="397"/>
      <c r="Z941" s="397"/>
      <c r="AA941" s="397"/>
      <c r="AB941" s="397"/>
      <c r="AC941" s="397"/>
      <c r="AD941" s="397"/>
      <c r="AE941" s="397"/>
      <c r="AF941" s="397"/>
      <c r="AG941" s="397"/>
      <c r="AH941" s="397"/>
    </row>
    <row r="942" spans="1:34" ht="14.4">
      <c r="A942" s="397"/>
      <c r="B942" s="397"/>
      <c r="C942" s="397"/>
      <c r="D942" s="397"/>
      <c r="E942" s="397"/>
      <c r="F942" s="397"/>
      <c r="G942" s="397"/>
      <c r="H942" s="397"/>
      <c r="I942" s="397"/>
      <c r="J942" s="397"/>
      <c r="K942" s="397"/>
      <c r="L942" s="397"/>
      <c r="M942" s="397"/>
      <c r="N942" s="397"/>
      <c r="O942" s="397"/>
      <c r="P942" s="397"/>
      <c r="Q942" s="397"/>
      <c r="R942" s="397"/>
      <c r="S942" s="397"/>
      <c r="T942" s="397"/>
      <c r="U942" s="397"/>
      <c r="V942" s="397"/>
      <c r="W942" s="397"/>
      <c r="X942" s="397"/>
      <c r="Y942" s="397"/>
      <c r="Z942" s="397"/>
      <c r="AA942" s="397"/>
      <c r="AB942" s="397"/>
      <c r="AC942" s="397"/>
      <c r="AD942" s="397"/>
      <c r="AE942" s="397"/>
      <c r="AF942" s="397"/>
      <c r="AG942" s="397"/>
      <c r="AH942" s="397"/>
    </row>
    <row r="943" spans="1:34" ht="14.4">
      <c r="A943" s="397"/>
      <c r="B943" s="397"/>
      <c r="C943" s="397"/>
      <c r="D943" s="397"/>
      <c r="E943" s="397"/>
      <c r="F943" s="397"/>
      <c r="G943" s="397"/>
      <c r="H943" s="397"/>
      <c r="I943" s="397"/>
      <c r="J943" s="397"/>
      <c r="K943" s="397"/>
      <c r="L943" s="397"/>
      <c r="M943" s="397"/>
      <c r="N943" s="397"/>
      <c r="O943" s="397"/>
      <c r="P943" s="397"/>
      <c r="Q943" s="397"/>
      <c r="R943" s="397"/>
      <c r="S943" s="397"/>
      <c r="T943" s="397"/>
      <c r="U943" s="397"/>
      <c r="V943" s="397"/>
      <c r="W943" s="397"/>
      <c r="X943" s="397"/>
      <c r="Y943" s="397"/>
      <c r="Z943" s="397"/>
      <c r="AA943" s="397"/>
      <c r="AB943" s="397"/>
      <c r="AC943" s="397"/>
      <c r="AD943" s="397"/>
      <c r="AE943" s="397"/>
      <c r="AF943" s="397"/>
      <c r="AG943" s="397"/>
      <c r="AH943" s="397"/>
    </row>
    <row r="944" spans="1:34" ht="14.4">
      <c r="A944" s="397"/>
      <c r="B944" s="397"/>
      <c r="C944" s="397"/>
      <c r="D944" s="397"/>
      <c r="E944" s="397"/>
      <c r="F944" s="397"/>
      <c r="G944" s="397"/>
      <c r="H944" s="397"/>
      <c r="I944" s="397"/>
      <c r="J944" s="397"/>
      <c r="K944" s="397"/>
      <c r="L944" s="397"/>
      <c r="M944" s="397"/>
      <c r="N944" s="397"/>
      <c r="O944" s="397"/>
      <c r="P944" s="397"/>
      <c r="Q944" s="397"/>
      <c r="R944" s="397"/>
      <c r="S944" s="397"/>
      <c r="T944" s="397"/>
      <c r="U944" s="397"/>
      <c r="V944" s="397"/>
      <c r="W944" s="397"/>
      <c r="X944" s="397"/>
      <c r="Y944" s="397"/>
      <c r="Z944" s="397"/>
      <c r="AA944" s="397"/>
      <c r="AB944" s="397"/>
      <c r="AC944" s="397"/>
      <c r="AD944" s="397"/>
      <c r="AE944" s="397"/>
      <c r="AF944" s="397"/>
      <c r="AG944" s="397"/>
      <c r="AH944" s="397"/>
    </row>
    <row r="945" spans="1:34" ht="14.4">
      <c r="A945" s="397"/>
      <c r="B945" s="397"/>
      <c r="C945" s="397"/>
      <c r="D945" s="397"/>
      <c r="E945" s="397"/>
      <c r="F945" s="397"/>
      <c r="G945" s="397"/>
      <c r="H945" s="397"/>
      <c r="I945" s="397"/>
      <c r="J945" s="397"/>
      <c r="K945" s="397"/>
      <c r="L945" s="397"/>
      <c r="M945" s="397"/>
      <c r="N945" s="397"/>
      <c r="O945" s="397"/>
      <c r="P945" s="397"/>
      <c r="Q945" s="397"/>
      <c r="R945" s="397"/>
      <c r="S945" s="397"/>
      <c r="T945" s="397"/>
      <c r="U945" s="397"/>
      <c r="V945" s="397"/>
      <c r="W945" s="397"/>
      <c r="X945" s="397"/>
      <c r="Y945" s="397"/>
      <c r="Z945" s="397"/>
      <c r="AA945" s="397"/>
      <c r="AB945" s="397"/>
      <c r="AC945" s="397"/>
      <c r="AD945" s="397"/>
      <c r="AE945" s="397"/>
      <c r="AF945" s="397"/>
      <c r="AG945" s="397"/>
      <c r="AH945" s="397"/>
    </row>
    <row r="946" spans="1:34" ht="14.4">
      <c r="A946" s="397"/>
      <c r="B946" s="397"/>
      <c r="C946" s="397"/>
      <c r="D946" s="397"/>
      <c r="E946" s="397"/>
      <c r="F946" s="397"/>
      <c r="G946" s="397"/>
      <c r="H946" s="397"/>
      <c r="I946" s="397"/>
      <c r="J946" s="397"/>
      <c r="K946" s="397"/>
      <c r="L946" s="397"/>
      <c r="M946" s="397"/>
      <c r="N946" s="397"/>
      <c r="O946" s="397"/>
      <c r="P946" s="397"/>
      <c r="Q946" s="397"/>
      <c r="R946" s="397"/>
      <c r="S946" s="397"/>
      <c r="T946" s="397"/>
      <c r="U946" s="397"/>
      <c r="V946" s="397"/>
      <c r="W946" s="397"/>
      <c r="X946" s="397"/>
      <c r="Y946" s="397"/>
      <c r="Z946" s="397"/>
      <c r="AA946" s="397"/>
      <c r="AB946" s="397"/>
      <c r="AC946" s="397"/>
      <c r="AD946" s="397"/>
      <c r="AE946" s="397"/>
      <c r="AF946" s="397"/>
      <c r="AG946" s="397"/>
      <c r="AH946" s="397"/>
    </row>
    <row r="947" spans="1:34" ht="14.4">
      <c r="A947" s="397"/>
      <c r="B947" s="397"/>
      <c r="C947" s="397"/>
      <c r="D947" s="397"/>
      <c r="E947" s="397"/>
      <c r="F947" s="397"/>
      <c r="G947" s="397"/>
      <c r="H947" s="397"/>
      <c r="I947" s="397"/>
      <c r="J947" s="397"/>
      <c r="K947" s="397"/>
      <c r="L947" s="397"/>
      <c r="M947" s="397"/>
      <c r="N947" s="397"/>
      <c r="O947" s="397"/>
      <c r="P947" s="397"/>
      <c r="Q947" s="397"/>
      <c r="R947" s="397"/>
      <c r="S947" s="397"/>
      <c r="T947" s="397"/>
      <c r="U947" s="397"/>
      <c r="V947" s="397"/>
      <c r="W947" s="397"/>
      <c r="X947" s="397"/>
      <c r="Y947" s="397"/>
      <c r="Z947" s="397"/>
      <c r="AA947" s="397"/>
      <c r="AB947" s="397"/>
      <c r="AC947" s="397"/>
      <c r="AD947" s="397"/>
      <c r="AE947" s="397"/>
      <c r="AF947" s="397"/>
      <c r="AG947" s="397"/>
      <c r="AH947" s="397"/>
    </row>
    <row r="948" spans="1:34" ht="14.4">
      <c r="A948" s="397"/>
      <c r="B948" s="397"/>
      <c r="C948" s="397"/>
      <c r="D948" s="397"/>
      <c r="E948" s="397"/>
      <c r="F948" s="397"/>
      <c r="G948" s="397"/>
      <c r="H948" s="397"/>
      <c r="I948" s="397"/>
      <c r="J948" s="397"/>
      <c r="K948" s="397"/>
      <c r="L948" s="397"/>
      <c r="M948" s="397"/>
      <c r="N948" s="397"/>
      <c r="O948" s="397"/>
      <c r="P948" s="397"/>
      <c r="Q948" s="397"/>
      <c r="R948" s="397"/>
      <c r="S948" s="397"/>
      <c r="T948" s="397"/>
      <c r="U948" s="397"/>
      <c r="V948" s="397"/>
      <c r="W948" s="397"/>
      <c r="X948" s="397"/>
      <c r="Y948" s="397"/>
      <c r="Z948" s="397"/>
      <c r="AA948" s="397"/>
      <c r="AB948" s="397"/>
      <c r="AC948" s="397"/>
      <c r="AD948" s="397"/>
      <c r="AE948" s="397"/>
      <c r="AF948" s="397"/>
      <c r="AG948" s="397"/>
      <c r="AH948" s="397"/>
    </row>
    <row r="949" spans="1:34" ht="14.4">
      <c r="A949" s="397"/>
      <c r="B949" s="397"/>
      <c r="C949" s="397"/>
      <c r="D949" s="397"/>
      <c r="E949" s="397"/>
      <c r="F949" s="397"/>
      <c r="G949" s="397"/>
      <c r="H949" s="397"/>
      <c r="I949" s="397"/>
      <c r="J949" s="397"/>
      <c r="K949" s="397"/>
      <c r="L949" s="397"/>
      <c r="M949" s="397"/>
      <c r="N949" s="397"/>
      <c r="O949" s="397"/>
      <c r="P949" s="397"/>
      <c r="Q949" s="397"/>
      <c r="R949" s="397"/>
      <c r="S949" s="397"/>
      <c r="T949" s="397"/>
      <c r="U949" s="397"/>
      <c r="V949" s="397"/>
      <c r="W949" s="397"/>
      <c r="X949" s="397"/>
      <c r="Y949" s="397"/>
      <c r="Z949" s="397"/>
      <c r="AA949" s="397"/>
      <c r="AB949" s="397"/>
      <c r="AC949" s="397"/>
      <c r="AD949" s="397"/>
      <c r="AE949" s="397"/>
      <c r="AF949" s="397"/>
      <c r="AG949" s="397"/>
      <c r="AH949" s="397"/>
    </row>
    <row r="950" spans="1:34" ht="14.4">
      <c r="A950" s="397"/>
      <c r="B950" s="397"/>
      <c r="C950" s="397"/>
      <c r="D950" s="397"/>
      <c r="E950" s="397"/>
      <c r="F950" s="397"/>
      <c r="G950" s="397"/>
      <c r="H950" s="397"/>
      <c r="I950" s="397"/>
      <c r="J950" s="397"/>
      <c r="K950" s="397"/>
      <c r="L950" s="397"/>
      <c r="M950" s="397"/>
      <c r="N950" s="397"/>
      <c r="O950" s="397"/>
      <c r="P950" s="397"/>
      <c r="Q950" s="397"/>
      <c r="R950" s="397"/>
      <c r="S950" s="397"/>
      <c r="T950" s="397"/>
      <c r="U950" s="397"/>
      <c r="V950" s="397"/>
      <c r="W950" s="397"/>
      <c r="X950" s="397"/>
      <c r="Y950" s="397"/>
      <c r="Z950" s="397"/>
      <c r="AA950" s="397"/>
      <c r="AB950" s="397"/>
      <c r="AC950" s="397"/>
      <c r="AD950" s="397"/>
      <c r="AE950" s="397"/>
      <c r="AF950" s="397"/>
      <c r="AG950" s="397"/>
      <c r="AH950" s="397"/>
    </row>
    <row r="951" spans="1:34" ht="14.4">
      <c r="A951" s="397"/>
      <c r="B951" s="397"/>
      <c r="C951" s="397"/>
      <c r="D951" s="397"/>
      <c r="E951" s="397"/>
      <c r="F951" s="397"/>
      <c r="G951" s="397"/>
      <c r="H951" s="397"/>
      <c r="I951" s="397"/>
      <c r="J951" s="397"/>
      <c r="K951" s="397"/>
      <c r="L951" s="397"/>
      <c r="M951" s="397"/>
      <c r="N951" s="397"/>
      <c r="O951" s="397"/>
      <c r="P951" s="397"/>
      <c r="Q951" s="397"/>
      <c r="R951" s="397"/>
      <c r="S951" s="397"/>
      <c r="T951" s="397"/>
      <c r="U951" s="397"/>
      <c r="V951" s="397"/>
      <c r="W951" s="397"/>
      <c r="X951" s="397"/>
      <c r="Y951" s="397"/>
      <c r="Z951" s="397"/>
      <c r="AA951" s="397"/>
      <c r="AB951" s="397"/>
      <c r="AC951" s="397"/>
      <c r="AD951" s="397"/>
      <c r="AE951" s="397"/>
      <c r="AF951" s="397"/>
      <c r="AG951" s="397"/>
      <c r="AH951" s="397"/>
    </row>
    <row r="952" spans="1:34" ht="14.4">
      <c r="A952" s="397"/>
      <c r="B952" s="397"/>
      <c r="C952" s="397"/>
      <c r="D952" s="397"/>
      <c r="E952" s="397"/>
      <c r="F952" s="397"/>
      <c r="G952" s="397"/>
      <c r="H952" s="397"/>
      <c r="I952" s="397"/>
      <c r="J952" s="397"/>
      <c r="K952" s="397"/>
      <c r="L952" s="397"/>
      <c r="M952" s="397"/>
      <c r="N952" s="397"/>
      <c r="O952" s="397"/>
      <c r="P952" s="397"/>
      <c r="Q952" s="397"/>
      <c r="R952" s="397"/>
      <c r="S952" s="397"/>
      <c r="T952" s="397"/>
      <c r="U952" s="397"/>
      <c r="V952" s="397"/>
      <c r="W952" s="397"/>
      <c r="X952" s="397"/>
      <c r="Y952" s="397"/>
      <c r="Z952" s="397"/>
      <c r="AA952" s="397"/>
      <c r="AB952" s="397"/>
      <c r="AC952" s="397"/>
      <c r="AD952" s="397"/>
      <c r="AE952" s="397"/>
      <c r="AF952" s="397"/>
      <c r="AG952" s="397"/>
      <c r="AH952" s="397"/>
    </row>
    <row r="953" spans="1:34" ht="14.4">
      <c r="A953" s="397"/>
      <c r="B953" s="397"/>
      <c r="C953" s="397"/>
      <c r="D953" s="397"/>
      <c r="E953" s="397"/>
      <c r="F953" s="397"/>
      <c r="G953" s="397"/>
      <c r="H953" s="397"/>
      <c r="I953" s="397"/>
      <c r="J953" s="397"/>
      <c r="K953" s="397"/>
      <c r="L953" s="397"/>
      <c r="M953" s="397"/>
      <c r="N953" s="397"/>
      <c r="O953" s="397"/>
      <c r="P953" s="397"/>
      <c r="Q953" s="397"/>
      <c r="R953" s="397"/>
      <c r="S953" s="397"/>
      <c r="T953" s="397"/>
      <c r="U953" s="397"/>
      <c r="V953" s="397"/>
      <c r="W953" s="397"/>
      <c r="X953" s="397"/>
      <c r="Y953" s="397"/>
      <c r="Z953" s="397"/>
      <c r="AA953" s="397"/>
      <c r="AB953" s="397"/>
      <c r="AC953" s="397"/>
      <c r="AD953" s="397"/>
      <c r="AE953" s="397"/>
      <c r="AF953" s="397"/>
      <c r="AG953" s="397"/>
      <c r="AH953" s="397"/>
    </row>
    <row r="954" spans="1:34" ht="14.4">
      <c r="A954" s="397"/>
      <c r="B954" s="397"/>
      <c r="C954" s="397"/>
      <c r="D954" s="397"/>
      <c r="E954" s="397"/>
      <c r="F954" s="397"/>
      <c r="G954" s="397"/>
      <c r="H954" s="397"/>
      <c r="I954" s="397"/>
      <c r="J954" s="397"/>
      <c r="K954" s="397"/>
      <c r="L954" s="397"/>
      <c r="M954" s="397"/>
      <c r="N954" s="397"/>
      <c r="O954" s="397"/>
      <c r="P954" s="397"/>
      <c r="Q954" s="397"/>
      <c r="R954" s="397"/>
      <c r="S954" s="397"/>
      <c r="T954" s="397"/>
      <c r="U954" s="397"/>
      <c r="V954" s="397"/>
      <c r="W954" s="397"/>
      <c r="X954" s="397"/>
      <c r="Y954" s="397"/>
      <c r="Z954" s="397"/>
      <c r="AA954" s="397"/>
      <c r="AB954" s="397"/>
      <c r="AC954" s="397"/>
      <c r="AD954" s="397"/>
      <c r="AE954" s="397"/>
      <c r="AF954" s="397"/>
      <c r="AG954" s="397"/>
      <c r="AH954" s="397"/>
    </row>
    <row r="955" spans="1:34" ht="14.4">
      <c r="A955" s="397"/>
      <c r="B955" s="397"/>
      <c r="C955" s="397"/>
      <c r="D955" s="397"/>
      <c r="E955" s="397"/>
      <c r="F955" s="397"/>
      <c r="G955" s="397"/>
      <c r="H955" s="397"/>
      <c r="I955" s="397"/>
      <c r="J955" s="397"/>
      <c r="K955" s="397"/>
      <c r="L955" s="397"/>
      <c r="M955" s="397"/>
      <c r="N955" s="397"/>
      <c r="O955" s="397"/>
      <c r="P955" s="397"/>
      <c r="Q955" s="397"/>
      <c r="R955" s="397"/>
      <c r="S955" s="397"/>
      <c r="T955" s="397"/>
      <c r="U955" s="397"/>
      <c r="V955" s="397"/>
      <c r="W955" s="397"/>
      <c r="X955" s="397"/>
      <c r="Y955" s="397"/>
      <c r="Z955" s="397"/>
      <c r="AA955" s="397"/>
      <c r="AB955" s="397"/>
      <c r="AC955" s="397"/>
      <c r="AD955" s="397"/>
      <c r="AE955" s="397"/>
      <c r="AF955" s="397"/>
      <c r="AG955" s="397"/>
      <c r="AH955" s="397"/>
    </row>
    <row r="956" spans="1:34" ht="14.4">
      <c r="A956" s="397"/>
      <c r="B956" s="397"/>
      <c r="C956" s="397"/>
      <c r="D956" s="397"/>
      <c r="E956" s="397"/>
      <c r="F956" s="397"/>
      <c r="G956" s="397"/>
      <c r="H956" s="397"/>
      <c r="I956" s="397"/>
      <c r="J956" s="397"/>
      <c r="K956" s="397"/>
      <c r="L956" s="397"/>
      <c r="M956" s="397"/>
      <c r="N956" s="397"/>
      <c r="O956" s="397"/>
      <c r="P956" s="397"/>
      <c r="Q956" s="397"/>
      <c r="R956" s="397"/>
      <c r="S956" s="397"/>
      <c r="T956" s="397"/>
      <c r="U956" s="397"/>
      <c r="V956" s="397"/>
      <c r="W956" s="397"/>
      <c r="X956" s="397"/>
      <c r="Y956" s="397"/>
      <c r="Z956" s="397"/>
      <c r="AA956" s="397"/>
      <c r="AB956" s="397"/>
      <c r="AC956" s="397"/>
      <c r="AD956" s="397"/>
      <c r="AE956" s="397"/>
      <c r="AF956" s="397"/>
      <c r="AG956" s="397"/>
      <c r="AH956" s="397"/>
    </row>
    <row r="957" spans="1:34" ht="14.4">
      <c r="A957" s="397"/>
      <c r="B957" s="397"/>
      <c r="C957" s="397"/>
      <c r="D957" s="397"/>
      <c r="E957" s="397"/>
      <c r="F957" s="397"/>
      <c r="G957" s="397"/>
      <c r="H957" s="397"/>
      <c r="I957" s="397"/>
      <c r="J957" s="397"/>
      <c r="K957" s="397"/>
      <c r="L957" s="397"/>
      <c r="M957" s="397"/>
      <c r="N957" s="397"/>
      <c r="O957" s="397"/>
      <c r="P957" s="397"/>
      <c r="Q957" s="397"/>
      <c r="R957" s="397"/>
      <c r="S957" s="397"/>
      <c r="T957" s="397"/>
      <c r="U957" s="397"/>
      <c r="V957" s="397"/>
      <c r="W957" s="397"/>
      <c r="X957" s="397"/>
      <c r="Y957" s="397"/>
      <c r="Z957" s="397"/>
      <c r="AA957" s="397"/>
      <c r="AB957" s="397"/>
      <c r="AC957" s="397"/>
      <c r="AD957" s="397"/>
      <c r="AE957" s="397"/>
      <c r="AF957" s="397"/>
      <c r="AG957" s="397"/>
      <c r="AH957" s="397"/>
    </row>
    <row r="958" spans="1:34" ht="14.4">
      <c r="A958" s="397"/>
      <c r="B958" s="397"/>
      <c r="C958" s="397"/>
      <c r="D958" s="397"/>
      <c r="E958" s="397"/>
      <c r="F958" s="397"/>
      <c r="G958" s="397"/>
      <c r="H958" s="397"/>
      <c r="I958" s="397"/>
      <c r="J958" s="397"/>
      <c r="K958" s="397"/>
      <c r="L958" s="397"/>
      <c r="M958" s="397"/>
      <c r="N958" s="397"/>
      <c r="O958" s="397"/>
      <c r="P958" s="397"/>
      <c r="Q958" s="397"/>
      <c r="R958" s="397"/>
      <c r="S958" s="397"/>
      <c r="T958" s="397"/>
      <c r="U958" s="397"/>
      <c r="V958" s="397"/>
      <c r="W958" s="397"/>
      <c r="X958" s="397"/>
      <c r="Y958" s="397"/>
      <c r="Z958" s="397"/>
      <c r="AA958" s="397"/>
      <c r="AB958" s="397"/>
      <c r="AC958" s="397"/>
      <c r="AD958" s="397"/>
      <c r="AE958" s="397"/>
      <c r="AF958" s="397"/>
      <c r="AG958" s="397"/>
      <c r="AH958" s="397"/>
    </row>
    <row r="959" spans="1:34" ht="14.4">
      <c r="A959" s="397"/>
      <c r="B959" s="397"/>
      <c r="C959" s="397"/>
      <c r="D959" s="397"/>
      <c r="E959" s="397"/>
      <c r="F959" s="397"/>
      <c r="G959" s="397"/>
      <c r="H959" s="397"/>
      <c r="I959" s="397"/>
      <c r="J959" s="397"/>
      <c r="K959" s="397"/>
      <c r="L959" s="397"/>
      <c r="M959" s="397"/>
      <c r="N959" s="397"/>
      <c r="O959" s="397"/>
      <c r="P959" s="397"/>
      <c r="Q959" s="397"/>
      <c r="R959" s="397"/>
      <c r="S959" s="397"/>
      <c r="T959" s="397"/>
      <c r="U959" s="397"/>
      <c r="V959" s="397"/>
      <c r="W959" s="397"/>
      <c r="X959" s="397"/>
      <c r="Y959" s="397"/>
      <c r="Z959" s="397"/>
      <c r="AA959" s="397"/>
      <c r="AB959" s="397"/>
      <c r="AC959" s="397"/>
      <c r="AD959" s="397"/>
      <c r="AE959" s="397"/>
      <c r="AF959" s="397"/>
      <c r="AG959" s="397"/>
      <c r="AH959" s="397"/>
    </row>
    <row r="960" spans="1:34" ht="14.4">
      <c r="A960" s="397"/>
      <c r="B960" s="397"/>
      <c r="C960" s="397"/>
      <c r="D960" s="397"/>
      <c r="E960" s="397"/>
      <c r="F960" s="397"/>
      <c r="G960" s="397"/>
      <c r="H960" s="397"/>
      <c r="I960" s="397"/>
      <c r="J960" s="397"/>
      <c r="K960" s="397"/>
      <c r="L960" s="397"/>
      <c r="M960" s="397"/>
      <c r="N960" s="397"/>
      <c r="O960" s="397"/>
      <c r="P960" s="397"/>
      <c r="Q960" s="397"/>
      <c r="R960" s="397"/>
      <c r="S960" s="397"/>
      <c r="T960" s="397"/>
      <c r="U960" s="397"/>
      <c r="V960" s="397"/>
      <c r="W960" s="397"/>
      <c r="X960" s="397"/>
      <c r="Y960" s="397"/>
      <c r="Z960" s="397"/>
      <c r="AA960" s="397"/>
      <c r="AB960" s="397"/>
      <c r="AC960" s="397"/>
      <c r="AD960" s="397"/>
      <c r="AE960" s="397"/>
      <c r="AF960" s="397"/>
      <c r="AG960" s="397"/>
      <c r="AH960" s="397"/>
    </row>
    <row r="961" spans="1:34" ht="14.4">
      <c r="A961" s="397"/>
      <c r="B961" s="397"/>
      <c r="C961" s="397"/>
      <c r="D961" s="397"/>
      <c r="E961" s="397"/>
      <c r="F961" s="397"/>
      <c r="G961" s="397"/>
      <c r="H961" s="397"/>
      <c r="I961" s="397"/>
      <c r="J961" s="397"/>
      <c r="K961" s="397"/>
      <c r="L961" s="397"/>
      <c r="M961" s="397"/>
      <c r="N961" s="397"/>
      <c r="O961" s="397"/>
      <c r="P961" s="397"/>
      <c r="Q961" s="397"/>
      <c r="R961" s="397"/>
      <c r="S961" s="397"/>
      <c r="T961" s="397"/>
      <c r="U961" s="397"/>
      <c r="V961" s="397"/>
      <c r="W961" s="397"/>
      <c r="X961" s="397"/>
      <c r="Y961" s="397"/>
      <c r="Z961" s="397"/>
      <c r="AA961" s="397"/>
      <c r="AB961" s="397"/>
      <c r="AC961" s="397"/>
      <c r="AD961" s="397"/>
      <c r="AE961" s="397"/>
      <c r="AF961" s="397"/>
      <c r="AG961" s="397"/>
      <c r="AH961" s="397"/>
    </row>
    <row r="962" spans="1:34" ht="14.4">
      <c r="A962" s="397"/>
      <c r="B962" s="397"/>
      <c r="C962" s="397"/>
      <c r="D962" s="397"/>
      <c r="E962" s="397"/>
      <c r="F962" s="397"/>
      <c r="G962" s="397"/>
      <c r="H962" s="397"/>
      <c r="I962" s="397"/>
      <c r="J962" s="397"/>
      <c r="K962" s="397"/>
      <c r="L962" s="397"/>
      <c r="M962" s="397"/>
      <c r="N962" s="397"/>
      <c r="O962" s="397"/>
      <c r="P962" s="397"/>
      <c r="Q962" s="397"/>
      <c r="R962" s="397"/>
      <c r="S962" s="397"/>
      <c r="T962" s="397"/>
      <c r="U962" s="397"/>
      <c r="V962" s="397"/>
      <c r="W962" s="397"/>
      <c r="X962" s="397"/>
      <c r="Y962" s="397"/>
      <c r="Z962" s="397"/>
      <c r="AA962" s="397"/>
      <c r="AB962" s="397"/>
      <c r="AC962" s="397"/>
      <c r="AD962" s="397"/>
      <c r="AE962" s="397"/>
      <c r="AF962" s="397"/>
      <c r="AG962" s="397"/>
      <c r="AH962" s="397"/>
    </row>
    <row r="963" spans="1:34" ht="14.4">
      <c r="A963" s="397"/>
      <c r="B963" s="397"/>
      <c r="C963" s="397"/>
      <c r="D963" s="397"/>
      <c r="E963" s="397"/>
      <c r="F963" s="397"/>
      <c r="G963" s="397"/>
      <c r="H963" s="397"/>
      <c r="I963" s="397"/>
      <c r="J963" s="397"/>
      <c r="K963" s="397"/>
      <c r="L963" s="397"/>
      <c r="M963" s="397"/>
      <c r="N963" s="397"/>
      <c r="O963" s="397"/>
      <c r="P963" s="397"/>
      <c r="Q963" s="397"/>
      <c r="R963" s="397"/>
      <c r="S963" s="397"/>
      <c r="T963" s="397"/>
      <c r="U963" s="397"/>
      <c r="V963" s="397"/>
      <c r="W963" s="397"/>
      <c r="X963" s="397"/>
      <c r="Y963" s="397"/>
      <c r="Z963" s="397"/>
      <c r="AA963" s="397"/>
      <c r="AB963" s="397"/>
      <c r="AC963" s="397"/>
      <c r="AD963" s="397"/>
      <c r="AE963" s="397"/>
      <c r="AF963" s="397"/>
      <c r="AG963" s="397"/>
      <c r="AH963" s="397"/>
    </row>
    <row r="964" spans="1:34" ht="14.4">
      <c r="A964" s="397"/>
      <c r="B964" s="397"/>
      <c r="C964" s="397"/>
      <c r="D964" s="397"/>
      <c r="E964" s="397"/>
      <c r="F964" s="397"/>
      <c r="G964" s="397"/>
      <c r="H964" s="397"/>
      <c r="I964" s="397"/>
      <c r="J964" s="397"/>
      <c r="K964" s="397"/>
      <c r="L964" s="397"/>
      <c r="M964" s="397"/>
      <c r="N964" s="397"/>
      <c r="O964" s="397"/>
      <c r="P964" s="397"/>
      <c r="Q964" s="397"/>
      <c r="R964" s="397"/>
      <c r="S964" s="397"/>
      <c r="T964" s="397"/>
      <c r="U964" s="397"/>
      <c r="V964" s="397"/>
      <c r="W964" s="397"/>
      <c r="X964" s="397"/>
      <c r="Y964" s="397"/>
      <c r="Z964" s="397"/>
      <c r="AA964" s="397"/>
      <c r="AB964" s="397"/>
      <c r="AC964" s="397"/>
      <c r="AD964" s="397"/>
      <c r="AE964" s="397"/>
      <c r="AF964" s="397"/>
      <c r="AG964" s="397"/>
      <c r="AH964" s="397"/>
    </row>
    <row r="965" spans="1:34" ht="14.4">
      <c r="A965" s="397"/>
      <c r="B965" s="397"/>
      <c r="C965" s="397"/>
      <c r="D965" s="397"/>
      <c r="E965" s="397"/>
      <c r="F965" s="397"/>
      <c r="G965" s="397"/>
      <c r="H965" s="397"/>
      <c r="I965" s="397"/>
      <c r="J965" s="397"/>
      <c r="K965" s="397"/>
      <c r="L965" s="397"/>
      <c r="M965" s="397"/>
      <c r="N965" s="397"/>
      <c r="O965" s="397"/>
      <c r="P965" s="397"/>
      <c r="Q965" s="397"/>
      <c r="R965" s="397"/>
      <c r="S965" s="397"/>
      <c r="T965" s="397"/>
      <c r="U965" s="397"/>
      <c r="V965" s="397"/>
      <c r="W965" s="397"/>
      <c r="X965" s="397"/>
      <c r="Y965" s="397"/>
      <c r="Z965" s="397"/>
      <c r="AA965" s="397"/>
      <c r="AB965" s="397"/>
      <c r="AC965" s="397"/>
      <c r="AD965" s="397"/>
      <c r="AE965" s="397"/>
      <c r="AF965" s="397"/>
      <c r="AG965" s="397"/>
      <c r="AH965" s="397"/>
    </row>
    <row r="966" spans="1:34" ht="14.4">
      <c r="A966" s="397"/>
      <c r="B966" s="397"/>
      <c r="C966" s="397"/>
      <c r="D966" s="397"/>
      <c r="E966" s="397"/>
      <c r="F966" s="397"/>
      <c r="G966" s="397"/>
      <c r="H966" s="397"/>
      <c r="I966" s="397"/>
      <c r="J966" s="397"/>
      <c r="K966" s="397"/>
      <c r="L966" s="397"/>
      <c r="M966" s="397"/>
      <c r="N966" s="397"/>
      <c r="O966" s="397"/>
      <c r="P966" s="397"/>
      <c r="Q966" s="397"/>
      <c r="R966" s="397"/>
      <c r="S966" s="397"/>
      <c r="T966" s="397"/>
      <c r="U966" s="397"/>
      <c r="V966" s="397"/>
      <c r="W966" s="397"/>
      <c r="X966" s="397"/>
      <c r="Y966" s="397"/>
      <c r="Z966" s="397"/>
      <c r="AA966" s="397"/>
      <c r="AB966" s="397"/>
      <c r="AC966" s="397"/>
      <c r="AD966" s="397"/>
      <c r="AE966" s="397"/>
      <c r="AF966" s="397"/>
      <c r="AG966" s="397"/>
      <c r="AH966" s="397"/>
    </row>
    <row r="967" spans="1:34" ht="14.4">
      <c r="A967" s="397"/>
      <c r="B967" s="397"/>
      <c r="C967" s="397"/>
      <c r="D967" s="397"/>
      <c r="E967" s="397"/>
      <c r="F967" s="397"/>
      <c r="G967" s="397"/>
      <c r="H967" s="397"/>
      <c r="I967" s="397"/>
      <c r="J967" s="397"/>
      <c r="K967" s="397"/>
      <c r="L967" s="397"/>
      <c r="M967" s="397"/>
      <c r="N967" s="397"/>
      <c r="O967" s="397"/>
      <c r="P967" s="397"/>
      <c r="Q967" s="397"/>
      <c r="R967" s="397"/>
      <c r="S967" s="397"/>
      <c r="T967" s="397"/>
      <c r="U967" s="397"/>
      <c r="V967" s="397"/>
      <c r="W967" s="397"/>
      <c r="X967" s="397"/>
      <c r="Y967" s="397"/>
      <c r="Z967" s="397"/>
      <c r="AA967" s="397"/>
      <c r="AB967" s="397"/>
      <c r="AC967" s="397"/>
      <c r="AD967" s="397"/>
      <c r="AE967" s="397"/>
      <c r="AF967" s="397"/>
      <c r="AG967" s="397"/>
      <c r="AH967" s="397"/>
    </row>
    <row r="968" spans="1:34" ht="14.4">
      <c r="A968" s="397"/>
      <c r="B968" s="397"/>
      <c r="C968" s="397"/>
      <c r="D968" s="397"/>
      <c r="E968" s="397"/>
      <c r="F968" s="397"/>
      <c r="G968" s="397"/>
      <c r="H968" s="397"/>
      <c r="I968" s="397"/>
      <c r="J968" s="397"/>
      <c r="K968" s="397"/>
      <c r="L968" s="397"/>
      <c r="M968" s="397"/>
      <c r="N968" s="397"/>
      <c r="O968" s="397"/>
      <c r="P968" s="397"/>
      <c r="Q968" s="397"/>
      <c r="R968" s="397"/>
      <c r="S968" s="397"/>
      <c r="T968" s="397"/>
      <c r="U968" s="397"/>
      <c r="V968" s="397"/>
      <c r="W968" s="397"/>
      <c r="X968" s="397"/>
      <c r="Y968" s="397"/>
      <c r="Z968" s="397"/>
      <c r="AA968" s="397"/>
      <c r="AB968" s="397"/>
      <c r="AC968" s="397"/>
      <c r="AD968" s="397"/>
      <c r="AE968" s="397"/>
      <c r="AF968" s="397"/>
      <c r="AG968" s="397"/>
      <c r="AH968" s="397"/>
    </row>
    <row r="969" spans="1:34" ht="14.4">
      <c r="A969" s="397"/>
      <c r="B969" s="397"/>
      <c r="C969" s="397"/>
      <c r="D969" s="397"/>
      <c r="E969" s="397"/>
      <c r="F969" s="397"/>
      <c r="G969" s="397"/>
      <c r="H969" s="397"/>
      <c r="I969" s="397"/>
      <c r="J969" s="397"/>
      <c r="K969" s="397"/>
      <c r="L969" s="397"/>
      <c r="M969" s="397"/>
      <c r="N969" s="397"/>
      <c r="O969" s="397"/>
      <c r="P969" s="397"/>
      <c r="Q969" s="397"/>
      <c r="R969" s="397"/>
      <c r="S969" s="397"/>
      <c r="T969" s="397"/>
      <c r="U969" s="397"/>
      <c r="V969" s="397"/>
      <c r="W969" s="397"/>
      <c r="X969" s="397"/>
      <c r="Y969" s="397"/>
      <c r="Z969" s="397"/>
      <c r="AA969" s="397"/>
      <c r="AB969" s="397"/>
      <c r="AC969" s="397"/>
      <c r="AD969" s="397"/>
      <c r="AE969" s="397"/>
      <c r="AF969" s="397"/>
      <c r="AG969" s="397"/>
      <c r="AH969" s="397"/>
    </row>
    <row r="970" spans="1:34" ht="14.4">
      <c r="A970" s="397"/>
      <c r="B970" s="397"/>
      <c r="C970" s="397"/>
      <c r="D970" s="397"/>
      <c r="E970" s="397"/>
      <c r="F970" s="397"/>
      <c r="G970" s="397"/>
      <c r="H970" s="397"/>
      <c r="I970" s="397"/>
      <c r="J970" s="397"/>
      <c r="K970" s="397"/>
      <c r="L970" s="397"/>
      <c r="M970" s="397"/>
      <c r="N970" s="397"/>
      <c r="O970" s="397"/>
      <c r="P970" s="397"/>
      <c r="Q970" s="397"/>
      <c r="R970" s="397"/>
      <c r="S970" s="397"/>
      <c r="T970" s="397"/>
      <c r="U970" s="397"/>
      <c r="V970" s="397"/>
      <c r="W970" s="397"/>
      <c r="X970" s="397"/>
      <c r="Y970" s="397"/>
      <c r="Z970" s="397"/>
      <c r="AA970" s="397"/>
      <c r="AB970" s="397"/>
      <c r="AC970" s="397"/>
      <c r="AD970" s="397"/>
      <c r="AE970" s="397"/>
      <c r="AF970" s="397"/>
      <c r="AG970" s="397"/>
      <c r="AH970" s="397"/>
    </row>
    <row r="971" spans="1:34" ht="14.4">
      <c r="A971" s="397"/>
      <c r="B971" s="397"/>
      <c r="C971" s="397"/>
      <c r="D971" s="397"/>
      <c r="E971" s="397"/>
      <c r="F971" s="397"/>
      <c r="G971" s="397"/>
      <c r="H971" s="397"/>
      <c r="I971" s="397"/>
      <c r="J971" s="397"/>
      <c r="K971" s="397"/>
      <c r="L971" s="397"/>
      <c r="M971" s="397"/>
      <c r="N971" s="397"/>
      <c r="O971" s="397"/>
      <c r="P971" s="397"/>
      <c r="Q971" s="397"/>
      <c r="R971" s="397"/>
      <c r="S971" s="397"/>
      <c r="T971" s="397"/>
      <c r="U971" s="397"/>
      <c r="V971" s="397"/>
      <c r="W971" s="397"/>
      <c r="X971" s="397"/>
      <c r="Y971" s="397"/>
      <c r="Z971" s="397"/>
      <c r="AA971" s="397"/>
      <c r="AB971" s="397"/>
      <c r="AC971" s="397"/>
      <c r="AD971" s="397"/>
      <c r="AE971" s="397"/>
      <c r="AF971" s="397"/>
      <c r="AG971" s="397"/>
      <c r="AH971" s="397"/>
    </row>
    <row r="972" spans="1:34" ht="14.4">
      <c r="A972" s="397"/>
      <c r="B972" s="397"/>
      <c r="C972" s="397"/>
      <c r="D972" s="397"/>
      <c r="E972" s="397"/>
      <c r="F972" s="397"/>
      <c r="G972" s="397"/>
      <c r="H972" s="397"/>
      <c r="I972" s="397"/>
      <c r="J972" s="397"/>
      <c r="K972" s="397"/>
      <c r="L972" s="397"/>
      <c r="M972" s="397"/>
      <c r="N972" s="397"/>
      <c r="O972" s="397"/>
      <c r="P972" s="397"/>
      <c r="Q972" s="397"/>
      <c r="R972" s="397"/>
      <c r="S972" s="397"/>
      <c r="T972" s="397"/>
      <c r="U972" s="397"/>
      <c r="V972" s="397"/>
      <c r="W972" s="397"/>
      <c r="X972" s="397"/>
      <c r="Y972" s="397"/>
      <c r="Z972" s="397"/>
      <c r="AA972" s="397"/>
      <c r="AB972" s="397"/>
      <c r="AC972" s="397"/>
      <c r="AD972" s="397"/>
      <c r="AE972" s="397"/>
      <c r="AF972" s="397"/>
      <c r="AG972" s="397"/>
      <c r="AH972" s="397"/>
    </row>
    <row r="973" spans="1:34" ht="14.4">
      <c r="A973" s="397"/>
      <c r="B973" s="397"/>
      <c r="C973" s="397"/>
      <c r="D973" s="397"/>
      <c r="E973" s="397"/>
      <c r="F973" s="397"/>
      <c r="G973" s="397"/>
      <c r="H973" s="397"/>
      <c r="I973" s="397"/>
      <c r="J973" s="397"/>
      <c r="K973" s="397"/>
      <c r="L973" s="397"/>
      <c r="M973" s="397"/>
      <c r="N973" s="397"/>
      <c r="O973" s="397"/>
      <c r="P973" s="397"/>
      <c r="Q973" s="397"/>
      <c r="R973" s="397"/>
      <c r="S973" s="397"/>
      <c r="T973" s="397"/>
      <c r="U973" s="397"/>
      <c r="V973" s="397"/>
      <c r="W973" s="397"/>
      <c r="X973" s="397"/>
      <c r="Y973" s="397"/>
      <c r="Z973" s="397"/>
      <c r="AA973" s="397"/>
      <c r="AB973" s="397"/>
      <c r="AC973" s="397"/>
      <c r="AD973" s="397"/>
      <c r="AE973" s="397"/>
      <c r="AF973" s="397"/>
      <c r="AG973" s="397"/>
      <c r="AH973" s="397"/>
    </row>
    <row r="974" spans="1:34" ht="14.4">
      <c r="A974" s="397"/>
      <c r="B974" s="397"/>
      <c r="C974" s="397"/>
      <c r="D974" s="397"/>
      <c r="E974" s="397"/>
      <c r="F974" s="397"/>
      <c r="G974" s="397"/>
      <c r="H974" s="397"/>
      <c r="I974" s="397"/>
      <c r="J974" s="397"/>
      <c r="K974" s="397"/>
      <c r="L974" s="397"/>
      <c r="M974" s="397"/>
      <c r="N974" s="397"/>
      <c r="O974" s="397"/>
      <c r="P974" s="397"/>
      <c r="Q974" s="397"/>
      <c r="R974" s="397"/>
      <c r="S974" s="397"/>
      <c r="T974" s="397"/>
      <c r="U974" s="397"/>
      <c r="V974" s="397"/>
      <c r="W974" s="397"/>
      <c r="X974" s="397"/>
      <c r="Y974" s="397"/>
      <c r="Z974" s="397"/>
      <c r="AA974" s="397"/>
      <c r="AB974" s="397"/>
      <c r="AC974" s="397"/>
      <c r="AD974" s="397"/>
      <c r="AE974" s="397"/>
      <c r="AF974" s="397"/>
      <c r="AG974" s="397"/>
      <c r="AH974" s="397"/>
    </row>
    <row r="975" spans="1:34" ht="14.4">
      <c r="A975" s="397"/>
      <c r="B975" s="397"/>
      <c r="C975" s="397"/>
      <c r="D975" s="397"/>
      <c r="E975" s="397"/>
      <c r="F975" s="397"/>
      <c r="G975" s="397"/>
      <c r="H975" s="397"/>
      <c r="I975" s="397"/>
      <c r="J975" s="397"/>
      <c r="K975" s="397"/>
      <c r="L975" s="397"/>
      <c r="M975" s="397"/>
      <c r="N975" s="397"/>
      <c r="O975" s="397"/>
      <c r="P975" s="397"/>
      <c r="Q975" s="397"/>
      <c r="R975" s="397"/>
      <c r="S975" s="397"/>
      <c r="T975" s="397"/>
      <c r="U975" s="397"/>
      <c r="V975" s="397"/>
      <c r="W975" s="397"/>
      <c r="X975" s="397"/>
      <c r="Y975" s="397"/>
      <c r="Z975" s="397"/>
      <c r="AA975" s="397"/>
      <c r="AB975" s="397"/>
      <c r="AC975" s="397"/>
      <c r="AD975" s="397"/>
      <c r="AE975" s="397"/>
      <c r="AF975" s="397"/>
      <c r="AG975" s="397"/>
      <c r="AH975" s="397"/>
    </row>
    <row r="976" spans="1:34" ht="14.4">
      <c r="A976" s="397"/>
      <c r="B976" s="397"/>
      <c r="C976" s="397"/>
      <c r="D976" s="397"/>
      <c r="E976" s="397"/>
      <c r="F976" s="397"/>
      <c r="G976" s="397"/>
      <c r="H976" s="397"/>
      <c r="I976" s="397"/>
      <c r="J976" s="397"/>
      <c r="K976" s="397"/>
      <c r="L976" s="397"/>
      <c r="M976" s="397"/>
      <c r="N976" s="397"/>
      <c r="O976" s="397"/>
      <c r="P976" s="397"/>
      <c r="Q976" s="397"/>
      <c r="R976" s="397"/>
      <c r="S976" s="397"/>
      <c r="T976" s="397"/>
      <c r="U976" s="397"/>
      <c r="V976" s="397"/>
      <c r="W976" s="397"/>
      <c r="X976" s="397"/>
      <c r="Y976" s="397"/>
      <c r="Z976" s="397"/>
      <c r="AA976" s="397"/>
      <c r="AB976" s="397"/>
      <c r="AC976" s="397"/>
      <c r="AD976" s="397"/>
      <c r="AE976" s="397"/>
      <c r="AF976" s="397"/>
      <c r="AG976" s="397"/>
      <c r="AH976" s="397"/>
    </row>
    <row r="977" spans="1:34" ht="14.4">
      <c r="A977" s="397"/>
      <c r="B977" s="397"/>
      <c r="C977" s="397"/>
      <c r="D977" s="397"/>
      <c r="E977" s="397"/>
      <c r="F977" s="397"/>
      <c r="G977" s="397"/>
      <c r="H977" s="397"/>
      <c r="I977" s="397"/>
      <c r="J977" s="397"/>
      <c r="K977" s="397"/>
      <c r="L977" s="397"/>
      <c r="M977" s="397"/>
      <c r="N977" s="397"/>
      <c r="O977" s="397"/>
      <c r="P977" s="397"/>
      <c r="Q977" s="397"/>
      <c r="R977" s="397"/>
      <c r="S977" s="397"/>
      <c r="T977" s="397"/>
      <c r="U977" s="397"/>
      <c r="V977" s="397"/>
      <c r="W977" s="397"/>
      <c r="X977" s="397"/>
      <c r="Y977" s="397"/>
      <c r="Z977" s="397"/>
      <c r="AA977" s="397"/>
      <c r="AB977" s="397"/>
      <c r="AC977" s="397"/>
      <c r="AD977" s="397"/>
      <c r="AE977" s="397"/>
      <c r="AF977" s="397"/>
      <c r="AG977" s="397"/>
      <c r="AH977" s="397"/>
    </row>
    <row r="978" spans="1:34" ht="14.4">
      <c r="A978" s="397"/>
      <c r="B978" s="397"/>
      <c r="C978" s="397"/>
      <c r="D978" s="397"/>
      <c r="E978" s="397"/>
      <c r="F978" s="397"/>
      <c r="G978" s="397"/>
      <c r="H978" s="397"/>
      <c r="I978" s="397"/>
      <c r="J978" s="397"/>
      <c r="K978" s="397"/>
      <c r="L978" s="397"/>
      <c r="M978" s="397"/>
      <c r="N978" s="397"/>
      <c r="O978" s="397"/>
      <c r="P978" s="397"/>
      <c r="Q978" s="397"/>
      <c r="R978" s="397"/>
      <c r="S978" s="397"/>
      <c r="T978" s="397"/>
      <c r="U978" s="397"/>
      <c r="V978" s="397"/>
      <c r="W978" s="397"/>
      <c r="X978" s="397"/>
      <c r="Y978" s="397"/>
      <c r="Z978" s="397"/>
      <c r="AA978" s="397"/>
      <c r="AB978" s="397"/>
      <c r="AC978" s="397"/>
      <c r="AD978" s="397"/>
      <c r="AE978" s="397"/>
      <c r="AF978" s="397"/>
      <c r="AG978" s="397"/>
      <c r="AH978" s="397"/>
    </row>
    <row r="979" spans="1:34" ht="14.4">
      <c r="A979" s="397"/>
      <c r="B979" s="397"/>
      <c r="C979" s="397"/>
      <c r="D979" s="397"/>
      <c r="E979" s="397"/>
      <c r="F979" s="397"/>
      <c r="G979" s="397"/>
      <c r="H979" s="397"/>
      <c r="I979" s="397"/>
      <c r="J979" s="397"/>
      <c r="K979" s="397"/>
      <c r="L979" s="397"/>
      <c r="M979" s="397"/>
      <c r="N979" s="397"/>
      <c r="O979" s="397"/>
      <c r="P979" s="397"/>
      <c r="Q979" s="397"/>
      <c r="R979" s="397"/>
      <c r="S979" s="397"/>
      <c r="T979" s="397"/>
      <c r="U979" s="397"/>
      <c r="V979" s="397"/>
      <c r="W979" s="397"/>
      <c r="X979" s="397"/>
      <c r="Y979" s="397"/>
      <c r="Z979" s="397"/>
      <c r="AA979" s="397"/>
      <c r="AB979" s="397"/>
      <c r="AC979" s="397"/>
      <c r="AD979" s="397"/>
      <c r="AE979" s="397"/>
      <c r="AF979" s="397"/>
      <c r="AG979" s="397"/>
      <c r="AH979" s="397"/>
    </row>
    <row r="980" spans="1:34" ht="14.4">
      <c r="A980" s="397"/>
      <c r="B980" s="397"/>
      <c r="C980" s="397"/>
      <c r="D980" s="397"/>
      <c r="E980" s="397"/>
      <c r="F980" s="397"/>
      <c r="G980" s="397"/>
      <c r="H980" s="397"/>
      <c r="I980" s="397"/>
      <c r="J980" s="397"/>
      <c r="K980" s="397"/>
      <c r="L980" s="397"/>
      <c r="M980" s="397"/>
      <c r="N980" s="397"/>
      <c r="O980" s="397"/>
      <c r="P980" s="397"/>
      <c r="Q980" s="397"/>
      <c r="R980" s="397"/>
      <c r="S980" s="397"/>
      <c r="T980" s="397"/>
      <c r="U980" s="397"/>
      <c r="V980" s="397"/>
      <c r="W980" s="397"/>
      <c r="X980" s="397"/>
      <c r="Y980" s="397"/>
      <c r="Z980" s="397"/>
      <c r="AA980" s="397"/>
      <c r="AB980" s="397"/>
      <c r="AC980" s="397"/>
      <c r="AD980" s="397"/>
      <c r="AE980" s="397"/>
      <c r="AF980" s="397"/>
      <c r="AG980" s="397"/>
      <c r="AH980" s="397"/>
    </row>
    <row r="981" spans="1:34" ht="14.4">
      <c r="A981" s="397"/>
      <c r="B981" s="397"/>
      <c r="C981" s="397"/>
      <c r="D981" s="397"/>
      <c r="E981" s="397"/>
      <c r="F981" s="397"/>
      <c r="G981" s="397"/>
      <c r="H981" s="397"/>
      <c r="I981" s="397"/>
      <c r="J981" s="397"/>
      <c r="K981" s="397"/>
      <c r="L981" s="397"/>
      <c r="M981" s="397"/>
      <c r="N981" s="397"/>
      <c r="O981" s="397"/>
      <c r="P981" s="397"/>
      <c r="Q981" s="397"/>
      <c r="R981" s="397"/>
      <c r="S981" s="397"/>
      <c r="T981" s="397"/>
      <c r="U981" s="397"/>
      <c r="V981" s="397"/>
      <c r="W981" s="397"/>
      <c r="X981" s="397"/>
      <c r="Y981" s="397"/>
      <c r="Z981" s="397"/>
      <c r="AA981" s="397"/>
      <c r="AB981" s="397"/>
      <c r="AC981" s="397"/>
      <c r="AD981" s="397"/>
      <c r="AE981" s="397"/>
      <c r="AF981" s="397"/>
      <c r="AG981" s="397"/>
      <c r="AH981" s="397"/>
    </row>
    <row r="982" spans="1:34" ht="14.4">
      <c r="A982" s="397"/>
      <c r="B982" s="397"/>
      <c r="C982" s="397"/>
      <c r="D982" s="397"/>
      <c r="E982" s="397"/>
      <c r="F982" s="397"/>
      <c r="G982" s="397"/>
      <c r="H982" s="397"/>
      <c r="I982" s="397"/>
      <c r="J982" s="397"/>
      <c r="K982" s="397"/>
      <c r="L982" s="397"/>
      <c r="M982" s="397"/>
      <c r="N982" s="397"/>
      <c r="O982" s="397"/>
      <c r="P982" s="397"/>
      <c r="Q982" s="397"/>
      <c r="R982" s="397"/>
      <c r="S982" s="397"/>
      <c r="T982" s="397"/>
      <c r="U982" s="397"/>
      <c r="V982" s="397"/>
      <c r="W982" s="397"/>
      <c r="X982" s="397"/>
      <c r="Y982" s="397"/>
      <c r="Z982" s="397"/>
      <c r="AA982" s="397"/>
      <c r="AB982" s="397"/>
      <c r="AC982" s="397"/>
      <c r="AD982" s="397"/>
      <c r="AE982" s="397"/>
      <c r="AF982" s="397"/>
      <c r="AG982" s="397"/>
      <c r="AH982" s="397"/>
    </row>
    <row r="983" spans="1:34" ht="14.4">
      <c r="A983" s="397"/>
      <c r="B983" s="397"/>
      <c r="C983" s="397"/>
      <c r="D983" s="397"/>
      <c r="E983" s="397"/>
      <c r="F983" s="397"/>
      <c r="G983" s="397"/>
      <c r="H983" s="397"/>
      <c r="I983" s="397"/>
      <c r="J983" s="397"/>
      <c r="K983" s="397"/>
      <c r="L983" s="397"/>
      <c r="M983" s="397"/>
      <c r="N983" s="397"/>
      <c r="O983" s="397"/>
      <c r="P983" s="397"/>
      <c r="Q983" s="397"/>
      <c r="R983" s="397"/>
      <c r="S983" s="397"/>
      <c r="T983" s="397"/>
      <c r="U983" s="397"/>
      <c r="V983" s="397"/>
      <c r="W983" s="397"/>
      <c r="X983" s="397"/>
      <c r="Y983" s="397"/>
      <c r="Z983" s="397"/>
      <c r="AA983" s="397"/>
      <c r="AB983" s="397"/>
      <c r="AC983" s="397"/>
      <c r="AD983" s="397"/>
      <c r="AE983" s="397"/>
      <c r="AF983" s="397"/>
      <c r="AG983" s="397"/>
      <c r="AH983" s="397"/>
    </row>
    <row r="984" spans="1:34" ht="14.4">
      <c r="A984" s="397"/>
      <c r="B984" s="397"/>
      <c r="C984" s="397"/>
      <c r="D984" s="397"/>
      <c r="E984" s="397"/>
      <c r="F984" s="397"/>
      <c r="G984" s="397"/>
      <c r="H984" s="397"/>
      <c r="I984" s="397"/>
      <c r="J984" s="397"/>
      <c r="K984" s="397"/>
      <c r="L984" s="397"/>
      <c r="M984" s="397"/>
      <c r="N984" s="397"/>
      <c r="O984" s="397"/>
      <c r="P984" s="397"/>
      <c r="Q984" s="397"/>
      <c r="R984" s="397"/>
      <c r="S984" s="397"/>
      <c r="T984" s="397"/>
      <c r="U984" s="397"/>
      <c r="V984" s="397"/>
      <c r="W984" s="397"/>
      <c r="X984" s="397"/>
      <c r="Y984" s="397"/>
      <c r="Z984" s="397"/>
      <c r="AA984" s="397"/>
      <c r="AB984" s="397"/>
      <c r="AC984" s="397"/>
      <c r="AD984" s="397"/>
      <c r="AE984" s="397"/>
      <c r="AF984" s="397"/>
      <c r="AG984" s="397"/>
      <c r="AH984" s="397"/>
    </row>
    <row r="985" spans="1:34" ht="14.4">
      <c r="A985" s="397"/>
      <c r="B985" s="397"/>
      <c r="C985" s="397"/>
      <c r="D985" s="397"/>
      <c r="E985" s="397"/>
      <c r="F985" s="397"/>
      <c r="G985" s="397"/>
      <c r="H985" s="397"/>
      <c r="I985" s="397"/>
      <c r="J985" s="397"/>
      <c r="K985" s="397"/>
      <c r="L985" s="397"/>
      <c r="M985" s="397"/>
      <c r="N985" s="397"/>
      <c r="O985" s="397"/>
      <c r="P985" s="397"/>
      <c r="Q985" s="397"/>
      <c r="R985" s="397"/>
      <c r="S985" s="397"/>
      <c r="T985" s="397"/>
      <c r="U985" s="397"/>
      <c r="V985" s="397"/>
      <c r="W985" s="397"/>
      <c r="X985" s="397"/>
      <c r="Y985" s="397"/>
      <c r="Z985" s="397"/>
      <c r="AA985" s="397"/>
      <c r="AB985" s="397"/>
      <c r="AC985" s="397"/>
      <c r="AD985" s="397"/>
      <c r="AE985" s="397"/>
      <c r="AF985" s="397"/>
      <c r="AG985" s="397"/>
      <c r="AH985" s="397"/>
    </row>
    <row r="986" spans="1:34" ht="14.4">
      <c r="A986" s="397"/>
      <c r="B986" s="397"/>
      <c r="C986" s="397"/>
      <c r="D986" s="397"/>
      <c r="E986" s="397"/>
      <c r="F986" s="397"/>
      <c r="G986" s="397"/>
      <c r="H986" s="397"/>
      <c r="I986" s="397"/>
      <c r="J986" s="397"/>
      <c r="K986" s="397"/>
      <c r="L986" s="397"/>
      <c r="M986" s="397"/>
      <c r="N986" s="397"/>
      <c r="O986" s="397"/>
      <c r="P986" s="397"/>
      <c r="Q986" s="397"/>
      <c r="R986" s="397"/>
      <c r="S986" s="397"/>
      <c r="T986" s="397"/>
      <c r="U986" s="397"/>
      <c r="V986" s="397"/>
      <c r="W986" s="397"/>
      <c r="X986" s="397"/>
      <c r="Y986" s="397"/>
      <c r="Z986" s="397"/>
      <c r="AA986" s="397"/>
      <c r="AB986" s="397"/>
      <c r="AC986" s="397"/>
      <c r="AD986" s="397"/>
      <c r="AE986" s="397"/>
      <c r="AF986" s="397"/>
      <c r="AG986" s="397"/>
      <c r="AH986" s="397"/>
    </row>
    <row r="987" spans="1:34" ht="14.4">
      <c r="A987" s="397"/>
      <c r="B987" s="397"/>
      <c r="C987" s="397"/>
      <c r="D987" s="397"/>
      <c r="E987" s="397"/>
      <c r="F987" s="397"/>
      <c r="G987" s="397"/>
      <c r="H987" s="397"/>
      <c r="I987" s="397"/>
      <c r="J987" s="397"/>
      <c r="K987" s="397"/>
      <c r="L987" s="397"/>
      <c r="M987" s="397"/>
      <c r="N987" s="397"/>
      <c r="O987" s="397"/>
      <c r="P987" s="397"/>
      <c r="Q987" s="397"/>
      <c r="R987" s="397"/>
      <c r="S987" s="397"/>
      <c r="T987" s="397"/>
      <c r="U987" s="397"/>
      <c r="V987" s="397"/>
      <c r="W987" s="397"/>
      <c r="X987" s="397"/>
      <c r="Y987" s="397"/>
      <c r="Z987" s="397"/>
      <c r="AA987" s="397"/>
      <c r="AB987" s="397"/>
      <c r="AC987" s="397"/>
      <c r="AD987" s="397"/>
      <c r="AE987" s="397"/>
      <c r="AF987" s="397"/>
      <c r="AG987" s="397"/>
      <c r="AH987" s="397"/>
    </row>
    <row r="988" spans="1:34" ht="14.4">
      <c r="A988" s="397"/>
      <c r="B988" s="397"/>
      <c r="C988" s="397"/>
      <c r="D988" s="397"/>
      <c r="E988" s="397"/>
      <c r="F988" s="397"/>
      <c r="G988" s="397"/>
      <c r="H988" s="397"/>
      <c r="I988" s="397"/>
      <c r="J988" s="397"/>
      <c r="K988" s="397"/>
      <c r="L988" s="397"/>
      <c r="M988" s="397"/>
      <c r="N988" s="397"/>
      <c r="O988" s="397"/>
      <c r="P988" s="397"/>
      <c r="Q988" s="397"/>
      <c r="R988" s="397"/>
      <c r="S988" s="397"/>
      <c r="T988" s="397"/>
      <c r="U988" s="397"/>
      <c r="V988" s="397"/>
      <c r="W988" s="397"/>
      <c r="X988" s="397"/>
      <c r="Y988" s="397"/>
      <c r="Z988" s="397"/>
      <c r="AA988" s="397"/>
      <c r="AB988" s="397"/>
      <c r="AC988" s="397"/>
      <c r="AD988" s="397"/>
      <c r="AE988" s="397"/>
      <c r="AF988" s="397"/>
      <c r="AG988" s="397"/>
      <c r="AH988" s="397"/>
    </row>
    <row r="989" spans="1:34" ht="14.4">
      <c r="A989" s="397"/>
      <c r="B989" s="397"/>
      <c r="C989" s="397"/>
      <c r="D989" s="397"/>
      <c r="E989" s="397"/>
      <c r="F989" s="397"/>
      <c r="G989" s="397"/>
      <c r="H989" s="397"/>
      <c r="I989" s="397"/>
      <c r="J989" s="397"/>
      <c r="K989" s="397"/>
      <c r="L989" s="397"/>
      <c r="M989" s="397"/>
      <c r="N989" s="397"/>
      <c r="O989" s="397"/>
      <c r="P989" s="397"/>
      <c r="Q989" s="397"/>
      <c r="R989" s="397"/>
      <c r="S989" s="397"/>
      <c r="T989" s="397"/>
      <c r="U989" s="397"/>
      <c r="V989" s="397"/>
      <c r="W989" s="397"/>
      <c r="X989" s="397"/>
      <c r="Y989" s="397"/>
      <c r="Z989" s="397"/>
      <c r="AA989" s="397"/>
      <c r="AB989" s="397"/>
      <c r="AC989" s="397"/>
      <c r="AD989" s="397"/>
      <c r="AE989" s="397"/>
      <c r="AF989" s="397"/>
      <c r="AG989" s="397"/>
      <c r="AH989" s="397"/>
    </row>
    <row r="990" spans="1:34" ht="14.4">
      <c r="A990" s="397"/>
      <c r="B990" s="397"/>
      <c r="C990" s="397"/>
      <c r="D990" s="397"/>
      <c r="E990" s="397"/>
      <c r="F990" s="397"/>
      <c r="G990" s="397"/>
      <c r="H990" s="397"/>
      <c r="I990" s="397"/>
      <c r="J990" s="397"/>
      <c r="K990" s="397"/>
      <c r="L990" s="397"/>
      <c r="M990" s="397"/>
      <c r="N990" s="397"/>
      <c r="O990" s="397"/>
      <c r="P990" s="397"/>
      <c r="Q990" s="397"/>
      <c r="R990" s="397"/>
      <c r="S990" s="397"/>
      <c r="T990" s="397"/>
      <c r="U990" s="397"/>
      <c r="V990" s="397"/>
      <c r="W990" s="397"/>
      <c r="X990" s="397"/>
      <c r="Y990" s="397"/>
      <c r="Z990" s="397"/>
      <c r="AA990" s="397"/>
      <c r="AB990" s="397"/>
      <c r="AC990" s="397"/>
      <c r="AD990" s="397"/>
      <c r="AE990" s="397"/>
      <c r="AF990" s="397"/>
      <c r="AG990" s="397"/>
      <c r="AH990" s="397"/>
    </row>
    <row r="991" spans="1:34" ht="14.4">
      <c r="A991" s="397"/>
      <c r="B991" s="397"/>
      <c r="C991" s="397"/>
      <c r="D991" s="397"/>
      <c r="E991" s="397"/>
      <c r="F991" s="397"/>
      <c r="G991" s="397"/>
      <c r="H991" s="397"/>
      <c r="I991" s="397"/>
      <c r="J991" s="397"/>
      <c r="K991" s="397"/>
      <c r="L991" s="397"/>
      <c r="M991" s="397"/>
      <c r="N991" s="397"/>
      <c r="O991" s="397"/>
      <c r="P991" s="397"/>
      <c r="Q991" s="397"/>
      <c r="R991" s="397"/>
      <c r="S991" s="397"/>
      <c r="T991" s="397"/>
      <c r="U991" s="397"/>
      <c r="V991" s="397"/>
      <c r="W991" s="397"/>
      <c r="X991" s="397"/>
      <c r="Y991" s="397"/>
      <c r="Z991" s="397"/>
      <c r="AA991" s="397"/>
      <c r="AB991" s="397"/>
      <c r="AC991" s="397"/>
      <c r="AD991" s="397"/>
      <c r="AE991" s="397"/>
      <c r="AF991" s="397"/>
      <c r="AG991" s="397"/>
      <c r="AH991" s="397"/>
    </row>
    <row r="992" spans="1:34" ht="14.4">
      <c r="A992" s="397"/>
      <c r="B992" s="397"/>
      <c r="C992" s="397"/>
      <c r="D992" s="397"/>
      <c r="E992" s="397"/>
      <c r="F992" s="397"/>
      <c r="G992" s="397"/>
      <c r="H992" s="397"/>
      <c r="I992" s="397"/>
      <c r="J992" s="397"/>
      <c r="K992" s="397"/>
      <c r="L992" s="397"/>
      <c r="M992" s="397"/>
      <c r="N992" s="397"/>
      <c r="O992" s="397"/>
      <c r="P992" s="397"/>
      <c r="Q992" s="397"/>
      <c r="R992" s="397"/>
      <c r="S992" s="397"/>
      <c r="T992" s="397"/>
      <c r="U992" s="397"/>
      <c r="V992" s="397"/>
      <c r="W992" s="397"/>
      <c r="X992" s="397"/>
      <c r="Y992" s="397"/>
      <c r="Z992" s="397"/>
      <c r="AA992" s="397"/>
      <c r="AB992" s="397"/>
      <c r="AC992" s="397"/>
      <c r="AD992" s="397"/>
      <c r="AE992" s="397"/>
      <c r="AF992" s="397"/>
      <c r="AG992" s="397"/>
      <c r="AH992" s="397"/>
    </row>
    <row r="993" spans="1:34" ht="14.4">
      <c r="A993" s="397"/>
      <c r="B993" s="397"/>
      <c r="C993" s="397"/>
      <c r="D993" s="397"/>
      <c r="E993" s="397"/>
      <c r="F993" s="397"/>
      <c r="G993" s="397"/>
      <c r="H993" s="397"/>
      <c r="I993" s="397"/>
      <c r="J993" s="397"/>
      <c r="K993" s="397"/>
      <c r="L993" s="397"/>
      <c r="M993" s="397"/>
      <c r="N993" s="397"/>
      <c r="O993" s="397"/>
      <c r="P993" s="397"/>
      <c r="Q993" s="397"/>
      <c r="R993" s="397"/>
      <c r="S993" s="397"/>
      <c r="T993" s="397"/>
      <c r="U993" s="397"/>
      <c r="V993" s="397"/>
      <c r="W993" s="397"/>
      <c r="X993" s="397"/>
      <c r="Y993" s="397"/>
      <c r="Z993" s="397"/>
      <c r="AA993" s="397"/>
      <c r="AB993" s="397"/>
      <c r="AC993" s="397"/>
      <c r="AD993" s="397"/>
      <c r="AE993" s="397"/>
      <c r="AF993" s="397"/>
      <c r="AG993" s="397"/>
      <c r="AH993" s="397"/>
    </row>
    <row r="994" spans="1:34" ht="14.4">
      <c r="A994" s="397"/>
      <c r="B994" s="397"/>
      <c r="C994" s="397"/>
      <c r="D994" s="397"/>
      <c r="E994" s="397"/>
      <c r="F994" s="397"/>
      <c r="G994" s="397"/>
      <c r="H994" s="397"/>
      <c r="I994" s="397"/>
      <c r="J994" s="397"/>
      <c r="K994" s="397"/>
      <c r="L994" s="397"/>
      <c r="M994" s="397"/>
      <c r="N994" s="397"/>
      <c r="O994" s="397"/>
      <c r="P994" s="397"/>
      <c r="Q994" s="397"/>
      <c r="R994" s="397"/>
      <c r="S994" s="397"/>
      <c r="T994" s="397"/>
      <c r="U994" s="397"/>
      <c r="V994" s="397"/>
      <c r="W994" s="397"/>
      <c r="X994" s="397"/>
      <c r="Y994" s="397"/>
      <c r="Z994" s="397"/>
      <c r="AA994" s="397"/>
      <c r="AB994" s="397"/>
      <c r="AC994" s="397"/>
      <c r="AD994" s="397"/>
      <c r="AE994" s="397"/>
      <c r="AF994" s="397"/>
      <c r="AG994" s="397"/>
      <c r="AH994" s="397"/>
    </row>
    <row r="995" spans="1:34" ht="14.4">
      <c r="A995" s="397"/>
      <c r="B995" s="397"/>
      <c r="C995" s="397"/>
      <c r="D995" s="397"/>
      <c r="E995" s="397"/>
      <c r="F995" s="397"/>
      <c r="G995" s="397"/>
      <c r="H995" s="397"/>
      <c r="I995" s="397"/>
      <c r="J995" s="397"/>
      <c r="K995" s="397"/>
      <c r="L995" s="397"/>
      <c r="M995" s="397"/>
      <c r="N995" s="397"/>
      <c r="O995" s="397"/>
      <c r="P995" s="397"/>
      <c r="Q995" s="397"/>
      <c r="R995" s="397"/>
      <c r="S995" s="397"/>
      <c r="T995" s="397"/>
      <c r="U995" s="397"/>
      <c r="V995" s="397"/>
      <c r="W995" s="397"/>
      <c r="X995" s="397"/>
      <c r="Y995" s="397"/>
      <c r="Z995" s="397"/>
      <c r="AA995" s="397"/>
      <c r="AB995" s="397"/>
      <c r="AC995" s="397"/>
      <c r="AD995" s="397"/>
      <c r="AE995" s="397"/>
      <c r="AF995" s="397"/>
      <c r="AG995" s="397"/>
      <c r="AH995" s="397"/>
    </row>
    <row r="996" spans="1:34" ht="14.4">
      <c r="A996" s="397"/>
      <c r="B996" s="397"/>
      <c r="C996" s="397"/>
      <c r="D996" s="397"/>
      <c r="E996" s="397"/>
      <c r="F996" s="397"/>
      <c r="G996" s="397"/>
      <c r="H996" s="397"/>
      <c r="I996" s="397"/>
      <c r="J996" s="397"/>
      <c r="K996" s="397"/>
      <c r="L996" s="397"/>
      <c r="M996" s="397"/>
      <c r="N996" s="397"/>
      <c r="O996" s="397"/>
      <c r="P996" s="397"/>
      <c r="Q996" s="397"/>
      <c r="R996" s="397"/>
      <c r="S996" s="397"/>
      <c r="T996" s="397"/>
      <c r="U996" s="397"/>
      <c r="V996" s="397"/>
      <c r="W996" s="397"/>
      <c r="X996" s="397"/>
      <c r="Y996" s="397"/>
      <c r="Z996" s="397"/>
      <c r="AA996" s="397"/>
      <c r="AB996" s="397"/>
      <c r="AC996" s="397"/>
      <c r="AD996" s="397"/>
      <c r="AE996" s="397"/>
      <c r="AF996" s="397"/>
      <c r="AG996" s="397"/>
      <c r="AH996" s="397"/>
    </row>
    <row r="997" spans="1:34" ht="14.4">
      <c r="A997" s="397"/>
      <c r="B997" s="397"/>
      <c r="C997" s="397"/>
      <c r="D997" s="397"/>
      <c r="E997" s="397"/>
      <c r="F997" s="397"/>
      <c r="G997" s="397"/>
      <c r="H997" s="397"/>
      <c r="I997" s="397"/>
      <c r="J997" s="397"/>
      <c r="K997" s="397"/>
      <c r="L997" s="397"/>
      <c r="M997" s="397"/>
      <c r="N997" s="397"/>
      <c r="O997" s="397"/>
      <c r="P997" s="397"/>
      <c r="Q997" s="397"/>
      <c r="R997" s="397"/>
      <c r="S997" s="397"/>
      <c r="T997" s="397"/>
      <c r="U997" s="397"/>
      <c r="V997" s="397"/>
      <c r="W997" s="397"/>
      <c r="X997" s="397"/>
      <c r="Y997" s="397"/>
      <c r="Z997" s="397"/>
      <c r="AA997" s="397"/>
      <c r="AB997" s="397"/>
      <c r="AC997" s="397"/>
      <c r="AD997" s="397"/>
      <c r="AE997" s="397"/>
      <c r="AF997" s="397"/>
      <c r="AG997" s="397"/>
      <c r="AH997" s="397"/>
    </row>
    <row r="998" spans="1:34" ht="14.4">
      <c r="A998" s="397"/>
      <c r="B998" s="397"/>
      <c r="C998" s="397"/>
      <c r="D998" s="397"/>
      <c r="E998" s="397"/>
      <c r="F998" s="397"/>
      <c r="G998" s="397"/>
      <c r="H998" s="397"/>
      <c r="I998" s="397"/>
      <c r="J998" s="397"/>
      <c r="K998" s="397"/>
      <c r="L998" s="397"/>
      <c r="M998" s="397"/>
      <c r="N998" s="397"/>
      <c r="O998" s="397"/>
      <c r="P998" s="397"/>
      <c r="Q998" s="397"/>
      <c r="R998" s="397"/>
      <c r="S998" s="397"/>
      <c r="T998" s="397"/>
      <c r="U998" s="397"/>
      <c r="V998" s="397"/>
      <c r="W998" s="397"/>
      <c r="X998" s="397"/>
      <c r="Y998" s="397"/>
      <c r="Z998" s="397"/>
      <c r="AA998" s="397"/>
      <c r="AB998" s="397"/>
      <c r="AC998" s="397"/>
      <c r="AD998" s="397"/>
      <c r="AE998" s="397"/>
      <c r="AF998" s="397"/>
      <c r="AG998" s="397"/>
      <c r="AH998" s="397"/>
    </row>
    <row r="999" spans="1:34" ht="14.4">
      <c r="A999" s="397"/>
      <c r="B999" s="397"/>
      <c r="C999" s="397"/>
      <c r="D999" s="397"/>
      <c r="E999" s="397"/>
      <c r="F999" s="397"/>
      <c r="G999" s="397"/>
      <c r="H999" s="397"/>
      <c r="I999" s="397"/>
      <c r="J999" s="397"/>
      <c r="K999" s="397"/>
      <c r="L999" s="397"/>
      <c r="M999" s="397"/>
      <c r="N999" s="397"/>
      <c r="O999" s="397"/>
      <c r="P999" s="397"/>
      <c r="Q999" s="397"/>
      <c r="R999" s="397"/>
      <c r="S999" s="397"/>
      <c r="T999" s="397"/>
      <c r="U999" s="397"/>
      <c r="V999" s="397"/>
      <c r="W999" s="397"/>
      <c r="X999" s="397"/>
      <c r="Y999" s="397"/>
      <c r="Z999" s="397"/>
      <c r="AA999" s="397"/>
      <c r="AB999" s="397"/>
      <c r="AC999" s="397"/>
      <c r="AD999" s="397"/>
      <c r="AE999" s="397"/>
      <c r="AF999" s="397"/>
      <c r="AG999" s="397"/>
      <c r="AH999" s="397"/>
    </row>
    <row r="1000" spans="1:34" ht="14.4">
      <c r="A1000" s="397"/>
      <c r="B1000" s="397"/>
      <c r="C1000" s="397"/>
      <c r="D1000" s="397"/>
      <c r="E1000" s="397"/>
      <c r="F1000" s="397"/>
      <c r="G1000" s="397"/>
      <c r="H1000" s="397"/>
      <c r="I1000" s="397"/>
      <c r="J1000" s="397"/>
      <c r="K1000" s="397"/>
      <c r="L1000" s="397"/>
      <c r="M1000" s="397"/>
      <c r="N1000" s="397"/>
      <c r="O1000" s="397"/>
      <c r="P1000" s="397"/>
      <c r="Q1000" s="397"/>
      <c r="R1000" s="397"/>
      <c r="S1000" s="397"/>
      <c r="T1000" s="397"/>
      <c r="U1000" s="397"/>
      <c r="V1000" s="397"/>
      <c r="W1000" s="397"/>
      <c r="X1000" s="397"/>
      <c r="Y1000" s="397"/>
      <c r="Z1000" s="397"/>
      <c r="AA1000" s="397"/>
      <c r="AB1000" s="397"/>
      <c r="AC1000" s="397"/>
      <c r="AD1000" s="397"/>
      <c r="AE1000" s="397"/>
      <c r="AF1000" s="397"/>
      <c r="AG1000" s="397"/>
      <c r="AH1000" s="397"/>
    </row>
  </sheetData>
  <mergeCells count="25">
    <mergeCell ref="B31:B32"/>
    <mergeCell ref="C31:C32"/>
    <mergeCell ref="B17:B19"/>
    <mergeCell ref="B20:B21"/>
    <mergeCell ref="C20:C21"/>
    <mergeCell ref="B24:B26"/>
    <mergeCell ref="C24:C26"/>
    <mergeCell ref="B27:B28"/>
    <mergeCell ref="C27:C28"/>
    <mergeCell ref="B10:B11"/>
    <mergeCell ref="C10:C11"/>
    <mergeCell ref="B12:B14"/>
    <mergeCell ref="C12:C14"/>
    <mergeCell ref="C17:C19"/>
    <mergeCell ref="AB2:AD2"/>
    <mergeCell ref="AE2:AH2"/>
    <mergeCell ref="A1:X1"/>
    <mergeCell ref="Y1:AA1"/>
    <mergeCell ref="AB1:AD1"/>
    <mergeCell ref="AE1:AH1"/>
    <mergeCell ref="A2:A3"/>
    <mergeCell ref="B2:J2"/>
    <mergeCell ref="K2:S2"/>
    <mergeCell ref="T2:X2"/>
    <mergeCell ref="Y2:AA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topLeftCell="A29" zoomScale="120" zoomScaleNormal="120" workbookViewId="0">
      <selection activeCell="M51" sqref="M51"/>
    </sheetView>
  </sheetViews>
  <sheetFormatPr baseColWidth="10" defaultRowHeight="14.4"/>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Z1000"/>
  <sheetViews>
    <sheetView workbookViewId="0"/>
  </sheetViews>
  <sheetFormatPr baseColWidth="10" defaultColWidth="14.44140625" defaultRowHeight="15" customHeight="1"/>
  <cols>
    <col min="1" max="1" width="10.44140625" customWidth="1"/>
    <col min="2" max="3" width="25.44140625" customWidth="1"/>
    <col min="4" max="4" width="22" customWidth="1"/>
    <col min="5" max="5" width="38.44140625" customWidth="1"/>
    <col min="6" max="6" width="19.44140625" customWidth="1"/>
    <col min="7" max="7" width="51.44140625" customWidth="1"/>
    <col min="8" max="8" width="33" customWidth="1"/>
    <col min="9" max="9" width="22" customWidth="1"/>
    <col min="10" max="10" width="109.44140625" customWidth="1"/>
    <col min="11" max="11" width="19.109375" customWidth="1"/>
    <col min="20" max="20" width="45.6640625" customWidth="1"/>
    <col min="21" max="21" width="87" customWidth="1"/>
    <col min="22" max="24" width="31.44140625" customWidth="1"/>
    <col min="25" max="26" width="36.6640625" customWidth="1"/>
  </cols>
  <sheetData>
    <row r="1" spans="1:26" ht="43.5" customHeight="1">
      <c r="A1" s="664" t="s">
        <v>1862</v>
      </c>
      <c r="B1" s="608"/>
      <c r="C1" s="608"/>
      <c r="D1" s="608"/>
      <c r="E1" s="608"/>
      <c r="F1" s="608"/>
      <c r="G1" s="608"/>
      <c r="H1" s="608"/>
      <c r="I1" s="608"/>
      <c r="J1" s="608"/>
      <c r="K1" s="608"/>
      <c r="L1" s="608"/>
      <c r="M1" s="608"/>
      <c r="N1" s="608"/>
      <c r="O1" s="608"/>
      <c r="P1" s="608"/>
      <c r="Q1" s="608"/>
      <c r="R1" s="608"/>
      <c r="S1" s="608"/>
      <c r="T1" s="608"/>
      <c r="U1" s="608"/>
      <c r="V1" s="608"/>
      <c r="W1" s="608"/>
      <c r="X1" s="608"/>
      <c r="Y1" s="675" t="s">
        <v>1303</v>
      </c>
      <c r="Z1" s="609"/>
    </row>
    <row r="2" spans="1:26" ht="14.4">
      <c r="A2" s="676" t="s">
        <v>1364</v>
      </c>
      <c r="B2" s="677" t="s">
        <v>1365</v>
      </c>
      <c r="C2" s="608"/>
      <c r="D2" s="608"/>
      <c r="E2" s="608"/>
      <c r="F2" s="608"/>
      <c r="G2" s="608"/>
      <c r="H2" s="608"/>
      <c r="I2" s="608"/>
      <c r="J2" s="609"/>
      <c r="K2" s="678" t="s">
        <v>1366</v>
      </c>
      <c r="L2" s="608"/>
      <c r="M2" s="608"/>
      <c r="N2" s="608"/>
      <c r="O2" s="608"/>
      <c r="P2" s="608"/>
      <c r="Q2" s="608"/>
      <c r="R2" s="608"/>
      <c r="S2" s="609"/>
      <c r="T2" s="679" t="s">
        <v>1367</v>
      </c>
      <c r="U2" s="608"/>
      <c r="V2" s="608"/>
      <c r="W2" s="608"/>
      <c r="X2" s="609"/>
      <c r="Y2" s="680" t="s">
        <v>1863</v>
      </c>
      <c r="Z2" s="609"/>
    </row>
    <row r="3" spans="1:26" ht="72">
      <c r="A3" s="633"/>
      <c r="B3" s="398" t="s">
        <v>1369</v>
      </c>
      <c r="C3" s="398" t="s">
        <v>1370</v>
      </c>
      <c r="D3" s="398" t="s">
        <v>1371</v>
      </c>
      <c r="E3" s="398" t="s">
        <v>1372</v>
      </c>
      <c r="F3" s="398" t="s">
        <v>1864</v>
      </c>
      <c r="G3" s="398" t="s">
        <v>1374</v>
      </c>
      <c r="H3" s="398" t="s">
        <v>1375</v>
      </c>
      <c r="I3" s="398" t="s">
        <v>1376</v>
      </c>
      <c r="J3" s="398" t="s">
        <v>1377</v>
      </c>
      <c r="K3" s="399" t="s">
        <v>1378</v>
      </c>
      <c r="L3" s="399" t="s">
        <v>1379</v>
      </c>
      <c r="M3" s="399" t="s">
        <v>1380</v>
      </c>
      <c r="N3" s="399" t="s">
        <v>1865</v>
      </c>
      <c r="O3" s="399" t="s">
        <v>1866</v>
      </c>
      <c r="P3" s="399" t="s">
        <v>1383</v>
      </c>
      <c r="Q3" s="399" t="s">
        <v>1867</v>
      </c>
      <c r="R3" s="399" t="s">
        <v>1868</v>
      </c>
      <c r="S3" s="399" t="s">
        <v>1869</v>
      </c>
      <c r="T3" s="400" t="s">
        <v>1387</v>
      </c>
      <c r="U3" s="400" t="s">
        <v>1388</v>
      </c>
      <c r="V3" s="400" t="s">
        <v>1389</v>
      </c>
      <c r="W3" s="400" t="s">
        <v>1390</v>
      </c>
      <c r="X3" s="400" t="s">
        <v>1391</v>
      </c>
      <c r="Y3" s="401" t="s">
        <v>1392</v>
      </c>
      <c r="Z3" s="401" t="s">
        <v>37</v>
      </c>
    </row>
    <row r="4" spans="1:26" ht="18">
      <c r="A4" s="402">
        <v>1</v>
      </c>
      <c r="B4" s="403" t="s">
        <v>1870</v>
      </c>
      <c r="C4" s="404" t="s">
        <v>1870</v>
      </c>
      <c r="D4" s="403" t="s">
        <v>1870</v>
      </c>
      <c r="E4" s="405" t="s">
        <v>1870</v>
      </c>
      <c r="F4" s="406" t="s">
        <v>90</v>
      </c>
      <c r="G4" s="407" t="s">
        <v>1870</v>
      </c>
      <c r="H4" s="407" t="s">
        <v>1870</v>
      </c>
      <c r="I4" s="408" t="s">
        <v>1870</v>
      </c>
      <c r="J4" s="408" t="s">
        <v>1870</v>
      </c>
      <c r="K4" s="409" t="s">
        <v>1870</v>
      </c>
      <c r="L4" s="410" t="s">
        <v>1870</v>
      </c>
      <c r="M4" s="410" t="s">
        <v>1870</v>
      </c>
      <c r="N4" s="410" t="s">
        <v>1870</v>
      </c>
      <c r="O4" s="410" t="s">
        <v>1870</v>
      </c>
      <c r="P4" s="410" t="s">
        <v>1870</v>
      </c>
      <c r="Q4" s="410" t="s">
        <v>1870</v>
      </c>
      <c r="R4" s="410" t="s">
        <v>1870</v>
      </c>
      <c r="S4" s="410" t="s">
        <v>1870</v>
      </c>
      <c r="T4" s="410" t="s">
        <v>1870</v>
      </c>
      <c r="U4" s="410" t="s">
        <v>1870</v>
      </c>
      <c r="V4" s="410" t="s">
        <v>1870</v>
      </c>
      <c r="W4" s="410" t="s">
        <v>1870</v>
      </c>
      <c r="X4" s="406" t="s">
        <v>1870</v>
      </c>
      <c r="Y4" s="411"/>
      <c r="Z4" s="411"/>
    </row>
    <row r="5" spans="1:26" ht="165" customHeight="1">
      <c r="A5" s="402">
        <v>2</v>
      </c>
      <c r="B5" s="403" t="s">
        <v>1870</v>
      </c>
      <c r="C5" s="404" t="s">
        <v>1870</v>
      </c>
      <c r="D5" s="403" t="s">
        <v>1870</v>
      </c>
      <c r="E5" s="405" t="s">
        <v>1870</v>
      </c>
      <c r="F5" s="411" t="s">
        <v>51</v>
      </c>
      <c r="G5" s="408" t="s">
        <v>1870</v>
      </c>
      <c r="H5" s="407" t="s">
        <v>1870</v>
      </c>
      <c r="I5" s="408" t="s">
        <v>1870</v>
      </c>
      <c r="J5" s="407" t="s">
        <v>1870</v>
      </c>
      <c r="K5" s="412" t="s">
        <v>1870</v>
      </c>
      <c r="L5" s="413" t="s">
        <v>1870</v>
      </c>
      <c r="M5" s="414" t="s">
        <v>1870</v>
      </c>
      <c r="N5" s="415" t="s">
        <v>1870</v>
      </c>
      <c r="O5" s="411" t="s">
        <v>1870</v>
      </c>
      <c r="P5" s="416" t="s">
        <v>1870</v>
      </c>
      <c r="Q5" s="416" t="s">
        <v>1870</v>
      </c>
      <c r="R5" s="411" t="s">
        <v>1870</v>
      </c>
      <c r="S5" s="411" t="s">
        <v>1870</v>
      </c>
      <c r="T5" s="411" t="s">
        <v>1870</v>
      </c>
      <c r="U5" s="411" t="s">
        <v>1870</v>
      </c>
      <c r="V5" s="411" t="s">
        <v>1870</v>
      </c>
      <c r="W5" s="411" t="s">
        <v>1870</v>
      </c>
      <c r="X5" s="411" t="s">
        <v>1870</v>
      </c>
      <c r="Y5" s="417"/>
      <c r="Z5" s="411"/>
    </row>
    <row r="6" spans="1:26" ht="18">
      <c r="A6" s="402">
        <v>3</v>
      </c>
      <c r="B6" s="403" t="s">
        <v>1870</v>
      </c>
      <c r="C6" s="404" t="s">
        <v>1870</v>
      </c>
      <c r="D6" s="403" t="s">
        <v>1870</v>
      </c>
      <c r="E6" s="405" t="s">
        <v>1870</v>
      </c>
      <c r="F6" s="418" t="s">
        <v>90</v>
      </c>
      <c r="G6" s="407" t="s">
        <v>1870</v>
      </c>
      <c r="H6" s="407" t="s">
        <v>1870</v>
      </c>
      <c r="I6" s="408" t="s">
        <v>1870</v>
      </c>
      <c r="J6" s="408" t="s">
        <v>1870</v>
      </c>
      <c r="K6" s="419" t="s">
        <v>1870</v>
      </c>
      <c r="L6" s="418" t="s">
        <v>1870</v>
      </c>
      <c r="M6" s="410" t="s">
        <v>1870</v>
      </c>
      <c r="N6" s="413" t="s">
        <v>1870</v>
      </c>
      <c r="O6" s="413" t="s">
        <v>1870</v>
      </c>
      <c r="P6" s="414" t="s">
        <v>1870</v>
      </c>
      <c r="Q6" s="414" t="s">
        <v>1870</v>
      </c>
      <c r="R6" s="413" t="s">
        <v>1870</v>
      </c>
      <c r="S6" s="411" t="s">
        <v>1870</v>
      </c>
      <c r="T6" s="418" t="s">
        <v>1870</v>
      </c>
      <c r="U6" s="418" t="s">
        <v>1870</v>
      </c>
      <c r="V6" s="411" t="s">
        <v>1870</v>
      </c>
      <c r="W6" s="418" t="s">
        <v>1870</v>
      </c>
      <c r="X6" s="418" t="s">
        <v>1870</v>
      </c>
      <c r="Y6" s="411"/>
      <c r="Z6" s="411"/>
    </row>
    <row r="7" spans="1:26" ht="28.8">
      <c r="A7" s="402">
        <v>4</v>
      </c>
      <c r="B7" s="403" t="s">
        <v>1468</v>
      </c>
      <c r="C7" s="404" t="s">
        <v>1870</v>
      </c>
      <c r="D7" s="403" t="s">
        <v>1870</v>
      </c>
      <c r="E7" s="404" t="s">
        <v>1870</v>
      </c>
      <c r="F7" s="420" t="s">
        <v>90</v>
      </c>
      <c r="G7" s="404" t="s">
        <v>1870</v>
      </c>
      <c r="H7" s="404" t="s">
        <v>1870</v>
      </c>
      <c r="I7" s="404" t="s">
        <v>1870</v>
      </c>
      <c r="J7" s="421" t="s">
        <v>1870</v>
      </c>
      <c r="K7" s="418" t="s">
        <v>1870</v>
      </c>
      <c r="L7" s="418" t="s">
        <v>1870</v>
      </c>
      <c r="M7" s="410" t="s">
        <v>1870</v>
      </c>
      <c r="N7" s="414" t="s">
        <v>1870</v>
      </c>
      <c r="O7" s="414" t="s">
        <v>1870</v>
      </c>
      <c r="P7" s="414" t="s">
        <v>1870</v>
      </c>
      <c r="Q7" s="414" t="s">
        <v>1870</v>
      </c>
      <c r="R7" s="413" t="s">
        <v>1870</v>
      </c>
      <c r="S7" s="411" t="s">
        <v>1870</v>
      </c>
      <c r="T7" s="419" t="s">
        <v>1870</v>
      </c>
      <c r="U7" s="419" t="s">
        <v>1870</v>
      </c>
      <c r="V7" s="414" t="s">
        <v>1870</v>
      </c>
      <c r="W7" s="418" t="s">
        <v>1870</v>
      </c>
      <c r="X7" s="422" t="s">
        <v>1870</v>
      </c>
      <c r="Y7" s="417"/>
      <c r="Z7" s="417"/>
    </row>
    <row r="8" spans="1:26" ht="18">
      <c r="A8" s="402">
        <v>5</v>
      </c>
      <c r="B8" s="403" t="s">
        <v>1870</v>
      </c>
      <c r="C8" s="404" t="s">
        <v>1870</v>
      </c>
      <c r="D8" s="403" t="s">
        <v>1870</v>
      </c>
      <c r="E8" s="405" t="s">
        <v>1870</v>
      </c>
      <c r="F8" s="410" t="s">
        <v>90</v>
      </c>
      <c r="G8" s="407" t="s">
        <v>1870</v>
      </c>
      <c r="H8" s="407" t="s">
        <v>1870</v>
      </c>
      <c r="I8" s="408" t="s">
        <v>1870</v>
      </c>
      <c r="J8" s="408" t="s">
        <v>1870</v>
      </c>
      <c r="K8" s="410" t="s">
        <v>1870</v>
      </c>
      <c r="L8" s="410" t="s">
        <v>1870</v>
      </c>
      <c r="M8" s="410" t="s">
        <v>1870</v>
      </c>
      <c r="N8" s="413" t="s">
        <v>1870</v>
      </c>
      <c r="O8" s="413" t="s">
        <v>1870</v>
      </c>
      <c r="P8" s="413" t="s">
        <v>1870</v>
      </c>
      <c r="Q8" s="413" t="s">
        <v>1870</v>
      </c>
      <c r="R8" s="413" t="s">
        <v>1870</v>
      </c>
      <c r="S8" s="410" t="s">
        <v>1870</v>
      </c>
      <c r="T8" s="410" t="s">
        <v>1870</v>
      </c>
      <c r="U8" s="410" t="s">
        <v>1870</v>
      </c>
      <c r="V8" s="410" t="s">
        <v>1870</v>
      </c>
      <c r="W8" s="410" t="s">
        <v>1870</v>
      </c>
      <c r="X8" s="420" t="s">
        <v>1870</v>
      </c>
      <c r="Y8" s="417"/>
      <c r="Z8" s="417"/>
    </row>
    <row r="9" spans="1:26" ht="18">
      <c r="A9" s="402">
        <v>6</v>
      </c>
      <c r="B9" s="403" t="s">
        <v>1870</v>
      </c>
      <c r="C9" s="404" t="s">
        <v>1870</v>
      </c>
      <c r="D9" s="403" t="s">
        <v>1870</v>
      </c>
      <c r="E9" s="405" t="s">
        <v>1870</v>
      </c>
      <c r="F9" s="420" t="s">
        <v>90</v>
      </c>
      <c r="G9" s="407" t="s">
        <v>1870</v>
      </c>
      <c r="H9" s="407" t="s">
        <v>1870</v>
      </c>
      <c r="I9" s="408" t="s">
        <v>1870</v>
      </c>
      <c r="J9" s="408" t="s">
        <v>1870</v>
      </c>
      <c r="K9" s="419" t="s">
        <v>1870</v>
      </c>
      <c r="L9" s="419" t="s">
        <v>1870</v>
      </c>
      <c r="M9" s="419" t="s">
        <v>1870</v>
      </c>
      <c r="N9" s="415" t="s">
        <v>1870</v>
      </c>
      <c r="O9" s="415" t="s">
        <v>1870</v>
      </c>
      <c r="P9" s="415" t="s">
        <v>1870</v>
      </c>
      <c r="Q9" s="415" t="s">
        <v>1870</v>
      </c>
      <c r="R9" s="415" t="s">
        <v>1870</v>
      </c>
      <c r="S9" s="419" t="s">
        <v>1870</v>
      </c>
      <c r="T9" s="418" t="s">
        <v>1870</v>
      </c>
      <c r="U9" s="418" t="s">
        <v>1870</v>
      </c>
      <c r="V9" s="418" t="s">
        <v>1870</v>
      </c>
      <c r="W9" s="418" t="s">
        <v>1870</v>
      </c>
      <c r="X9" s="418" t="s">
        <v>1870</v>
      </c>
      <c r="Y9" s="417"/>
      <c r="Z9" s="411"/>
    </row>
    <row r="10" spans="1:26" ht="158.4">
      <c r="A10" s="402">
        <v>7</v>
      </c>
      <c r="B10" s="682" t="s">
        <v>1524</v>
      </c>
      <c r="C10" s="683" t="s">
        <v>1525</v>
      </c>
      <c r="D10" s="403" t="s">
        <v>1526</v>
      </c>
      <c r="E10" s="404" t="s">
        <v>1527</v>
      </c>
      <c r="F10" s="420" t="s">
        <v>90</v>
      </c>
      <c r="G10" s="408" t="s">
        <v>1871</v>
      </c>
      <c r="H10" s="408" t="s">
        <v>1872</v>
      </c>
      <c r="I10" s="404" t="s">
        <v>1873</v>
      </c>
      <c r="J10" s="423" t="s">
        <v>1874</v>
      </c>
      <c r="K10" s="418" t="s">
        <v>1403</v>
      </c>
      <c r="L10" s="418" t="s">
        <v>1531</v>
      </c>
      <c r="M10" s="424" t="s">
        <v>1492</v>
      </c>
      <c r="N10" s="414" t="s">
        <v>1875</v>
      </c>
      <c r="O10" s="414" t="s">
        <v>1407</v>
      </c>
      <c r="P10" s="414" t="s">
        <v>1403</v>
      </c>
      <c r="Q10" s="414" t="s">
        <v>1531</v>
      </c>
      <c r="R10" s="425" t="s">
        <v>1492</v>
      </c>
      <c r="S10" s="426" t="s">
        <v>1408</v>
      </c>
      <c r="T10" s="419" t="s">
        <v>1876</v>
      </c>
      <c r="U10" s="419" t="s">
        <v>1877</v>
      </c>
      <c r="V10" s="414" t="s">
        <v>1878</v>
      </c>
      <c r="W10" s="418" t="s">
        <v>1879</v>
      </c>
      <c r="X10" s="427">
        <v>45626</v>
      </c>
      <c r="Y10" s="417"/>
      <c r="Z10" s="411"/>
    </row>
    <row r="11" spans="1:26" ht="114.75" customHeight="1">
      <c r="A11" s="402">
        <v>8</v>
      </c>
      <c r="B11" s="633"/>
      <c r="C11" s="633"/>
      <c r="D11" s="403" t="s">
        <v>1543</v>
      </c>
      <c r="E11" s="404" t="s">
        <v>1880</v>
      </c>
      <c r="F11" s="418" t="s">
        <v>90</v>
      </c>
      <c r="G11" s="408" t="s">
        <v>1881</v>
      </c>
      <c r="H11" s="408" t="s">
        <v>1882</v>
      </c>
      <c r="I11" s="404" t="s">
        <v>1883</v>
      </c>
      <c r="J11" s="423" t="s">
        <v>1884</v>
      </c>
      <c r="K11" s="418" t="s">
        <v>1403</v>
      </c>
      <c r="L11" s="418" t="s">
        <v>1531</v>
      </c>
      <c r="M11" s="424" t="s">
        <v>1492</v>
      </c>
      <c r="N11" s="414" t="s">
        <v>1885</v>
      </c>
      <c r="O11" s="414" t="s">
        <v>1407</v>
      </c>
      <c r="P11" s="414" t="s">
        <v>1403</v>
      </c>
      <c r="Q11" s="414" t="s">
        <v>1531</v>
      </c>
      <c r="R11" s="425" t="s">
        <v>1492</v>
      </c>
      <c r="S11" s="426" t="s">
        <v>1408</v>
      </c>
      <c r="T11" s="419" t="s">
        <v>1886</v>
      </c>
      <c r="U11" s="419" t="s">
        <v>1887</v>
      </c>
      <c r="V11" s="414" t="s">
        <v>1878</v>
      </c>
      <c r="W11" s="418" t="s">
        <v>1888</v>
      </c>
      <c r="X11" s="427">
        <v>45626</v>
      </c>
      <c r="Y11" s="417"/>
      <c r="Z11" s="411"/>
    </row>
    <row r="12" spans="1:26" ht="18">
      <c r="A12" s="402">
        <v>9</v>
      </c>
      <c r="B12" s="682" t="s">
        <v>1870</v>
      </c>
      <c r="C12" s="683" t="s">
        <v>1870</v>
      </c>
      <c r="D12" s="403" t="s">
        <v>1870</v>
      </c>
      <c r="E12" s="404" t="s">
        <v>1870</v>
      </c>
      <c r="F12" s="418" t="s">
        <v>90</v>
      </c>
      <c r="G12" s="404" t="s">
        <v>1870</v>
      </c>
      <c r="H12" s="404" t="s">
        <v>1870</v>
      </c>
      <c r="I12" s="404" t="s">
        <v>1870</v>
      </c>
      <c r="J12" s="421" t="s">
        <v>1870</v>
      </c>
      <c r="K12" s="418" t="s">
        <v>1870</v>
      </c>
      <c r="L12" s="418" t="s">
        <v>1870</v>
      </c>
      <c r="M12" s="424" t="s">
        <v>1870</v>
      </c>
      <c r="N12" s="414" t="s">
        <v>1870</v>
      </c>
      <c r="O12" s="414" t="s">
        <v>1870</v>
      </c>
      <c r="P12" s="414" t="s">
        <v>1870</v>
      </c>
      <c r="Q12" s="414" t="s">
        <v>1870</v>
      </c>
      <c r="R12" s="425" t="s">
        <v>1870</v>
      </c>
      <c r="S12" s="426" t="s">
        <v>1870</v>
      </c>
      <c r="T12" s="428" t="s">
        <v>1870</v>
      </c>
      <c r="U12" s="428" t="s">
        <v>1870</v>
      </c>
      <c r="V12" s="414" t="s">
        <v>1870</v>
      </c>
      <c r="W12" s="414" t="s">
        <v>1870</v>
      </c>
      <c r="X12" s="418" t="s">
        <v>1870</v>
      </c>
      <c r="Y12" s="417"/>
      <c r="Z12" s="411"/>
    </row>
    <row r="13" spans="1:26" ht="18">
      <c r="A13" s="402">
        <v>10</v>
      </c>
      <c r="B13" s="632"/>
      <c r="C13" s="632"/>
      <c r="D13" s="403" t="s">
        <v>1870</v>
      </c>
      <c r="E13" s="404" t="s">
        <v>1870</v>
      </c>
      <c r="F13" s="418" t="s">
        <v>90</v>
      </c>
      <c r="G13" s="404" t="s">
        <v>1870</v>
      </c>
      <c r="H13" s="404" t="s">
        <v>1870</v>
      </c>
      <c r="I13" s="404" t="s">
        <v>1870</v>
      </c>
      <c r="J13" s="421" t="s">
        <v>1870</v>
      </c>
      <c r="K13" s="418" t="s">
        <v>1870</v>
      </c>
      <c r="L13" s="418" t="s">
        <v>1870</v>
      </c>
      <c r="M13" s="424" t="s">
        <v>1870</v>
      </c>
      <c r="N13" s="414" t="s">
        <v>1870</v>
      </c>
      <c r="O13" s="414" t="s">
        <v>1870</v>
      </c>
      <c r="P13" s="414" t="s">
        <v>1870</v>
      </c>
      <c r="Q13" s="414" t="s">
        <v>1870</v>
      </c>
      <c r="R13" s="425" t="s">
        <v>1870</v>
      </c>
      <c r="S13" s="426" t="s">
        <v>1870</v>
      </c>
      <c r="T13" s="428" t="s">
        <v>1870</v>
      </c>
      <c r="U13" s="428" t="s">
        <v>1870</v>
      </c>
      <c r="V13" s="414" t="s">
        <v>1870</v>
      </c>
      <c r="W13" s="414" t="s">
        <v>1870</v>
      </c>
      <c r="X13" s="418" t="s">
        <v>1870</v>
      </c>
      <c r="Y13" s="417"/>
      <c r="Z13" s="411"/>
    </row>
    <row r="14" spans="1:26" ht="177" customHeight="1">
      <c r="A14" s="402">
        <v>11</v>
      </c>
      <c r="B14" s="633"/>
      <c r="C14" s="633"/>
      <c r="D14" s="403" t="s">
        <v>1870</v>
      </c>
      <c r="E14" s="404" t="s">
        <v>1870</v>
      </c>
      <c r="F14" s="418" t="s">
        <v>1889</v>
      </c>
      <c r="G14" s="404" t="s">
        <v>1870</v>
      </c>
      <c r="H14" s="404" t="s">
        <v>1870</v>
      </c>
      <c r="I14" s="404" t="s">
        <v>1870</v>
      </c>
      <c r="J14" s="421" t="s">
        <v>1870</v>
      </c>
      <c r="K14" s="418" t="s">
        <v>1870</v>
      </c>
      <c r="L14" s="418" t="s">
        <v>1870</v>
      </c>
      <c r="M14" s="424" t="s">
        <v>1870</v>
      </c>
      <c r="N14" s="414" t="s">
        <v>1870</v>
      </c>
      <c r="O14" s="414" t="s">
        <v>1870</v>
      </c>
      <c r="P14" s="414" t="s">
        <v>1870</v>
      </c>
      <c r="Q14" s="414" t="s">
        <v>1870</v>
      </c>
      <c r="R14" s="425" t="s">
        <v>1870</v>
      </c>
      <c r="S14" s="426" t="s">
        <v>1870</v>
      </c>
      <c r="T14" s="428" t="s">
        <v>1870</v>
      </c>
      <c r="U14" s="428" t="s">
        <v>1870</v>
      </c>
      <c r="V14" s="414" t="s">
        <v>1870</v>
      </c>
      <c r="W14" s="414" t="s">
        <v>1870</v>
      </c>
      <c r="X14" s="418" t="s">
        <v>1870</v>
      </c>
      <c r="Y14" s="417"/>
      <c r="Z14" s="411"/>
    </row>
    <row r="15" spans="1:26" ht="18">
      <c r="A15" s="402">
        <v>12</v>
      </c>
      <c r="B15" s="403" t="s">
        <v>1870</v>
      </c>
      <c r="C15" s="404" t="s">
        <v>1870</v>
      </c>
      <c r="D15" s="403" t="s">
        <v>1870</v>
      </c>
      <c r="E15" s="404" t="s">
        <v>1870</v>
      </c>
      <c r="F15" s="418" t="s">
        <v>90</v>
      </c>
      <c r="G15" s="404" t="s">
        <v>1870</v>
      </c>
      <c r="H15" s="404" t="s">
        <v>1870</v>
      </c>
      <c r="I15" s="404" t="s">
        <v>1870</v>
      </c>
      <c r="J15" s="421" t="s">
        <v>1870</v>
      </c>
      <c r="K15" s="418" t="s">
        <v>1870</v>
      </c>
      <c r="L15" s="418" t="s">
        <v>1870</v>
      </c>
      <c r="M15" s="424" t="s">
        <v>1870</v>
      </c>
      <c r="N15" s="414" t="s">
        <v>1870</v>
      </c>
      <c r="O15" s="414" t="s">
        <v>1870</v>
      </c>
      <c r="P15" s="414" t="s">
        <v>1870</v>
      </c>
      <c r="Q15" s="414" t="s">
        <v>1870</v>
      </c>
      <c r="R15" s="425" t="s">
        <v>1870</v>
      </c>
      <c r="S15" s="426" t="s">
        <v>1870</v>
      </c>
      <c r="T15" s="428" t="s">
        <v>1870</v>
      </c>
      <c r="U15" s="428" t="s">
        <v>1870</v>
      </c>
      <c r="V15" s="418" t="s">
        <v>1870</v>
      </c>
      <c r="W15" s="418" t="s">
        <v>1870</v>
      </c>
      <c r="X15" s="427" t="s">
        <v>1870</v>
      </c>
      <c r="Y15" s="411"/>
      <c r="Z15" s="411"/>
    </row>
    <row r="16" spans="1:26" ht="18">
      <c r="A16" s="402">
        <v>13</v>
      </c>
      <c r="B16" s="403" t="s">
        <v>1870</v>
      </c>
      <c r="C16" s="404" t="s">
        <v>1870</v>
      </c>
      <c r="D16" s="403" t="s">
        <v>1870</v>
      </c>
      <c r="E16" s="404" t="s">
        <v>1870</v>
      </c>
      <c r="F16" s="427" t="s">
        <v>90</v>
      </c>
      <c r="G16" s="404" t="s">
        <v>1870</v>
      </c>
      <c r="H16" s="404" t="s">
        <v>1870</v>
      </c>
      <c r="I16" s="404" t="s">
        <v>1870</v>
      </c>
      <c r="J16" s="421" t="s">
        <v>1870</v>
      </c>
      <c r="K16" s="418" t="s">
        <v>1870</v>
      </c>
      <c r="L16" s="418" t="s">
        <v>1870</v>
      </c>
      <c r="M16" s="424" t="s">
        <v>1870</v>
      </c>
      <c r="N16" s="414" t="s">
        <v>1870</v>
      </c>
      <c r="O16" s="414" t="s">
        <v>1870</v>
      </c>
      <c r="P16" s="414" t="s">
        <v>1870</v>
      </c>
      <c r="Q16" s="414" t="s">
        <v>1870</v>
      </c>
      <c r="R16" s="425" t="s">
        <v>1870</v>
      </c>
      <c r="S16" s="426" t="s">
        <v>1870</v>
      </c>
      <c r="T16" s="428" t="s">
        <v>1870</v>
      </c>
      <c r="U16" s="428" t="s">
        <v>1870</v>
      </c>
      <c r="V16" s="418" t="s">
        <v>1870</v>
      </c>
      <c r="W16" s="418" t="s">
        <v>1870</v>
      </c>
      <c r="X16" s="427" t="s">
        <v>1870</v>
      </c>
      <c r="Y16" s="411"/>
      <c r="Z16" s="411"/>
    </row>
    <row r="17" spans="1:26" ht="18">
      <c r="A17" s="402">
        <v>14</v>
      </c>
      <c r="B17" s="682" t="s">
        <v>1870</v>
      </c>
      <c r="C17" s="683" t="s">
        <v>1870</v>
      </c>
      <c r="D17" s="403" t="s">
        <v>1870</v>
      </c>
      <c r="E17" s="404" t="s">
        <v>1870</v>
      </c>
      <c r="F17" s="427" t="s">
        <v>51</v>
      </c>
      <c r="G17" s="404" t="s">
        <v>1870</v>
      </c>
      <c r="H17" s="404" t="s">
        <v>1870</v>
      </c>
      <c r="I17" s="404" t="s">
        <v>1870</v>
      </c>
      <c r="J17" s="421" t="s">
        <v>1870</v>
      </c>
      <c r="K17" s="418" t="s">
        <v>1870</v>
      </c>
      <c r="L17" s="418" t="s">
        <v>1870</v>
      </c>
      <c r="M17" s="424" t="s">
        <v>1870</v>
      </c>
      <c r="N17" s="414" t="s">
        <v>1870</v>
      </c>
      <c r="O17" s="414" t="s">
        <v>1870</v>
      </c>
      <c r="P17" s="414" t="s">
        <v>1870</v>
      </c>
      <c r="Q17" s="414" t="s">
        <v>1870</v>
      </c>
      <c r="R17" s="425" t="s">
        <v>1870</v>
      </c>
      <c r="S17" s="426" t="s">
        <v>1870</v>
      </c>
      <c r="T17" s="428" t="s">
        <v>1870</v>
      </c>
      <c r="U17" s="428" t="s">
        <v>1870</v>
      </c>
      <c r="V17" s="418" t="s">
        <v>1870</v>
      </c>
      <c r="W17" s="418" t="s">
        <v>1870</v>
      </c>
      <c r="X17" s="427" t="s">
        <v>1870</v>
      </c>
      <c r="Y17" s="411"/>
      <c r="Z17" s="411"/>
    </row>
    <row r="18" spans="1:26" ht="18">
      <c r="A18" s="402">
        <v>15</v>
      </c>
      <c r="B18" s="632"/>
      <c r="C18" s="632"/>
      <c r="D18" s="403" t="s">
        <v>1870</v>
      </c>
      <c r="E18" s="404" t="s">
        <v>1870</v>
      </c>
      <c r="F18" s="427" t="s">
        <v>51</v>
      </c>
      <c r="G18" s="404" t="s">
        <v>1870</v>
      </c>
      <c r="H18" s="404" t="s">
        <v>1870</v>
      </c>
      <c r="I18" s="404" t="s">
        <v>1870</v>
      </c>
      <c r="J18" s="421" t="s">
        <v>1870</v>
      </c>
      <c r="K18" s="418" t="s">
        <v>1870</v>
      </c>
      <c r="L18" s="418" t="s">
        <v>1870</v>
      </c>
      <c r="M18" s="424" t="s">
        <v>1870</v>
      </c>
      <c r="N18" s="414" t="s">
        <v>1870</v>
      </c>
      <c r="O18" s="414" t="s">
        <v>1870</v>
      </c>
      <c r="P18" s="414" t="s">
        <v>1870</v>
      </c>
      <c r="Q18" s="414" t="s">
        <v>1870</v>
      </c>
      <c r="R18" s="425" t="s">
        <v>1870</v>
      </c>
      <c r="S18" s="426" t="s">
        <v>1870</v>
      </c>
      <c r="T18" s="428" t="s">
        <v>1870</v>
      </c>
      <c r="U18" s="428" t="s">
        <v>1870</v>
      </c>
      <c r="V18" s="418" t="s">
        <v>1870</v>
      </c>
      <c r="W18" s="418" t="s">
        <v>1870</v>
      </c>
      <c r="X18" s="427" t="s">
        <v>1870</v>
      </c>
      <c r="Y18" s="411"/>
      <c r="Z18" s="411"/>
    </row>
    <row r="19" spans="1:26" ht="18">
      <c r="A19" s="402">
        <v>16</v>
      </c>
      <c r="B19" s="633"/>
      <c r="C19" s="633"/>
      <c r="D19" s="403" t="s">
        <v>1870</v>
      </c>
      <c r="E19" s="404" t="s">
        <v>1870</v>
      </c>
      <c r="F19" s="427" t="s">
        <v>51</v>
      </c>
      <c r="G19" s="404" t="s">
        <v>1870</v>
      </c>
      <c r="H19" s="404" t="s">
        <v>1870</v>
      </c>
      <c r="I19" s="404" t="s">
        <v>1870</v>
      </c>
      <c r="J19" s="421" t="s">
        <v>1870</v>
      </c>
      <c r="K19" s="418" t="s">
        <v>1870</v>
      </c>
      <c r="L19" s="418" t="s">
        <v>1870</v>
      </c>
      <c r="M19" s="424" t="s">
        <v>1870</v>
      </c>
      <c r="N19" s="414" t="s">
        <v>1870</v>
      </c>
      <c r="O19" s="414" t="s">
        <v>1870</v>
      </c>
      <c r="P19" s="414" t="s">
        <v>1870</v>
      </c>
      <c r="Q19" s="414" t="s">
        <v>1870</v>
      </c>
      <c r="R19" s="425" t="s">
        <v>1870</v>
      </c>
      <c r="S19" s="426" t="s">
        <v>1870</v>
      </c>
      <c r="T19" s="428" t="s">
        <v>1870</v>
      </c>
      <c r="U19" s="428" t="s">
        <v>1870</v>
      </c>
      <c r="V19" s="418" t="s">
        <v>1870</v>
      </c>
      <c r="W19" s="418" t="s">
        <v>1870</v>
      </c>
      <c r="X19" s="427" t="s">
        <v>1870</v>
      </c>
      <c r="Y19" s="411"/>
      <c r="Z19" s="411"/>
    </row>
    <row r="20" spans="1:26" ht="143.25" customHeight="1">
      <c r="A20" s="402">
        <v>17</v>
      </c>
      <c r="B20" s="682" t="s">
        <v>1870</v>
      </c>
      <c r="C20" s="683" t="s">
        <v>1870</v>
      </c>
      <c r="D20" s="403" t="s">
        <v>1870</v>
      </c>
      <c r="E20" s="404" t="s">
        <v>1870</v>
      </c>
      <c r="F20" s="427" t="s">
        <v>51</v>
      </c>
      <c r="G20" s="404" t="s">
        <v>1870</v>
      </c>
      <c r="H20" s="404" t="s">
        <v>1870</v>
      </c>
      <c r="I20" s="404" t="s">
        <v>1870</v>
      </c>
      <c r="J20" s="421" t="s">
        <v>1870</v>
      </c>
      <c r="K20" s="418" t="s">
        <v>1870</v>
      </c>
      <c r="L20" s="418" t="s">
        <v>1870</v>
      </c>
      <c r="M20" s="424" t="s">
        <v>1870</v>
      </c>
      <c r="N20" s="414" t="s">
        <v>1870</v>
      </c>
      <c r="O20" s="414" t="s">
        <v>1870</v>
      </c>
      <c r="P20" s="414" t="s">
        <v>1870</v>
      </c>
      <c r="Q20" s="414" t="s">
        <v>1870</v>
      </c>
      <c r="R20" s="425" t="s">
        <v>1870</v>
      </c>
      <c r="S20" s="426" t="s">
        <v>1870</v>
      </c>
      <c r="T20" s="428" t="s">
        <v>1870</v>
      </c>
      <c r="U20" s="428" t="s">
        <v>1870</v>
      </c>
      <c r="V20" s="418" t="s">
        <v>1870</v>
      </c>
      <c r="W20" s="418" t="s">
        <v>1870</v>
      </c>
      <c r="X20" s="427" t="s">
        <v>1870</v>
      </c>
      <c r="Y20" s="411"/>
      <c r="Z20" s="411"/>
    </row>
    <row r="21" spans="1:26" ht="15.75" customHeight="1">
      <c r="A21" s="402">
        <v>18</v>
      </c>
      <c r="B21" s="633"/>
      <c r="C21" s="633"/>
      <c r="D21" s="403" t="s">
        <v>1870</v>
      </c>
      <c r="E21" s="404" t="s">
        <v>1870</v>
      </c>
      <c r="F21" s="427" t="s">
        <v>51</v>
      </c>
      <c r="G21" s="404" t="s">
        <v>1870</v>
      </c>
      <c r="H21" s="404" t="s">
        <v>1870</v>
      </c>
      <c r="I21" s="404" t="s">
        <v>1870</v>
      </c>
      <c r="J21" s="421" t="s">
        <v>1870</v>
      </c>
      <c r="K21" s="418" t="s">
        <v>1870</v>
      </c>
      <c r="L21" s="418" t="s">
        <v>1870</v>
      </c>
      <c r="M21" s="424" t="s">
        <v>1870</v>
      </c>
      <c r="N21" s="414" t="s">
        <v>1870</v>
      </c>
      <c r="O21" s="414" t="s">
        <v>1870</v>
      </c>
      <c r="P21" s="414" t="s">
        <v>1870</v>
      </c>
      <c r="Q21" s="414" t="s">
        <v>1870</v>
      </c>
      <c r="R21" s="425" t="s">
        <v>1870</v>
      </c>
      <c r="S21" s="426" t="s">
        <v>1408</v>
      </c>
      <c r="T21" s="428" t="s">
        <v>1870</v>
      </c>
      <c r="U21" s="428" t="s">
        <v>1870</v>
      </c>
      <c r="V21" s="418" t="s">
        <v>1870</v>
      </c>
      <c r="W21" s="418" t="s">
        <v>1870</v>
      </c>
      <c r="X21" s="427" t="s">
        <v>1870</v>
      </c>
      <c r="Y21" s="411"/>
      <c r="Z21" s="411"/>
    </row>
    <row r="22" spans="1:26" ht="15.75" customHeight="1">
      <c r="A22" s="402">
        <v>19</v>
      </c>
      <c r="B22" s="403" t="s">
        <v>1870</v>
      </c>
      <c r="C22" s="404" t="s">
        <v>1870</v>
      </c>
      <c r="D22" s="403" t="s">
        <v>1870</v>
      </c>
      <c r="E22" s="404" t="s">
        <v>1870</v>
      </c>
      <c r="F22" s="427" t="s">
        <v>90</v>
      </c>
      <c r="G22" s="404" t="s">
        <v>1870</v>
      </c>
      <c r="H22" s="404" t="s">
        <v>1870</v>
      </c>
      <c r="I22" s="404" t="s">
        <v>1870</v>
      </c>
      <c r="J22" s="421" t="s">
        <v>1870</v>
      </c>
      <c r="K22" s="418" t="s">
        <v>1870</v>
      </c>
      <c r="L22" s="418" t="s">
        <v>1870</v>
      </c>
      <c r="M22" s="424" t="s">
        <v>1870</v>
      </c>
      <c r="N22" s="414" t="s">
        <v>1870</v>
      </c>
      <c r="O22" s="414" t="s">
        <v>1870</v>
      </c>
      <c r="P22" s="414" t="s">
        <v>1870</v>
      </c>
      <c r="Q22" s="414" t="s">
        <v>1870</v>
      </c>
      <c r="R22" s="425" t="s">
        <v>1870</v>
      </c>
      <c r="S22" s="426" t="s">
        <v>1870</v>
      </c>
      <c r="T22" s="428" t="s">
        <v>1870</v>
      </c>
      <c r="U22" s="428" t="s">
        <v>1870</v>
      </c>
      <c r="V22" s="418" t="s">
        <v>1870</v>
      </c>
      <c r="W22" s="418" t="s">
        <v>1870</v>
      </c>
      <c r="X22" s="427" t="s">
        <v>1870</v>
      </c>
      <c r="Y22" s="411"/>
      <c r="Z22" s="411"/>
    </row>
    <row r="23" spans="1:26" ht="15.75" customHeight="1">
      <c r="A23" s="402">
        <v>20</v>
      </c>
      <c r="B23" s="403" t="s">
        <v>1870</v>
      </c>
      <c r="C23" s="404" t="s">
        <v>1870</v>
      </c>
      <c r="D23" s="403" t="s">
        <v>1870</v>
      </c>
      <c r="E23" s="404" t="s">
        <v>1870</v>
      </c>
      <c r="F23" s="427" t="s">
        <v>90</v>
      </c>
      <c r="G23" s="404" t="s">
        <v>1870</v>
      </c>
      <c r="H23" s="404" t="s">
        <v>1870</v>
      </c>
      <c r="I23" s="404" t="s">
        <v>1870</v>
      </c>
      <c r="J23" s="421" t="s">
        <v>1870</v>
      </c>
      <c r="K23" s="418" t="s">
        <v>1870</v>
      </c>
      <c r="L23" s="418" t="s">
        <v>1870</v>
      </c>
      <c r="M23" s="424" t="s">
        <v>1870</v>
      </c>
      <c r="N23" s="414" t="s">
        <v>1870</v>
      </c>
      <c r="O23" s="414" t="s">
        <v>1870</v>
      </c>
      <c r="P23" s="414" t="s">
        <v>1870</v>
      </c>
      <c r="Q23" s="414" t="s">
        <v>1870</v>
      </c>
      <c r="R23" s="425" t="s">
        <v>1870</v>
      </c>
      <c r="S23" s="426" t="s">
        <v>1870</v>
      </c>
      <c r="T23" s="428" t="s">
        <v>1870</v>
      </c>
      <c r="U23" s="428" t="s">
        <v>1870</v>
      </c>
      <c r="V23" s="418" t="s">
        <v>1870</v>
      </c>
      <c r="W23" s="418" t="s">
        <v>1870</v>
      </c>
      <c r="X23" s="427" t="s">
        <v>1870</v>
      </c>
      <c r="Y23" s="411"/>
      <c r="Z23" s="411"/>
    </row>
    <row r="24" spans="1:26" ht="90" customHeight="1">
      <c r="A24" s="681">
        <v>21</v>
      </c>
      <c r="B24" s="682" t="s">
        <v>1870</v>
      </c>
      <c r="C24" s="683" t="s">
        <v>1870</v>
      </c>
      <c r="D24" s="403" t="s">
        <v>1870</v>
      </c>
      <c r="E24" s="404" t="s">
        <v>1870</v>
      </c>
      <c r="F24" s="427" t="s">
        <v>90</v>
      </c>
      <c r="G24" s="404" t="s">
        <v>1870</v>
      </c>
      <c r="H24" s="404" t="s">
        <v>1870</v>
      </c>
      <c r="I24" s="404" t="s">
        <v>1870</v>
      </c>
      <c r="J24" s="421" t="s">
        <v>1870</v>
      </c>
      <c r="K24" s="418" t="s">
        <v>1870</v>
      </c>
      <c r="L24" s="418" t="s">
        <v>1870</v>
      </c>
      <c r="M24" s="424" t="s">
        <v>1870</v>
      </c>
      <c r="N24" s="414" t="s">
        <v>1870</v>
      </c>
      <c r="O24" s="414" t="s">
        <v>1870</v>
      </c>
      <c r="P24" s="414" t="s">
        <v>1870</v>
      </c>
      <c r="Q24" s="414" t="s">
        <v>1870</v>
      </c>
      <c r="R24" s="425" t="s">
        <v>1870</v>
      </c>
      <c r="S24" s="426" t="s">
        <v>1870</v>
      </c>
      <c r="T24" s="428" t="s">
        <v>1870</v>
      </c>
      <c r="U24" s="428" t="s">
        <v>1870</v>
      </c>
      <c r="V24" s="418" t="s">
        <v>1870</v>
      </c>
      <c r="W24" s="418" t="s">
        <v>1870</v>
      </c>
      <c r="X24" s="427" t="s">
        <v>1870</v>
      </c>
      <c r="Y24" s="411"/>
      <c r="Z24" s="411"/>
    </row>
    <row r="25" spans="1:26" ht="15.75" customHeight="1">
      <c r="A25" s="632"/>
      <c r="B25" s="632"/>
      <c r="C25" s="632"/>
      <c r="D25" s="403" t="s">
        <v>1870</v>
      </c>
      <c r="E25" s="404" t="s">
        <v>1870</v>
      </c>
      <c r="F25" s="427" t="s">
        <v>90</v>
      </c>
      <c r="G25" s="404" t="s">
        <v>1870</v>
      </c>
      <c r="H25" s="404" t="s">
        <v>1870</v>
      </c>
      <c r="I25" s="404" t="s">
        <v>1870</v>
      </c>
      <c r="J25" s="421" t="s">
        <v>1870</v>
      </c>
      <c r="K25" s="418" t="s">
        <v>1870</v>
      </c>
      <c r="L25" s="418" t="s">
        <v>1870</v>
      </c>
      <c r="M25" s="424" t="s">
        <v>1870</v>
      </c>
      <c r="N25" s="414" t="s">
        <v>1870</v>
      </c>
      <c r="O25" s="414" t="s">
        <v>1870</v>
      </c>
      <c r="P25" s="414" t="s">
        <v>1870</v>
      </c>
      <c r="Q25" s="414" t="s">
        <v>1870</v>
      </c>
      <c r="R25" s="425" t="s">
        <v>1870</v>
      </c>
      <c r="S25" s="426" t="s">
        <v>1870</v>
      </c>
      <c r="T25" s="428" t="s">
        <v>1870</v>
      </c>
      <c r="U25" s="428" t="s">
        <v>1870</v>
      </c>
      <c r="V25" s="418" t="s">
        <v>1870</v>
      </c>
      <c r="W25" s="418" t="s">
        <v>1870</v>
      </c>
      <c r="X25" s="427" t="s">
        <v>1870</v>
      </c>
      <c r="Y25" s="411"/>
      <c r="Z25" s="411"/>
    </row>
    <row r="26" spans="1:26" ht="15.75" customHeight="1">
      <c r="A26" s="633"/>
      <c r="B26" s="633"/>
      <c r="C26" s="633"/>
      <c r="D26" s="403" t="s">
        <v>1870</v>
      </c>
      <c r="E26" s="404" t="s">
        <v>1870</v>
      </c>
      <c r="F26" s="427" t="s">
        <v>90</v>
      </c>
      <c r="G26" s="404" t="s">
        <v>1870</v>
      </c>
      <c r="H26" s="404" t="s">
        <v>1870</v>
      </c>
      <c r="I26" s="404" t="s">
        <v>1870</v>
      </c>
      <c r="J26" s="421" t="s">
        <v>1870</v>
      </c>
      <c r="K26" s="418" t="s">
        <v>1870</v>
      </c>
      <c r="L26" s="418" t="s">
        <v>1870</v>
      </c>
      <c r="M26" s="424" t="s">
        <v>1870</v>
      </c>
      <c r="N26" s="414" t="s">
        <v>1870</v>
      </c>
      <c r="O26" s="414" t="s">
        <v>1870</v>
      </c>
      <c r="P26" s="414" t="s">
        <v>1870</v>
      </c>
      <c r="Q26" s="414" t="s">
        <v>1870</v>
      </c>
      <c r="R26" s="425" t="s">
        <v>1870</v>
      </c>
      <c r="S26" s="426" t="s">
        <v>1870</v>
      </c>
      <c r="T26" s="428" t="s">
        <v>1870</v>
      </c>
      <c r="U26" s="428" t="s">
        <v>1870</v>
      </c>
      <c r="V26" s="418" t="s">
        <v>1870</v>
      </c>
      <c r="W26" s="418" t="s">
        <v>1870</v>
      </c>
      <c r="X26" s="427" t="s">
        <v>1870</v>
      </c>
      <c r="Y26" s="411"/>
      <c r="Z26" s="411"/>
    </row>
    <row r="27" spans="1:26" ht="15.75" customHeight="1">
      <c r="A27" s="402">
        <v>22</v>
      </c>
      <c r="B27" s="682" t="s">
        <v>1753</v>
      </c>
      <c r="C27" s="683" t="s">
        <v>1870</v>
      </c>
      <c r="D27" s="403" t="s">
        <v>1870</v>
      </c>
      <c r="E27" s="404" t="s">
        <v>1870</v>
      </c>
      <c r="F27" s="427" t="s">
        <v>51</v>
      </c>
      <c r="G27" s="404" t="s">
        <v>1870</v>
      </c>
      <c r="H27" s="404" t="s">
        <v>1870</v>
      </c>
      <c r="I27" s="404" t="s">
        <v>1870</v>
      </c>
      <c r="J27" s="421" t="s">
        <v>1870</v>
      </c>
      <c r="K27" s="418" t="s">
        <v>1870</v>
      </c>
      <c r="L27" s="418" t="s">
        <v>1870</v>
      </c>
      <c r="M27" s="424" t="s">
        <v>1870</v>
      </c>
      <c r="N27" s="414" t="s">
        <v>1870</v>
      </c>
      <c r="O27" s="414" t="s">
        <v>1870</v>
      </c>
      <c r="P27" s="414" t="s">
        <v>1870</v>
      </c>
      <c r="Q27" s="414" t="s">
        <v>1870</v>
      </c>
      <c r="R27" s="425" t="s">
        <v>1870</v>
      </c>
      <c r="S27" s="426" t="s">
        <v>1870</v>
      </c>
      <c r="T27" s="428" t="s">
        <v>1870</v>
      </c>
      <c r="U27" s="428" t="s">
        <v>1870</v>
      </c>
      <c r="V27" s="418" t="s">
        <v>1870</v>
      </c>
      <c r="W27" s="418" t="s">
        <v>1870</v>
      </c>
      <c r="X27" s="427" t="s">
        <v>1870</v>
      </c>
      <c r="Y27" s="411"/>
      <c r="Z27" s="411"/>
    </row>
    <row r="28" spans="1:26" ht="285" customHeight="1">
      <c r="A28" s="402">
        <v>23</v>
      </c>
      <c r="B28" s="633"/>
      <c r="C28" s="633"/>
      <c r="D28" s="403" t="s">
        <v>1870</v>
      </c>
      <c r="E28" s="404" t="s">
        <v>1870</v>
      </c>
      <c r="F28" s="427" t="s">
        <v>90</v>
      </c>
      <c r="G28" s="404" t="s">
        <v>1870</v>
      </c>
      <c r="H28" s="404" t="s">
        <v>1870</v>
      </c>
      <c r="I28" s="404" t="s">
        <v>1870</v>
      </c>
      <c r="J28" s="421" t="s">
        <v>1870</v>
      </c>
      <c r="K28" s="418" t="s">
        <v>1870</v>
      </c>
      <c r="L28" s="418" t="s">
        <v>1870</v>
      </c>
      <c r="M28" s="424" t="s">
        <v>1870</v>
      </c>
      <c r="N28" s="414" t="s">
        <v>1870</v>
      </c>
      <c r="O28" s="414" t="s">
        <v>1870</v>
      </c>
      <c r="P28" s="414" t="s">
        <v>1870</v>
      </c>
      <c r="Q28" s="414" t="s">
        <v>1870</v>
      </c>
      <c r="R28" s="425" t="s">
        <v>1870</v>
      </c>
      <c r="S28" s="426" t="s">
        <v>1870</v>
      </c>
      <c r="T28" s="428" t="s">
        <v>1870</v>
      </c>
      <c r="U28" s="428" t="s">
        <v>1870</v>
      </c>
      <c r="V28" s="418" t="s">
        <v>1870</v>
      </c>
      <c r="W28" s="418" t="s">
        <v>1870</v>
      </c>
      <c r="X28" s="427" t="s">
        <v>1870</v>
      </c>
      <c r="Y28" s="411"/>
      <c r="Z28" s="411"/>
    </row>
    <row r="29" spans="1:26" ht="163.5" customHeight="1">
      <c r="A29" s="402">
        <v>24</v>
      </c>
      <c r="B29" s="403" t="s">
        <v>1870</v>
      </c>
      <c r="C29" s="404" t="s">
        <v>1870</v>
      </c>
      <c r="D29" s="403" t="s">
        <v>1870</v>
      </c>
      <c r="E29" s="404" t="s">
        <v>1870</v>
      </c>
      <c r="F29" s="427" t="s">
        <v>90</v>
      </c>
      <c r="G29" s="404" t="s">
        <v>1870</v>
      </c>
      <c r="H29" s="404" t="s">
        <v>1870</v>
      </c>
      <c r="I29" s="404" t="s">
        <v>1870</v>
      </c>
      <c r="J29" s="421" t="s">
        <v>1870</v>
      </c>
      <c r="K29" s="418" t="s">
        <v>1870</v>
      </c>
      <c r="L29" s="418" t="s">
        <v>1870</v>
      </c>
      <c r="M29" s="424" t="s">
        <v>1870</v>
      </c>
      <c r="N29" s="414" t="s">
        <v>1870</v>
      </c>
      <c r="O29" s="414" t="s">
        <v>1870</v>
      </c>
      <c r="P29" s="414" t="s">
        <v>1870</v>
      </c>
      <c r="Q29" s="414" t="s">
        <v>1870</v>
      </c>
      <c r="R29" s="425" t="s">
        <v>1870</v>
      </c>
      <c r="S29" s="426" t="s">
        <v>1870</v>
      </c>
      <c r="T29" s="428" t="s">
        <v>1870</v>
      </c>
      <c r="U29" s="428" t="s">
        <v>1870</v>
      </c>
      <c r="V29" s="418" t="s">
        <v>1870</v>
      </c>
      <c r="W29" s="418" t="s">
        <v>1870</v>
      </c>
      <c r="X29" s="427" t="s">
        <v>1870</v>
      </c>
      <c r="Y29" s="411"/>
      <c r="Z29" s="411"/>
    </row>
    <row r="30" spans="1:26" ht="127.5" customHeight="1">
      <c r="A30" s="402">
        <v>25</v>
      </c>
      <c r="B30" s="403" t="s">
        <v>1790</v>
      </c>
      <c r="C30" s="404" t="s">
        <v>1870</v>
      </c>
      <c r="D30" s="403" t="s">
        <v>1870</v>
      </c>
      <c r="E30" s="404" t="s">
        <v>1870</v>
      </c>
      <c r="F30" s="427" t="s">
        <v>90</v>
      </c>
      <c r="G30" s="404" t="s">
        <v>1870</v>
      </c>
      <c r="H30" s="404" t="s">
        <v>1870</v>
      </c>
      <c r="I30" s="404" t="s">
        <v>1870</v>
      </c>
      <c r="J30" s="421" t="s">
        <v>1870</v>
      </c>
      <c r="K30" s="418" t="s">
        <v>1870</v>
      </c>
      <c r="L30" s="418" t="s">
        <v>1870</v>
      </c>
      <c r="M30" s="424" t="s">
        <v>1870</v>
      </c>
      <c r="N30" s="414" t="s">
        <v>1870</v>
      </c>
      <c r="O30" s="414" t="s">
        <v>1870</v>
      </c>
      <c r="P30" s="414" t="s">
        <v>1870</v>
      </c>
      <c r="Q30" s="414" t="s">
        <v>1870</v>
      </c>
      <c r="R30" s="425" t="s">
        <v>1870</v>
      </c>
      <c r="S30" s="426" t="s">
        <v>1870</v>
      </c>
      <c r="T30" s="428" t="s">
        <v>1870</v>
      </c>
      <c r="U30" s="428" t="s">
        <v>1870</v>
      </c>
      <c r="V30" s="418" t="s">
        <v>1870</v>
      </c>
      <c r="W30" s="418" t="s">
        <v>1870</v>
      </c>
      <c r="X30" s="427" t="s">
        <v>1870</v>
      </c>
      <c r="Y30" s="411"/>
      <c r="Z30" s="411"/>
    </row>
    <row r="31" spans="1:26" ht="163.5" customHeight="1">
      <c r="A31" s="402">
        <v>26</v>
      </c>
      <c r="B31" s="403" t="s">
        <v>1890</v>
      </c>
      <c r="C31" s="683" t="s">
        <v>1870</v>
      </c>
      <c r="D31" s="403" t="s">
        <v>1870</v>
      </c>
      <c r="E31" s="404" t="s">
        <v>1870</v>
      </c>
      <c r="F31" s="427" t="s">
        <v>90</v>
      </c>
      <c r="G31" s="404" t="s">
        <v>1870</v>
      </c>
      <c r="H31" s="404" t="s">
        <v>1870</v>
      </c>
      <c r="I31" s="404" t="s">
        <v>1870</v>
      </c>
      <c r="J31" s="421" t="s">
        <v>1870</v>
      </c>
      <c r="K31" s="418" t="s">
        <v>1870</v>
      </c>
      <c r="L31" s="418" t="s">
        <v>1870</v>
      </c>
      <c r="M31" s="424" t="s">
        <v>1870</v>
      </c>
      <c r="N31" s="414" t="s">
        <v>1870</v>
      </c>
      <c r="O31" s="414" t="s">
        <v>1870</v>
      </c>
      <c r="P31" s="414" t="s">
        <v>1870</v>
      </c>
      <c r="Q31" s="414" t="s">
        <v>1870</v>
      </c>
      <c r="R31" s="425" t="s">
        <v>1870</v>
      </c>
      <c r="S31" s="426" t="s">
        <v>1870</v>
      </c>
      <c r="T31" s="428" t="s">
        <v>1870</v>
      </c>
      <c r="U31" s="428" t="s">
        <v>1870</v>
      </c>
      <c r="V31" s="418" t="s">
        <v>1870</v>
      </c>
      <c r="W31" s="418" t="s">
        <v>1870</v>
      </c>
      <c r="X31" s="427" t="s">
        <v>1870</v>
      </c>
      <c r="Y31" s="411"/>
      <c r="Z31" s="411"/>
    </row>
    <row r="32" spans="1:26" ht="127.5" customHeight="1">
      <c r="A32" s="402">
        <v>27</v>
      </c>
      <c r="B32" s="403" t="s">
        <v>1890</v>
      </c>
      <c r="C32" s="633"/>
      <c r="D32" s="403" t="s">
        <v>1870</v>
      </c>
      <c r="E32" s="404" t="s">
        <v>1870</v>
      </c>
      <c r="F32" s="427" t="s">
        <v>90</v>
      </c>
      <c r="G32" s="404" t="s">
        <v>1870</v>
      </c>
      <c r="H32" s="404" t="s">
        <v>1870</v>
      </c>
      <c r="I32" s="404" t="s">
        <v>1870</v>
      </c>
      <c r="J32" s="421" t="s">
        <v>1870</v>
      </c>
      <c r="K32" s="418" t="s">
        <v>1870</v>
      </c>
      <c r="L32" s="418" t="s">
        <v>1870</v>
      </c>
      <c r="M32" s="424" t="s">
        <v>1870</v>
      </c>
      <c r="N32" s="414" t="s">
        <v>1870</v>
      </c>
      <c r="O32" s="414" t="s">
        <v>1870</v>
      </c>
      <c r="P32" s="414" t="s">
        <v>1870</v>
      </c>
      <c r="Q32" s="414" t="s">
        <v>1870</v>
      </c>
      <c r="R32" s="425" t="s">
        <v>1870</v>
      </c>
      <c r="S32" s="426" t="s">
        <v>1870</v>
      </c>
      <c r="T32" s="428" t="s">
        <v>1870</v>
      </c>
      <c r="U32" s="428" t="s">
        <v>1870</v>
      </c>
      <c r="V32" s="418" t="s">
        <v>1870</v>
      </c>
      <c r="W32" s="418" t="s">
        <v>1870</v>
      </c>
      <c r="X32" s="427" t="s">
        <v>1870</v>
      </c>
      <c r="Y32" s="411"/>
      <c r="Z32" s="411"/>
    </row>
    <row r="33" spans="1:26" ht="163.5" customHeight="1">
      <c r="A33" s="402">
        <v>28</v>
      </c>
      <c r="B33" s="403" t="s">
        <v>1870</v>
      </c>
      <c r="C33" s="404" t="s">
        <v>1870</v>
      </c>
      <c r="D33" s="403" t="s">
        <v>1870</v>
      </c>
      <c r="E33" s="404" t="s">
        <v>1870</v>
      </c>
      <c r="F33" s="427" t="s">
        <v>90</v>
      </c>
      <c r="G33" s="404" t="s">
        <v>1870</v>
      </c>
      <c r="H33" s="404" t="s">
        <v>1870</v>
      </c>
      <c r="I33" s="404" t="s">
        <v>1870</v>
      </c>
      <c r="J33" s="421" t="s">
        <v>1870</v>
      </c>
      <c r="K33" s="418" t="s">
        <v>1870</v>
      </c>
      <c r="L33" s="418" t="s">
        <v>1870</v>
      </c>
      <c r="M33" s="424" t="s">
        <v>1870</v>
      </c>
      <c r="N33" s="414" t="s">
        <v>1870</v>
      </c>
      <c r="O33" s="414" t="s">
        <v>1870</v>
      </c>
      <c r="P33" s="414" t="s">
        <v>1870</v>
      </c>
      <c r="Q33" s="414" t="s">
        <v>1870</v>
      </c>
      <c r="R33" s="425" t="s">
        <v>1870</v>
      </c>
      <c r="S33" s="426" t="s">
        <v>1870</v>
      </c>
      <c r="T33" s="428" t="s">
        <v>1870</v>
      </c>
      <c r="U33" s="428" t="s">
        <v>1870</v>
      </c>
      <c r="V33" s="418" t="s">
        <v>1870</v>
      </c>
      <c r="W33" s="418" t="s">
        <v>1870</v>
      </c>
      <c r="X33" s="427" t="s">
        <v>1870</v>
      </c>
      <c r="Y33" s="411"/>
      <c r="Z33" s="411"/>
    </row>
    <row r="34" spans="1:26" ht="15.75" customHeight="1">
      <c r="A34" s="430"/>
      <c r="B34" s="431"/>
      <c r="C34" s="431"/>
      <c r="D34" s="431"/>
      <c r="E34" s="431"/>
      <c r="F34" s="430"/>
      <c r="G34" s="430"/>
      <c r="H34" s="430"/>
      <c r="I34" s="430"/>
      <c r="J34" s="430"/>
      <c r="K34" s="430"/>
      <c r="L34" s="430"/>
      <c r="M34" s="430"/>
      <c r="N34" s="430"/>
      <c r="O34" s="430"/>
      <c r="P34" s="430"/>
      <c r="Q34" s="430"/>
      <c r="R34" s="430"/>
      <c r="S34" s="430"/>
      <c r="T34" s="430"/>
      <c r="U34" s="430"/>
      <c r="V34" s="431"/>
      <c r="W34" s="431"/>
      <c r="X34" s="431"/>
      <c r="Y34" s="430"/>
      <c r="Z34" s="430"/>
    </row>
    <row r="35" spans="1:26" ht="15.75" customHeight="1">
      <c r="A35" s="430"/>
      <c r="B35" s="431"/>
      <c r="C35" s="431"/>
      <c r="D35" s="431"/>
      <c r="E35" s="431"/>
      <c r="F35" s="430"/>
      <c r="G35" s="430"/>
      <c r="H35" s="430"/>
      <c r="I35" s="430"/>
      <c r="J35" s="430"/>
      <c r="K35" s="430"/>
      <c r="L35" s="430"/>
      <c r="M35" s="430"/>
      <c r="N35" s="430"/>
      <c r="O35" s="430"/>
      <c r="P35" s="430"/>
      <c r="Q35" s="430"/>
      <c r="R35" s="430"/>
      <c r="S35" s="430"/>
      <c r="T35" s="430"/>
      <c r="U35" s="430"/>
      <c r="V35" s="431"/>
      <c r="W35" s="431"/>
      <c r="X35" s="431"/>
      <c r="Y35" s="430"/>
      <c r="Z35" s="430"/>
    </row>
    <row r="36" spans="1:26" ht="15.75" customHeight="1">
      <c r="A36" s="430"/>
      <c r="B36" s="431"/>
      <c r="C36" s="431"/>
      <c r="D36" s="431"/>
      <c r="E36" s="431"/>
      <c r="F36" s="430"/>
      <c r="G36" s="430"/>
      <c r="H36" s="430"/>
      <c r="I36" s="430"/>
      <c r="J36" s="430"/>
      <c r="K36" s="430"/>
      <c r="L36" s="430"/>
      <c r="M36" s="430"/>
      <c r="N36" s="430"/>
      <c r="O36" s="430"/>
      <c r="P36" s="430"/>
      <c r="Q36" s="430"/>
      <c r="R36" s="430"/>
      <c r="S36" s="430"/>
      <c r="T36" s="430"/>
      <c r="U36" s="430"/>
      <c r="V36" s="431"/>
      <c r="W36" s="431"/>
      <c r="X36" s="431"/>
      <c r="Y36" s="430"/>
      <c r="Z36" s="430"/>
    </row>
    <row r="37" spans="1:26" ht="15.75" customHeight="1">
      <c r="A37" s="430"/>
      <c r="B37" s="431"/>
      <c r="C37" s="431"/>
      <c r="D37" s="431"/>
      <c r="E37" s="431"/>
      <c r="F37" s="430"/>
      <c r="G37" s="430"/>
      <c r="H37" s="430"/>
      <c r="I37" s="430"/>
      <c r="J37" s="430"/>
      <c r="K37" s="430"/>
      <c r="L37" s="430"/>
      <c r="M37" s="430"/>
      <c r="N37" s="430"/>
      <c r="O37" s="430"/>
      <c r="P37" s="430"/>
      <c r="Q37" s="430"/>
      <c r="R37" s="430"/>
      <c r="S37" s="430"/>
      <c r="T37" s="430"/>
      <c r="U37" s="430"/>
      <c r="V37" s="431"/>
      <c r="W37" s="431"/>
      <c r="X37" s="431"/>
      <c r="Y37" s="430"/>
      <c r="Z37" s="430"/>
    </row>
    <row r="38" spans="1:26" ht="15.75" customHeight="1">
      <c r="A38" s="430"/>
      <c r="B38" s="431"/>
      <c r="C38" s="431"/>
      <c r="D38" s="431"/>
      <c r="E38" s="431"/>
      <c r="F38" s="430"/>
      <c r="G38" s="430"/>
      <c r="H38" s="430"/>
      <c r="I38" s="430"/>
      <c r="J38" s="430"/>
      <c r="K38" s="430"/>
      <c r="L38" s="430"/>
      <c r="M38" s="430"/>
      <c r="N38" s="430"/>
      <c r="O38" s="430"/>
      <c r="P38" s="430"/>
      <c r="Q38" s="430"/>
      <c r="R38" s="430"/>
      <c r="S38" s="430"/>
      <c r="T38" s="430"/>
      <c r="U38" s="430"/>
      <c r="V38" s="431"/>
      <c r="W38" s="431"/>
      <c r="X38" s="431"/>
      <c r="Y38" s="430"/>
      <c r="Z38" s="430"/>
    </row>
    <row r="39" spans="1:26" ht="15.75" customHeight="1">
      <c r="A39" s="430"/>
      <c r="B39" s="431"/>
      <c r="C39" s="431"/>
      <c r="D39" s="431"/>
      <c r="E39" s="431"/>
      <c r="F39" s="430"/>
      <c r="G39" s="430"/>
      <c r="H39" s="430"/>
      <c r="I39" s="430"/>
      <c r="J39" s="430"/>
      <c r="K39" s="430"/>
      <c r="L39" s="430"/>
      <c r="M39" s="430"/>
      <c r="N39" s="430"/>
      <c r="O39" s="430"/>
      <c r="P39" s="430"/>
      <c r="Q39" s="430"/>
      <c r="R39" s="430"/>
      <c r="S39" s="430"/>
      <c r="T39" s="430"/>
      <c r="U39" s="430"/>
      <c r="V39" s="431"/>
      <c r="W39" s="431"/>
      <c r="X39" s="431"/>
      <c r="Y39" s="430"/>
      <c r="Z39" s="430"/>
    </row>
    <row r="40" spans="1:26" ht="15.75" customHeight="1">
      <c r="A40" s="430"/>
      <c r="B40" s="431"/>
      <c r="C40" s="431"/>
      <c r="D40" s="431"/>
      <c r="E40" s="431"/>
      <c r="F40" s="430"/>
      <c r="G40" s="430"/>
      <c r="H40" s="430"/>
      <c r="I40" s="430"/>
      <c r="J40" s="430"/>
      <c r="K40" s="430"/>
      <c r="L40" s="430"/>
      <c r="M40" s="430"/>
      <c r="N40" s="430"/>
      <c r="O40" s="430"/>
      <c r="P40" s="430"/>
      <c r="Q40" s="430"/>
      <c r="R40" s="430"/>
      <c r="S40" s="430"/>
      <c r="T40" s="430"/>
      <c r="U40" s="430"/>
      <c r="V40" s="431"/>
      <c r="W40" s="431"/>
      <c r="X40" s="431"/>
      <c r="Y40" s="430"/>
      <c r="Z40" s="430"/>
    </row>
    <row r="41" spans="1:26" ht="15.75" customHeight="1">
      <c r="A41" s="430"/>
      <c r="B41" s="431"/>
      <c r="C41" s="431"/>
      <c r="D41" s="431"/>
      <c r="E41" s="431"/>
      <c r="F41" s="430"/>
      <c r="G41" s="430"/>
      <c r="H41" s="430"/>
      <c r="I41" s="430"/>
      <c r="J41" s="430"/>
      <c r="K41" s="430"/>
      <c r="L41" s="430"/>
      <c r="M41" s="430"/>
      <c r="N41" s="430"/>
      <c r="O41" s="430"/>
      <c r="P41" s="430"/>
      <c r="Q41" s="430"/>
      <c r="R41" s="430"/>
      <c r="S41" s="430"/>
      <c r="T41" s="430"/>
      <c r="U41" s="430"/>
      <c r="V41" s="431"/>
      <c r="W41" s="431"/>
      <c r="X41" s="431"/>
      <c r="Y41" s="430"/>
      <c r="Z41" s="430"/>
    </row>
    <row r="42" spans="1:26" ht="15.75" customHeight="1">
      <c r="A42" s="430"/>
      <c r="B42" s="431"/>
      <c r="C42" s="431"/>
      <c r="D42" s="431"/>
      <c r="E42" s="431"/>
      <c r="F42" s="430"/>
      <c r="G42" s="430"/>
      <c r="H42" s="430"/>
      <c r="I42" s="430"/>
      <c r="J42" s="430"/>
      <c r="K42" s="430"/>
      <c r="L42" s="430"/>
      <c r="M42" s="430"/>
      <c r="N42" s="430"/>
      <c r="O42" s="430"/>
      <c r="P42" s="430"/>
      <c r="Q42" s="430"/>
      <c r="R42" s="430"/>
      <c r="S42" s="430"/>
      <c r="T42" s="430"/>
      <c r="U42" s="430"/>
      <c r="V42" s="431"/>
      <c r="W42" s="431"/>
      <c r="X42" s="431"/>
      <c r="Y42" s="430"/>
      <c r="Z42" s="430"/>
    </row>
    <row r="43" spans="1:26" ht="15.75" customHeight="1">
      <c r="A43" s="430"/>
      <c r="B43" s="431"/>
      <c r="C43" s="431"/>
      <c r="D43" s="431"/>
      <c r="E43" s="431"/>
      <c r="F43" s="430"/>
      <c r="G43" s="430"/>
      <c r="H43" s="430"/>
      <c r="I43" s="430"/>
      <c r="J43" s="430"/>
      <c r="K43" s="430"/>
      <c r="L43" s="430"/>
      <c r="M43" s="430"/>
      <c r="N43" s="430"/>
      <c r="O43" s="430"/>
      <c r="P43" s="430"/>
      <c r="Q43" s="430"/>
      <c r="R43" s="430"/>
      <c r="S43" s="430"/>
      <c r="T43" s="430"/>
      <c r="U43" s="430"/>
      <c r="V43" s="431"/>
      <c r="W43" s="431"/>
      <c r="X43" s="431"/>
      <c r="Y43" s="430"/>
      <c r="Z43" s="430"/>
    </row>
    <row r="44" spans="1:26" ht="15.75" customHeight="1">
      <c r="A44" s="430"/>
      <c r="B44" s="431"/>
      <c r="C44" s="431"/>
      <c r="D44" s="431"/>
      <c r="E44" s="431"/>
      <c r="F44" s="430"/>
      <c r="G44" s="430"/>
      <c r="H44" s="430"/>
      <c r="I44" s="430"/>
      <c r="J44" s="430"/>
      <c r="K44" s="430"/>
      <c r="L44" s="430"/>
      <c r="M44" s="430"/>
      <c r="N44" s="430"/>
      <c r="O44" s="430"/>
      <c r="P44" s="430"/>
      <c r="Q44" s="430"/>
      <c r="R44" s="430"/>
      <c r="S44" s="430"/>
      <c r="T44" s="430"/>
      <c r="U44" s="430"/>
      <c r="V44" s="431"/>
      <c r="W44" s="431"/>
      <c r="X44" s="431"/>
      <c r="Y44" s="430"/>
      <c r="Z44" s="430"/>
    </row>
    <row r="45" spans="1:26" ht="15.75" customHeight="1">
      <c r="A45" s="430"/>
      <c r="B45" s="431"/>
      <c r="C45" s="431"/>
      <c r="D45" s="431"/>
      <c r="E45" s="431"/>
      <c r="F45" s="430"/>
      <c r="G45" s="430"/>
      <c r="H45" s="430"/>
      <c r="I45" s="430"/>
      <c r="J45" s="430"/>
      <c r="K45" s="430"/>
      <c r="L45" s="430"/>
      <c r="M45" s="430"/>
      <c r="N45" s="430"/>
      <c r="O45" s="430"/>
      <c r="P45" s="430"/>
      <c r="Q45" s="430"/>
      <c r="R45" s="430"/>
      <c r="S45" s="430"/>
      <c r="T45" s="430"/>
      <c r="U45" s="430"/>
      <c r="V45" s="431"/>
      <c r="W45" s="431"/>
      <c r="X45" s="431"/>
      <c r="Y45" s="430"/>
      <c r="Z45" s="430"/>
    </row>
    <row r="46" spans="1:26" ht="15.75" customHeight="1">
      <c r="A46" s="430"/>
      <c r="B46" s="431"/>
      <c r="C46" s="431"/>
      <c r="D46" s="431"/>
      <c r="E46" s="431"/>
      <c r="F46" s="430"/>
      <c r="G46" s="430"/>
      <c r="H46" s="430"/>
      <c r="I46" s="430"/>
      <c r="J46" s="430"/>
      <c r="K46" s="430"/>
      <c r="L46" s="430"/>
      <c r="M46" s="430"/>
      <c r="N46" s="430"/>
      <c r="O46" s="430"/>
      <c r="P46" s="430"/>
      <c r="Q46" s="430"/>
      <c r="R46" s="430"/>
      <c r="S46" s="430"/>
      <c r="T46" s="430"/>
      <c r="U46" s="430"/>
      <c r="V46" s="431"/>
      <c r="W46" s="431"/>
      <c r="X46" s="431"/>
      <c r="Y46" s="430"/>
      <c r="Z46" s="430"/>
    </row>
    <row r="47" spans="1:26" ht="15.75" customHeight="1">
      <c r="A47" s="430"/>
      <c r="B47" s="431"/>
      <c r="C47" s="431"/>
      <c r="D47" s="431"/>
      <c r="E47" s="431"/>
      <c r="F47" s="430"/>
      <c r="G47" s="430"/>
      <c r="H47" s="430"/>
      <c r="I47" s="430"/>
      <c r="J47" s="430"/>
      <c r="K47" s="430"/>
      <c r="L47" s="430"/>
      <c r="M47" s="430"/>
      <c r="N47" s="430"/>
      <c r="O47" s="430"/>
      <c r="P47" s="430"/>
      <c r="Q47" s="430"/>
      <c r="R47" s="430"/>
      <c r="S47" s="430"/>
      <c r="T47" s="430"/>
      <c r="U47" s="430"/>
      <c r="V47" s="431"/>
      <c r="W47" s="431"/>
      <c r="X47" s="431"/>
      <c r="Y47" s="430"/>
      <c r="Z47" s="430"/>
    </row>
    <row r="48" spans="1:26" ht="15.75" customHeight="1">
      <c r="A48" s="430"/>
      <c r="B48" s="431"/>
      <c r="C48" s="431"/>
      <c r="D48" s="431"/>
      <c r="E48" s="431"/>
      <c r="F48" s="430"/>
      <c r="G48" s="430"/>
      <c r="H48" s="430"/>
      <c r="I48" s="430"/>
      <c r="J48" s="430"/>
      <c r="K48" s="430"/>
      <c r="L48" s="430"/>
      <c r="M48" s="430"/>
      <c r="N48" s="430"/>
      <c r="O48" s="430"/>
      <c r="P48" s="430"/>
      <c r="Q48" s="430"/>
      <c r="R48" s="430"/>
      <c r="S48" s="430"/>
      <c r="T48" s="430"/>
      <c r="U48" s="430"/>
      <c r="V48" s="431"/>
      <c r="W48" s="431"/>
      <c r="X48" s="431"/>
      <c r="Y48" s="430"/>
      <c r="Z48" s="430"/>
    </row>
    <row r="49" spans="1:26" ht="15.75" customHeight="1">
      <c r="A49" s="430"/>
      <c r="B49" s="431"/>
      <c r="C49" s="431"/>
      <c r="D49" s="431"/>
      <c r="E49" s="431"/>
      <c r="F49" s="430"/>
      <c r="G49" s="430"/>
      <c r="H49" s="430"/>
      <c r="I49" s="430"/>
      <c r="J49" s="430"/>
      <c r="K49" s="430"/>
      <c r="L49" s="430"/>
      <c r="M49" s="430"/>
      <c r="N49" s="430"/>
      <c r="O49" s="430"/>
      <c r="P49" s="430"/>
      <c r="Q49" s="430"/>
      <c r="R49" s="430"/>
      <c r="S49" s="430"/>
      <c r="T49" s="430"/>
      <c r="U49" s="430"/>
      <c r="V49" s="431"/>
      <c r="W49" s="431"/>
      <c r="X49" s="431"/>
      <c r="Y49" s="430"/>
      <c r="Z49" s="430"/>
    </row>
    <row r="50" spans="1:26" ht="15.75" customHeight="1">
      <c r="A50" s="430"/>
      <c r="B50" s="431"/>
      <c r="C50" s="431"/>
      <c r="D50" s="431"/>
      <c r="E50" s="431"/>
      <c r="F50" s="430"/>
      <c r="G50" s="430"/>
      <c r="H50" s="430"/>
      <c r="I50" s="430"/>
      <c r="J50" s="430"/>
      <c r="K50" s="430"/>
      <c r="L50" s="430"/>
      <c r="M50" s="430"/>
      <c r="N50" s="430"/>
      <c r="O50" s="430"/>
      <c r="P50" s="430"/>
      <c r="Q50" s="430"/>
      <c r="R50" s="430"/>
      <c r="S50" s="430"/>
      <c r="T50" s="430"/>
      <c r="U50" s="430"/>
      <c r="V50" s="431"/>
      <c r="W50" s="431"/>
      <c r="X50" s="431"/>
      <c r="Y50" s="430"/>
      <c r="Z50" s="430"/>
    </row>
    <row r="51" spans="1:26" ht="15.75" customHeight="1">
      <c r="A51" s="430"/>
      <c r="B51" s="431"/>
      <c r="C51" s="431"/>
      <c r="D51" s="431"/>
      <c r="E51" s="431"/>
      <c r="F51" s="430"/>
      <c r="G51" s="430"/>
      <c r="H51" s="430"/>
      <c r="I51" s="430"/>
      <c r="J51" s="430"/>
      <c r="K51" s="430"/>
      <c r="L51" s="430"/>
      <c r="M51" s="430"/>
      <c r="N51" s="430"/>
      <c r="O51" s="430"/>
      <c r="P51" s="430"/>
      <c r="Q51" s="430"/>
      <c r="R51" s="430"/>
      <c r="S51" s="430"/>
      <c r="T51" s="430"/>
      <c r="U51" s="430"/>
      <c r="V51" s="431"/>
      <c r="W51" s="431"/>
      <c r="X51" s="431"/>
      <c r="Y51" s="430"/>
      <c r="Z51" s="430"/>
    </row>
    <row r="52" spans="1:26" ht="15.75" customHeight="1">
      <c r="A52" s="430"/>
      <c r="B52" s="431"/>
      <c r="C52" s="431"/>
      <c r="D52" s="431"/>
      <c r="E52" s="431"/>
      <c r="F52" s="430"/>
      <c r="G52" s="430"/>
      <c r="H52" s="430"/>
      <c r="I52" s="430"/>
      <c r="J52" s="430"/>
      <c r="K52" s="430"/>
      <c r="L52" s="430"/>
      <c r="M52" s="430"/>
      <c r="N52" s="430"/>
      <c r="O52" s="430"/>
      <c r="P52" s="430"/>
      <c r="Q52" s="430"/>
      <c r="R52" s="430"/>
      <c r="S52" s="430"/>
      <c r="T52" s="430"/>
      <c r="U52" s="430"/>
      <c r="V52" s="431"/>
      <c r="W52" s="431"/>
      <c r="X52" s="431"/>
      <c r="Y52" s="430"/>
      <c r="Z52" s="430"/>
    </row>
    <row r="53" spans="1:26" ht="15.75" customHeight="1">
      <c r="A53" s="430"/>
      <c r="B53" s="431"/>
      <c r="C53" s="431"/>
      <c r="D53" s="431"/>
      <c r="E53" s="431"/>
      <c r="F53" s="430"/>
      <c r="G53" s="430"/>
      <c r="H53" s="430"/>
      <c r="I53" s="430"/>
      <c r="J53" s="430"/>
      <c r="K53" s="430"/>
      <c r="L53" s="430"/>
      <c r="M53" s="430"/>
      <c r="N53" s="430"/>
      <c r="O53" s="430"/>
      <c r="P53" s="430"/>
      <c r="Q53" s="430"/>
      <c r="R53" s="430"/>
      <c r="S53" s="430"/>
      <c r="T53" s="430"/>
      <c r="U53" s="430"/>
      <c r="V53" s="431"/>
      <c r="W53" s="431"/>
      <c r="X53" s="431"/>
      <c r="Y53" s="430"/>
      <c r="Z53" s="430"/>
    </row>
    <row r="54" spans="1:26" ht="15.75" customHeight="1">
      <c r="A54" s="430"/>
      <c r="B54" s="431"/>
      <c r="C54" s="431"/>
      <c r="D54" s="431"/>
      <c r="E54" s="431"/>
      <c r="F54" s="430"/>
      <c r="G54" s="430"/>
      <c r="H54" s="430"/>
      <c r="I54" s="430"/>
      <c r="J54" s="430"/>
      <c r="K54" s="430"/>
      <c r="L54" s="430"/>
      <c r="M54" s="430"/>
      <c r="N54" s="430"/>
      <c r="O54" s="430"/>
      <c r="P54" s="430"/>
      <c r="Q54" s="430"/>
      <c r="R54" s="430"/>
      <c r="S54" s="430"/>
      <c r="T54" s="430"/>
      <c r="U54" s="430"/>
      <c r="V54" s="431"/>
      <c r="W54" s="431"/>
      <c r="X54" s="431"/>
      <c r="Y54" s="430"/>
      <c r="Z54" s="430"/>
    </row>
    <row r="55" spans="1:26" ht="15.75" customHeight="1">
      <c r="A55" s="430"/>
      <c r="B55" s="431"/>
      <c r="C55" s="431"/>
      <c r="D55" s="431"/>
      <c r="E55" s="431"/>
      <c r="F55" s="430"/>
      <c r="G55" s="430"/>
      <c r="H55" s="430"/>
      <c r="I55" s="430"/>
      <c r="J55" s="430"/>
      <c r="K55" s="430"/>
      <c r="L55" s="430"/>
      <c r="M55" s="430"/>
      <c r="N55" s="430"/>
      <c r="O55" s="430"/>
      <c r="P55" s="430"/>
      <c r="Q55" s="430"/>
      <c r="R55" s="430"/>
      <c r="S55" s="430"/>
      <c r="T55" s="430"/>
      <c r="U55" s="430"/>
      <c r="V55" s="431"/>
      <c r="W55" s="431"/>
      <c r="X55" s="431"/>
      <c r="Y55" s="430"/>
      <c r="Z55" s="430"/>
    </row>
    <row r="56" spans="1:26" ht="15.75" customHeight="1">
      <c r="A56" s="430"/>
      <c r="B56" s="431"/>
      <c r="C56" s="431"/>
      <c r="D56" s="431"/>
      <c r="E56" s="431"/>
      <c r="F56" s="430"/>
      <c r="G56" s="430"/>
      <c r="H56" s="430"/>
      <c r="I56" s="430"/>
      <c r="J56" s="430"/>
      <c r="K56" s="430"/>
      <c r="L56" s="430"/>
      <c r="M56" s="430"/>
      <c r="N56" s="430"/>
      <c r="O56" s="430"/>
      <c r="P56" s="430"/>
      <c r="Q56" s="430"/>
      <c r="R56" s="430"/>
      <c r="S56" s="430"/>
      <c r="T56" s="430"/>
      <c r="U56" s="430"/>
      <c r="V56" s="431"/>
      <c r="W56" s="431"/>
      <c r="X56" s="431"/>
      <c r="Y56" s="430"/>
      <c r="Z56" s="430"/>
    </row>
    <row r="57" spans="1:26" ht="15.75" customHeight="1">
      <c r="A57" s="430"/>
      <c r="B57" s="431"/>
      <c r="C57" s="431"/>
      <c r="D57" s="431"/>
      <c r="E57" s="431"/>
      <c r="F57" s="430"/>
      <c r="G57" s="430"/>
      <c r="H57" s="430"/>
      <c r="I57" s="430"/>
      <c r="J57" s="430"/>
      <c r="K57" s="430"/>
      <c r="L57" s="430"/>
      <c r="M57" s="430"/>
      <c r="N57" s="430"/>
      <c r="O57" s="430"/>
      <c r="P57" s="430"/>
      <c r="Q57" s="430"/>
      <c r="R57" s="430"/>
      <c r="S57" s="430"/>
      <c r="T57" s="430"/>
      <c r="U57" s="430"/>
      <c r="V57" s="431"/>
      <c r="W57" s="431"/>
      <c r="X57" s="431"/>
      <c r="Y57" s="430"/>
      <c r="Z57" s="430"/>
    </row>
    <row r="58" spans="1:26" ht="15.75" customHeight="1">
      <c r="A58" s="430"/>
      <c r="B58" s="431"/>
      <c r="C58" s="431"/>
      <c r="D58" s="431"/>
      <c r="E58" s="431"/>
      <c r="F58" s="430"/>
      <c r="G58" s="430"/>
      <c r="H58" s="430"/>
      <c r="I58" s="430"/>
      <c r="J58" s="430"/>
      <c r="K58" s="430"/>
      <c r="L58" s="430"/>
      <c r="M58" s="430"/>
      <c r="N58" s="430"/>
      <c r="O58" s="430"/>
      <c r="P58" s="430"/>
      <c r="Q58" s="430"/>
      <c r="R58" s="430"/>
      <c r="S58" s="430"/>
      <c r="T58" s="430"/>
      <c r="U58" s="430"/>
      <c r="V58" s="431"/>
      <c r="W58" s="431"/>
      <c r="X58" s="431"/>
      <c r="Y58" s="430"/>
      <c r="Z58" s="430"/>
    </row>
    <row r="59" spans="1:26" ht="15.75" customHeight="1">
      <c r="A59" s="430"/>
      <c r="B59" s="431"/>
      <c r="C59" s="431"/>
      <c r="D59" s="431"/>
      <c r="E59" s="431"/>
      <c r="F59" s="430"/>
      <c r="G59" s="430"/>
      <c r="H59" s="430"/>
      <c r="I59" s="430"/>
      <c r="J59" s="430"/>
      <c r="K59" s="430"/>
      <c r="L59" s="430"/>
      <c r="M59" s="430"/>
      <c r="N59" s="430"/>
      <c r="O59" s="430"/>
      <c r="P59" s="430"/>
      <c r="Q59" s="430"/>
      <c r="R59" s="430"/>
      <c r="S59" s="430"/>
      <c r="T59" s="430"/>
      <c r="U59" s="430"/>
      <c r="V59" s="431"/>
      <c r="W59" s="431"/>
      <c r="X59" s="431"/>
      <c r="Y59" s="430"/>
      <c r="Z59" s="430"/>
    </row>
    <row r="60" spans="1:26" ht="15.75" customHeight="1">
      <c r="A60" s="430"/>
      <c r="B60" s="431"/>
      <c r="C60" s="431"/>
      <c r="D60" s="431"/>
      <c r="E60" s="431"/>
      <c r="F60" s="430"/>
      <c r="G60" s="430"/>
      <c r="H60" s="430"/>
      <c r="I60" s="430"/>
      <c r="J60" s="430"/>
      <c r="K60" s="430"/>
      <c r="L60" s="430"/>
      <c r="M60" s="430"/>
      <c r="N60" s="430"/>
      <c r="O60" s="430"/>
      <c r="P60" s="430"/>
      <c r="Q60" s="430"/>
      <c r="R60" s="430"/>
      <c r="S60" s="430"/>
      <c r="T60" s="430"/>
      <c r="U60" s="430"/>
      <c r="V60" s="431"/>
      <c r="W60" s="431"/>
      <c r="X60" s="431"/>
      <c r="Y60" s="430"/>
      <c r="Z60" s="430"/>
    </row>
    <row r="61" spans="1:26" ht="15.75" customHeight="1">
      <c r="A61" s="430"/>
      <c r="B61" s="431"/>
      <c r="C61" s="431"/>
      <c r="D61" s="431"/>
      <c r="E61" s="431"/>
      <c r="F61" s="430"/>
      <c r="G61" s="430"/>
      <c r="H61" s="430"/>
      <c r="I61" s="430"/>
      <c r="J61" s="430"/>
      <c r="K61" s="430"/>
      <c r="L61" s="430"/>
      <c r="M61" s="430"/>
      <c r="N61" s="430"/>
      <c r="O61" s="430"/>
      <c r="P61" s="430"/>
      <c r="Q61" s="430"/>
      <c r="R61" s="430"/>
      <c r="S61" s="430"/>
      <c r="T61" s="430"/>
      <c r="U61" s="430"/>
      <c r="V61" s="431"/>
      <c r="W61" s="431"/>
      <c r="X61" s="431"/>
      <c r="Y61" s="430"/>
      <c r="Z61" s="430"/>
    </row>
    <row r="62" spans="1:26" ht="15.75" customHeight="1">
      <c r="A62" s="430"/>
      <c r="B62" s="431"/>
      <c r="C62" s="431"/>
      <c r="D62" s="431"/>
      <c r="E62" s="431"/>
      <c r="F62" s="430"/>
      <c r="G62" s="430"/>
      <c r="H62" s="430"/>
      <c r="I62" s="430"/>
      <c r="J62" s="430"/>
      <c r="K62" s="430"/>
      <c r="L62" s="430"/>
      <c r="M62" s="430"/>
      <c r="N62" s="430"/>
      <c r="O62" s="430"/>
      <c r="P62" s="430"/>
      <c r="Q62" s="430"/>
      <c r="R62" s="430"/>
      <c r="S62" s="430"/>
      <c r="T62" s="430"/>
      <c r="U62" s="430"/>
      <c r="V62" s="431"/>
      <c r="W62" s="431"/>
      <c r="X62" s="431"/>
      <c r="Y62" s="430"/>
      <c r="Z62" s="430"/>
    </row>
    <row r="63" spans="1:26" ht="15.75" customHeight="1">
      <c r="A63" s="430"/>
      <c r="B63" s="431"/>
      <c r="C63" s="431"/>
      <c r="D63" s="431"/>
      <c r="E63" s="431"/>
      <c r="F63" s="430"/>
      <c r="G63" s="430"/>
      <c r="H63" s="430"/>
      <c r="I63" s="430"/>
      <c r="J63" s="430"/>
      <c r="K63" s="430"/>
      <c r="L63" s="430"/>
      <c r="M63" s="430"/>
      <c r="N63" s="430"/>
      <c r="O63" s="430"/>
      <c r="P63" s="430"/>
      <c r="Q63" s="430"/>
      <c r="R63" s="430"/>
      <c r="S63" s="430"/>
      <c r="T63" s="430"/>
      <c r="U63" s="430"/>
      <c r="V63" s="431"/>
      <c r="W63" s="431"/>
      <c r="X63" s="431"/>
      <c r="Y63" s="430"/>
      <c r="Z63" s="430"/>
    </row>
    <row r="64" spans="1:26" ht="15.75" customHeight="1">
      <c r="A64" s="430"/>
      <c r="B64" s="431"/>
      <c r="C64" s="431"/>
      <c r="D64" s="431"/>
      <c r="E64" s="431"/>
      <c r="F64" s="430"/>
      <c r="G64" s="430"/>
      <c r="H64" s="430"/>
      <c r="I64" s="430"/>
      <c r="J64" s="430"/>
      <c r="K64" s="430"/>
      <c r="L64" s="430"/>
      <c r="M64" s="430"/>
      <c r="N64" s="430"/>
      <c r="O64" s="430"/>
      <c r="P64" s="430"/>
      <c r="Q64" s="430"/>
      <c r="R64" s="430"/>
      <c r="S64" s="430"/>
      <c r="T64" s="430"/>
      <c r="U64" s="430"/>
      <c r="V64" s="431"/>
      <c r="W64" s="431"/>
      <c r="X64" s="431"/>
      <c r="Y64" s="430"/>
      <c r="Z64" s="430"/>
    </row>
    <row r="65" spans="1:26" ht="15.75" customHeight="1">
      <c r="A65" s="430"/>
      <c r="B65" s="431"/>
      <c r="C65" s="431"/>
      <c r="D65" s="431"/>
      <c r="E65" s="431"/>
      <c r="F65" s="430"/>
      <c r="G65" s="430"/>
      <c r="H65" s="430"/>
      <c r="I65" s="430"/>
      <c r="J65" s="430"/>
      <c r="K65" s="430"/>
      <c r="L65" s="430"/>
      <c r="M65" s="430"/>
      <c r="N65" s="430"/>
      <c r="O65" s="430"/>
      <c r="P65" s="430"/>
      <c r="Q65" s="430"/>
      <c r="R65" s="430"/>
      <c r="S65" s="430"/>
      <c r="T65" s="430"/>
      <c r="U65" s="430"/>
      <c r="V65" s="431"/>
      <c r="W65" s="431"/>
      <c r="X65" s="431"/>
      <c r="Y65" s="430"/>
      <c r="Z65" s="430"/>
    </row>
    <row r="66" spans="1:26" ht="15.75" customHeight="1">
      <c r="A66" s="430"/>
      <c r="B66" s="431"/>
      <c r="C66" s="431"/>
      <c r="D66" s="431"/>
      <c r="E66" s="431"/>
      <c r="F66" s="430"/>
      <c r="G66" s="430"/>
      <c r="H66" s="430"/>
      <c r="I66" s="430"/>
      <c r="J66" s="430"/>
      <c r="K66" s="430"/>
      <c r="L66" s="430"/>
      <c r="M66" s="430"/>
      <c r="N66" s="430"/>
      <c r="O66" s="430"/>
      <c r="P66" s="430"/>
      <c r="Q66" s="430"/>
      <c r="R66" s="430"/>
      <c r="S66" s="430"/>
      <c r="T66" s="430"/>
      <c r="U66" s="430"/>
      <c r="V66" s="431"/>
      <c r="W66" s="431"/>
      <c r="X66" s="431"/>
      <c r="Y66" s="430"/>
      <c r="Z66" s="430"/>
    </row>
    <row r="67" spans="1:26" ht="15.75" customHeight="1">
      <c r="A67" s="430"/>
      <c r="B67" s="431"/>
      <c r="C67" s="431"/>
      <c r="D67" s="431"/>
      <c r="E67" s="431"/>
      <c r="F67" s="430"/>
      <c r="G67" s="430"/>
      <c r="H67" s="430"/>
      <c r="I67" s="430"/>
      <c r="J67" s="430"/>
      <c r="K67" s="430"/>
      <c r="L67" s="430"/>
      <c r="M67" s="430"/>
      <c r="N67" s="430"/>
      <c r="O67" s="430"/>
      <c r="P67" s="430"/>
      <c r="Q67" s="430"/>
      <c r="R67" s="430"/>
      <c r="S67" s="430"/>
      <c r="T67" s="430"/>
      <c r="U67" s="430"/>
      <c r="V67" s="431"/>
      <c r="W67" s="431"/>
      <c r="X67" s="431"/>
      <c r="Y67" s="430"/>
      <c r="Z67" s="430"/>
    </row>
    <row r="68" spans="1:26" ht="15.75" customHeight="1">
      <c r="A68" s="430"/>
      <c r="B68" s="431"/>
      <c r="C68" s="431"/>
      <c r="D68" s="431"/>
      <c r="E68" s="431"/>
      <c r="F68" s="430"/>
      <c r="G68" s="430"/>
      <c r="H68" s="430"/>
      <c r="I68" s="430"/>
      <c r="J68" s="430"/>
      <c r="K68" s="430"/>
      <c r="L68" s="430"/>
      <c r="M68" s="430"/>
      <c r="N68" s="430"/>
      <c r="O68" s="430"/>
      <c r="P68" s="430"/>
      <c r="Q68" s="430"/>
      <c r="R68" s="430"/>
      <c r="S68" s="430"/>
      <c r="T68" s="430"/>
      <c r="U68" s="430"/>
      <c r="V68" s="431"/>
      <c r="W68" s="431"/>
      <c r="X68" s="431"/>
      <c r="Y68" s="430"/>
      <c r="Z68" s="430"/>
    </row>
    <row r="69" spans="1:26" ht="15.75" customHeight="1">
      <c r="A69" s="430"/>
      <c r="B69" s="431"/>
      <c r="C69" s="431"/>
      <c r="D69" s="431"/>
      <c r="E69" s="431"/>
      <c r="F69" s="430"/>
      <c r="G69" s="430"/>
      <c r="H69" s="430"/>
      <c r="I69" s="430"/>
      <c r="J69" s="430"/>
      <c r="K69" s="430"/>
      <c r="L69" s="430"/>
      <c r="M69" s="430"/>
      <c r="N69" s="430"/>
      <c r="O69" s="430"/>
      <c r="P69" s="430"/>
      <c r="Q69" s="430"/>
      <c r="R69" s="430"/>
      <c r="S69" s="430"/>
      <c r="T69" s="430"/>
      <c r="U69" s="430"/>
      <c r="V69" s="431"/>
      <c r="W69" s="431"/>
      <c r="X69" s="431"/>
      <c r="Y69" s="430"/>
      <c r="Z69" s="430"/>
    </row>
    <row r="70" spans="1:26" ht="15.75" customHeight="1">
      <c r="A70" s="430"/>
      <c r="B70" s="431"/>
      <c r="C70" s="431"/>
      <c r="D70" s="431"/>
      <c r="E70" s="431"/>
      <c r="F70" s="430"/>
      <c r="G70" s="430"/>
      <c r="H70" s="430"/>
      <c r="I70" s="430"/>
      <c r="J70" s="430"/>
      <c r="K70" s="430"/>
      <c r="L70" s="430"/>
      <c r="M70" s="430"/>
      <c r="N70" s="430"/>
      <c r="O70" s="430"/>
      <c r="P70" s="430"/>
      <c r="Q70" s="430"/>
      <c r="R70" s="430"/>
      <c r="S70" s="430"/>
      <c r="T70" s="430"/>
      <c r="U70" s="430"/>
      <c r="V70" s="431"/>
      <c r="W70" s="431"/>
      <c r="X70" s="431"/>
      <c r="Y70" s="430"/>
      <c r="Z70" s="430"/>
    </row>
    <row r="71" spans="1:26" ht="15.75" customHeight="1">
      <c r="A71" s="430"/>
      <c r="B71" s="431"/>
      <c r="C71" s="431"/>
      <c r="D71" s="431"/>
      <c r="E71" s="431"/>
      <c r="F71" s="430"/>
      <c r="G71" s="430"/>
      <c r="H71" s="430"/>
      <c r="I71" s="430"/>
      <c r="J71" s="430"/>
      <c r="K71" s="430"/>
      <c r="L71" s="430"/>
      <c r="M71" s="430"/>
      <c r="N71" s="430"/>
      <c r="O71" s="430"/>
      <c r="P71" s="430"/>
      <c r="Q71" s="430"/>
      <c r="R71" s="430"/>
      <c r="S71" s="430"/>
      <c r="T71" s="430"/>
      <c r="U71" s="430"/>
      <c r="V71" s="431"/>
      <c r="W71" s="431"/>
      <c r="X71" s="431"/>
      <c r="Y71" s="430"/>
      <c r="Z71" s="430"/>
    </row>
    <row r="72" spans="1:26" ht="15.75" customHeight="1">
      <c r="A72" s="430"/>
      <c r="B72" s="431"/>
      <c r="C72" s="431"/>
      <c r="D72" s="431"/>
      <c r="E72" s="431"/>
      <c r="F72" s="430"/>
      <c r="G72" s="430"/>
      <c r="H72" s="430"/>
      <c r="I72" s="430"/>
      <c r="J72" s="430"/>
      <c r="K72" s="430"/>
      <c r="L72" s="430"/>
      <c r="M72" s="430"/>
      <c r="N72" s="430"/>
      <c r="O72" s="430"/>
      <c r="P72" s="430"/>
      <c r="Q72" s="430"/>
      <c r="R72" s="430"/>
      <c r="S72" s="430"/>
      <c r="T72" s="430"/>
      <c r="U72" s="430"/>
      <c r="V72" s="431"/>
      <c r="W72" s="431"/>
      <c r="X72" s="431"/>
      <c r="Y72" s="430"/>
      <c r="Z72" s="430"/>
    </row>
    <row r="73" spans="1:26" ht="15.75" customHeight="1">
      <c r="A73" s="430"/>
      <c r="B73" s="431"/>
      <c r="C73" s="431"/>
      <c r="D73" s="431"/>
      <c r="E73" s="431"/>
      <c r="F73" s="430"/>
      <c r="G73" s="430"/>
      <c r="H73" s="430"/>
      <c r="I73" s="430"/>
      <c r="J73" s="430"/>
      <c r="K73" s="430"/>
      <c r="L73" s="430"/>
      <c r="M73" s="430"/>
      <c r="N73" s="430"/>
      <c r="O73" s="430"/>
      <c r="P73" s="430"/>
      <c r="Q73" s="430"/>
      <c r="R73" s="430"/>
      <c r="S73" s="430"/>
      <c r="T73" s="430"/>
      <c r="U73" s="430"/>
      <c r="V73" s="431"/>
      <c r="W73" s="431"/>
      <c r="X73" s="431"/>
      <c r="Y73" s="430"/>
      <c r="Z73" s="430"/>
    </row>
    <row r="74" spans="1:26" ht="15.75" customHeight="1">
      <c r="A74" s="430"/>
      <c r="B74" s="431"/>
      <c r="C74" s="431"/>
      <c r="D74" s="431"/>
      <c r="E74" s="431"/>
      <c r="F74" s="430"/>
      <c r="G74" s="430"/>
      <c r="H74" s="430"/>
      <c r="I74" s="430"/>
      <c r="J74" s="430"/>
      <c r="K74" s="430"/>
      <c r="L74" s="430"/>
      <c r="M74" s="430"/>
      <c r="N74" s="430"/>
      <c r="O74" s="430"/>
      <c r="P74" s="430"/>
      <c r="Q74" s="430"/>
      <c r="R74" s="430"/>
      <c r="S74" s="430"/>
      <c r="T74" s="430"/>
      <c r="U74" s="430"/>
      <c r="V74" s="431"/>
      <c r="W74" s="431"/>
      <c r="X74" s="431"/>
      <c r="Y74" s="430"/>
      <c r="Z74" s="430"/>
    </row>
    <row r="75" spans="1:26" ht="15.75" customHeight="1">
      <c r="A75" s="430"/>
      <c r="B75" s="431"/>
      <c r="C75" s="431"/>
      <c r="D75" s="431"/>
      <c r="E75" s="431"/>
      <c r="F75" s="430"/>
      <c r="G75" s="430"/>
      <c r="H75" s="430"/>
      <c r="I75" s="430"/>
      <c r="J75" s="430"/>
      <c r="K75" s="430"/>
      <c r="L75" s="430"/>
      <c r="M75" s="430"/>
      <c r="N75" s="430"/>
      <c r="O75" s="430"/>
      <c r="P75" s="430"/>
      <c r="Q75" s="430"/>
      <c r="R75" s="430"/>
      <c r="S75" s="430"/>
      <c r="T75" s="430"/>
      <c r="U75" s="430"/>
      <c r="V75" s="431"/>
      <c r="W75" s="431"/>
      <c r="X75" s="431"/>
      <c r="Y75" s="430"/>
      <c r="Z75" s="430"/>
    </row>
    <row r="76" spans="1:26" ht="15.75" customHeight="1">
      <c r="A76" s="430"/>
      <c r="B76" s="431"/>
      <c r="C76" s="431"/>
      <c r="D76" s="431"/>
      <c r="E76" s="431"/>
      <c r="F76" s="430"/>
      <c r="G76" s="430"/>
      <c r="H76" s="430"/>
      <c r="I76" s="430"/>
      <c r="J76" s="430"/>
      <c r="K76" s="430"/>
      <c r="L76" s="430"/>
      <c r="M76" s="430"/>
      <c r="N76" s="430"/>
      <c r="O76" s="430"/>
      <c r="P76" s="430"/>
      <c r="Q76" s="430"/>
      <c r="R76" s="430"/>
      <c r="S76" s="430"/>
      <c r="T76" s="430"/>
      <c r="U76" s="430"/>
      <c r="V76" s="431"/>
      <c r="W76" s="431"/>
      <c r="X76" s="431"/>
      <c r="Y76" s="430"/>
      <c r="Z76" s="430"/>
    </row>
    <row r="77" spans="1:26" ht="15.75" customHeight="1">
      <c r="A77" s="430"/>
      <c r="B77" s="431"/>
      <c r="C77" s="431"/>
      <c r="D77" s="431"/>
      <c r="E77" s="431"/>
      <c r="F77" s="430"/>
      <c r="G77" s="430"/>
      <c r="H77" s="430"/>
      <c r="I77" s="430"/>
      <c r="J77" s="430"/>
      <c r="K77" s="430"/>
      <c r="L77" s="430"/>
      <c r="M77" s="430"/>
      <c r="N77" s="430"/>
      <c r="O77" s="430"/>
      <c r="P77" s="430"/>
      <c r="Q77" s="430"/>
      <c r="R77" s="430"/>
      <c r="S77" s="430"/>
      <c r="T77" s="430"/>
      <c r="U77" s="430"/>
      <c r="V77" s="431"/>
      <c r="W77" s="431"/>
      <c r="X77" s="431"/>
      <c r="Y77" s="430"/>
      <c r="Z77" s="430"/>
    </row>
    <row r="78" spans="1:26" ht="15.75" customHeight="1">
      <c r="A78" s="430"/>
      <c r="B78" s="431"/>
      <c r="C78" s="431"/>
      <c r="D78" s="431"/>
      <c r="E78" s="431"/>
      <c r="F78" s="430"/>
      <c r="G78" s="430"/>
      <c r="H78" s="430"/>
      <c r="I78" s="430"/>
      <c r="J78" s="430"/>
      <c r="K78" s="430"/>
      <c r="L78" s="430"/>
      <c r="M78" s="430"/>
      <c r="N78" s="430"/>
      <c r="O78" s="430"/>
      <c r="P78" s="430"/>
      <c r="Q78" s="430"/>
      <c r="R78" s="430"/>
      <c r="S78" s="430"/>
      <c r="T78" s="430"/>
      <c r="U78" s="430"/>
      <c r="V78" s="431"/>
      <c r="W78" s="431"/>
      <c r="X78" s="431"/>
      <c r="Y78" s="430"/>
      <c r="Z78" s="430"/>
    </row>
    <row r="79" spans="1:26" ht="15.75" customHeight="1">
      <c r="A79" s="430"/>
      <c r="B79" s="431"/>
      <c r="C79" s="431"/>
      <c r="D79" s="431"/>
      <c r="E79" s="431"/>
      <c r="F79" s="430"/>
      <c r="G79" s="430"/>
      <c r="H79" s="430"/>
      <c r="I79" s="430"/>
      <c r="J79" s="430"/>
      <c r="K79" s="430"/>
      <c r="L79" s="430"/>
      <c r="M79" s="430"/>
      <c r="N79" s="430"/>
      <c r="O79" s="430"/>
      <c r="P79" s="430"/>
      <c r="Q79" s="430"/>
      <c r="R79" s="430"/>
      <c r="S79" s="430"/>
      <c r="T79" s="430"/>
      <c r="U79" s="430"/>
      <c r="V79" s="431"/>
      <c r="W79" s="431"/>
      <c r="X79" s="431"/>
      <c r="Y79" s="430"/>
      <c r="Z79" s="430"/>
    </row>
    <row r="80" spans="1:26" ht="15.75" customHeight="1">
      <c r="A80" s="430"/>
      <c r="B80" s="431"/>
      <c r="C80" s="431"/>
      <c r="D80" s="431"/>
      <c r="E80" s="431"/>
      <c r="F80" s="430"/>
      <c r="G80" s="430"/>
      <c r="H80" s="430"/>
      <c r="I80" s="430"/>
      <c r="J80" s="430"/>
      <c r="K80" s="430"/>
      <c r="L80" s="430"/>
      <c r="M80" s="430"/>
      <c r="N80" s="430"/>
      <c r="O80" s="430"/>
      <c r="P80" s="430"/>
      <c r="Q80" s="430"/>
      <c r="R80" s="430"/>
      <c r="S80" s="430"/>
      <c r="T80" s="430"/>
      <c r="U80" s="430"/>
      <c r="V80" s="431"/>
      <c r="W80" s="431"/>
      <c r="X80" s="431"/>
      <c r="Y80" s="430"/>
      <c r="Z80" s="430"/>
    </row>
    <row r="81" spans="1:26" ht="15.75" customHeight="1">
      <c r="A81" s="430"/>
      <c r="B81" s="431"/>
      <c r="C81" s="431"/>
      <c r="D81" s="431"/>
      <c r="E81" s="431"/>
      <c r="F81" s="430"/>
      <c r="G81" s="430"/>
      <c r="H81" s="430"/>
      <c r="I81" s="430"/>
      <c r="J81" s="430"/>
      <c r="K81" s="430"/>
      <c r="L81" s="430"/>
      <c r="M81" s="430"/>
      <c r="N81" s="430"/>
      <c r="O81" s="430"/>
      <c r="P81" s="430"/>
      <c r="Q81" s="430"/>
      <c r="R81" s="430"/>
      <c r="S81" s="430"/>
      <c r="T81" s="430"/>
      <c r="U81" s="430"/>
      <c r="V81" s="431"/>
      <c r="W81" s="431"/>
      <c r="X81" s="431"/>
      <c r="Y81" s="430"/>
      <c r="Z81" s="430"/>
    </row>
    <row r="82" spans="1:26" ht="15.75" customHeight="1">
      <c r="A82" s="430"/>
      <c r="B82" s="431"/>
      <c r="C82" s="431"/>
      <c r="D82" s="431"/>
      <c r="E82" s="431"/>
      <c r="F82" s="430"/>
      <c r="G82" s="430"/>
      <c r="H82" s="430"/>
      <c r="I82" s="430"/>
      <c r="J82" s="430"/>
      <c r="K82" s="430"/>
      <c r="L82" s="430"/>
      <c r="M82" s="430"/>
      <c r="N82" s="430"/>
      <c r="O82" s="430"/>
      <c r="P82" s="430"/>
      <c r="Q82" s="430"/>
      <c r="R82" s="430"/>
      <c r="S82" s="430"/>
      <c r="T82" s="430"/>
      <c r="U82" s="430"/>
      <c r="V82" s="431"/>
      <c r="W82" s="431"/>
      <c r="X82" s="431"/>
      <c r="Y82" s="430"/>
      <c r="Z82" s="430"/>
    </row>
    <row r="83" spans="1:26" ht="15.75" customHeight="1">
      <c r="A83" s="430"/>
      <c r="B83" s="431"/>
      <c r="C83" s="431"/>
      <c r="D83" s="431"/>
      <c r="E83" s="431"/>
      <c r="F83" s="430"/>
      <c r="G83" s="430"/>
      <c r="H83" s="430"/>
      <c r="I83" s="430"/>
      <c r="J83" s="430"/>
      <c r="K83" s="430"/>
      <c r="L83" s="430"/>
      <c r="M83" s="430"/>
      <c r="N83" s="430"/>
      <c r="O83" s="430"/>
      <c r="P83" s="430"/>
      <c r="Q83" s="430"/>
      <c r="R83" s="430"/>
      <c r="S83" s="430"/>
      <c r="T83" s="430"/>
      <c r="U83" s="430"/>
      <c r="V83" s="431"/>
      <c r="W83" s="431"/>
      <c r="X83" s="431"/>
      <c r="Y83" s="430"/>
      <c r="Z83" s="430"/>
    </row>
    <row r="84" spans="1:26" ht="15.75" customHeight="1">
      <c r="A84" s="430"/>
      <c r="B84" s="431"/>
      <c r="C84" s="431"/>
      <c r="D84" s="431"/>
      <c r="E84" s="431"/>
      <c r="F84" s="430"/>
      <c r="G84" s="430"/>
      <c r="H84" s="430"/>
      <c r="I84" s="430"/>
      <c r="J84" s="430"/>
      <c r="K84" s="430"/>
      <c r="L84" s="430"/>
      <c r="M84" s="430"/>
      <c r="N84" s="430"/>
      <c r="O84" s="430"/>
      <c r="P84" s="430"/>
      <c r="Q84" s="430"/>
      <c r="R84" s="430"/>
      <c r="S84" s="430"/>
      <c r="T84" s="430"/>
      <c r="U84" s="430"/>
      <c r="V84" s="431"/>
      <c r="W84" s="431"/>
      <c r="X84" s="431"/>
      <c r="Y84" s="430"/>
      <c r="Z84" s="430"/>
    </row>
    <row r="85" spans="1:26" ht="15.75" customHeight="1">
      <c r="A85" s="430"/>
      <c r="B85" s="431"/>
      <c r="C85" s="431"/>
      <c r="D85" s="431"/>
      <c r="E85" s="431"/>
      <c r="F85" s="430"/>
      <c r="G85" s="430"/>
      <c r="H85" s="430"/>
      <c r="I85" s="430"/>
      <c r="J85" s="430"/>
      <c r="K85" s="430"/>
      <c r="L85" s="430"/>
      <c r="M85" s="430"/>
      <c r="N85" s="430"/>
      <c r="O85" s="430"/>
      <c r="P85" s="430"/>
      <c r="Q85" s="430"/>
      <c r="R85" s="430"/>
      <c r="S85" s="430"/>
      <c r="T85" s="430"/>
      <c r="U85" s="430"/>
      <c r="V85" s="431"/>
      <c r="W85" s="431"/>
      <c r="X85" s="431"/>
      <c r="Y85" s="430"/>
      <c r="Z85" s="430"/>
    </row>
    <row r="86" spans="1:26" ht="15.75" customHeight="1">
      <c r="A86" s="430"/>
      <c r="B86" s="431"/>
      <c r="C86" s="431"/>
      <c r="D86" s="431"/>
      <c r="E86" s="431"/>
      <c r="F86" s="430"/>
      <c r="G86" s="430"/>
      <c r="H86" s="430"/>
      <c r="I86" s="430"/>
      <c r="J86" s="430"/>
      <c r="K86" s="430"/>
      <c r="L86" s="430"/>
      <c r="M86" s="430"/>
      <c r="N86" s="430"/>
      <c r="O86" s="430"/>
      <c r="P86" s="430"/>
      <c r="Q86" s="430"/>
      <c r="R86" s="430"/>
      <c r="S86" s="430"/>
      <c r="T86" s="430"/>
      <c r="U86" s="430"/>
      <c r="V86" s="431"/>
      <c r="W86" s="431"/>
      <c r="X86" s="431"/>
      <c r="Y86" s="430"/>
      <c r="Z86" s="430"/>
    </row>
    <row r="87" spans="1:26" ht="15.75" customHeight="1">
      <c r="A87" s="430"/>
      <c r="B87" s="431"/>
      <c r="C87" s="431"/>
      <c r="D87" s="431"/>
      <c r="E87" s="431"/>
      <c r="F87" s="430"/>
      <c r="G87" s="430"/>
      <c r="H87" s="430"/>
      <c r="I87" s="430"/>
      <c r="J87" s="430"/>
      <c r="K87" s="430"/>
      <c r="L87" s="430"/>
      <c r="M87" s="430"/>
      <c r="N87" s="430"/>
      <c r="O87" s="430"/>
      <c r="P87" s="430"/>
      <c r="Q87" s="430"/>
      <c r="R87" s="430"/>
      <c r="S87" s="430"/>
      <c r="T87" s="430"/>
      <c r="U87" s="430"/>
      <c r="V87" s="431"/>
      <c r="W87" s="431"/>
      <c r="X87" s="431"/>
      <c r="Y87" s="430"/>
      <c r="Z87" s="430"/>
    </row>
    <row r="88" spans="1:26" ht="15.75" customHeight="1">
      <c r="A88" s="430"/>
      <c r="B88" s="431"/>
      <c r="C88" s="431"/>
      <c r="D88" s="431"/>
      <c r="E88" s="431"/>
      <c r="F88" s="430"/>
      <c r="G88" s="430"/>
      <c r="H88" s="430"/>
      <c r="I88" s="430"/>
      <c r="J88" s="430"/>
      <c r="K88" s="430"/>
      <c r="L88" s="430"/>
      <c r="M88" s="430"/>
      <c r="N88" s="430"/>
      <c r="O88" s="430"/>
      <c r="P88" s="430"/>
      <c r="Q88" s="430"/>
      <c r="R88" s="430"/>
      <c r="S88" s="430"/>
      <c r="T88" s="430"/>
      <c r="U88" s="430"/>
      <c r="V88" s="431"/>
      <c r="W88" s="431"/>
      <c r="X88" s="431"/>
      <c r="Y88" s="430"/>
      <c r="Z88" s="430"/>
    </row>
    <row r="89" spans="1:26" ht="15.75" customHeight="1">
      <c r="A89" s="430"/>
      <c r="B89" s="431"/>
      <c r="C89" s="431"/>
      <c r="D89" s="431"/>
      <c r="E89" s="431"/>
      <c r="F89" s="430"/>
      <c r="G89" s="430"/>
      <c r="H89" s="430"/>
      <c r="I89" s="430"/>
      <c r="J89" s="430"/>
      <c r="K89" s="430"/>
      <c r="L89" s="430"/>
      <c r="M89" s="430"/>
      <c r="N89" s="430"/>
      <c r="O89" s="430"/>
      <c r="P89" s="430"/>
      <c r="Q89" s="430"/>
      <c r="R89" s="430"/>
      <c r="S89" s="430"/>
      <c r="T89" s="430"/>
      <c r="U89" s="430"/>
      <c r="V89" s="431"/>
      <c r="W89" s="431"/>
      <c r="X89" s="431"/>
      <c r="Y89" s="430"/>
      <c r="Z89" s="430"/>
    </row>
    <row r="90" spans="1:26" ht="15.75" customHeight="1">
      <c r="A90" s="430"/>
      <c r="B90" s="431"/>
      <c r="C90" s="431"/>
      <c r="D90" s="431"/>
      <c r="E90" s="431"/>
      <c r="F90" s="430"/>
      <c r="G90" s="430"/>
      <c r="H90" s="430"/>
      <c r="I90" s="430"/>
      <c r="J90" s="430"/>
      <c r="K90" s="430"/>
      <c r="L90" s="430"/>
      <c r="M90" s="430"/>
      <c r="N90" s="430"/>
      <c r="O90" s="430"/>
      <c r="P90" s="430"/>
      <c r="Q90" s="430"/>
      <c r="R90" s="430"/>
      <c r="S90" s="430"/>
      <c r="T90" s="430"/>
      <c r="U90" s="430"/>
      <c r="V90" s="431"/>
      <c r="W90" s="431"/>
      <c r="X90" s="431"/>
      <c r="Y90" s="430"/>
      <c r="Z90" s="430"/>
    </row>
    <row r="91" spans="1:26" ht="15.75" customHeight="1">
      <c r="A91" s="430"/>
      <c r="B91" s="431"/>
      <c r="C91" s="431"/>
      <c r="D91" s="431"/>
      <c r="E91" s="431"/>
      <c r="F91" s="430"/>
      <c r="G91" s="430"/>
      <c r="H91" s="430"/>
      <c r="I91" s="430"/>
      <c r="J91" s="430"/>
      <c r="K91" s="430"/>
      <c r="L91" s="430"/>
      <c r="M91" s="430"/>
      <c r="N91" s="430"/>
      <c r="O91" s="430"/>
      <c r="P91" s="430"/>
      <c r="Q91" s="430"/>
      <c r="R91" s="430"/>
      <c r="S91" s="430"/>
      <c r="T91" s="430"/>
      <c r="U91" s="430"/>
      <c r="V91" s="431"/>
      <c r="W91" s="431"/>
      <c r="X91" s="431"/>
      <c r="Y91" s="430"/>
      <c r="Z91" s="430"/>
    </row>
    <row r="92" spans="1:26" ht="15.75" customHeight="1">
      <c r="A92" s="430"/>
      <c r="B92" s="431"/>
      <c r="C92" s="431"/>
      <c r="D92" s="431"/>
      <c r="E92" s="431"/>
      <c r="F92" s="430"/>
      <c r="G92" s="430"/>
      <c r="H92" s="430"/>
      <c r="I92" s="430"/>
      <c r="J92" s="430"/>
      <c r="K92" s="430"/>
      <c r="L92" s="430"/>
      <c r="M92" s="430"/>
      <c r="N92" s="430"/>
      <c r="O92" s="430"/>
      <c r="P92" s="430"/>
      <c r="Q92" s="430"/>
      <c r="R92" s="430"/>
      <c r="S92" s="430"/>
      <c r="T92" s="430"/>
      <c r="U92" s="430"/>
      <c r="V92" s="431"/>
      <c r="W92" s="431"/>
      <c r="X92" s="431"/>
      <c r="Y92" s="430"/>
      <c r="Z92" s="430"/>
    </row>
    <row r="93" spans="1:26" ht="15.75" customHeight="1">
      <c r="A93" s="430"/>
      <c r="B93" s="431"/>
      <c r="C93" s="431"/>
      <c r="D93" s="431"/>
      <c r="E93" s="431"/>
      <c r="F93" s="430"/>
      <c r="G93" s="430"/>
      <c r="H93" s="430"/>
      <c r="I93" s="430"/>
      <c r="J93" s="430"/>
      <c r="K93" s="430"/>
      <c r="L93" s="430"/>
      <c r="M93" s="430"/>
      <c r="N93" s="430"/>
      <c r="O93" s="430"/>
      <c r="P93" s="430"/>
      <c r="Q93" s="430"/>
      <c r="R93" s="430"/>
      <c r="S93" s="430"/>
      <c r="T93" s="430"/>
      <c r="U93" s="430"/>
      <c r="V93" s="431"/>
      <c r="W93" s="431"/>
      <c r="X93" s="431"/>
      <c r="Y93" s="430"/>
      <c r="Z93" s="430"/>
    </row>
    <row r="94" spans="1:26" ht="15.75" customHeight="1">
      <c r="A94" s="430"/>
      <c r="B94" s="431"/>
      <c r="C94" s="431"/>
      <c r="D94" s="431"/>
      <c r="E94" s="431"/>
      <c r="F94" s="430"/>
      <c r="G94" s="430"/>
      <c r="H94" s="430"/>
      <c r="I94" s="430"/>
      <c r="J94" s="430"/>
      <c r="K94" s="430"/>
      <c r="L94" s="430"/>
      <c r="M94" s="430"/>
      <c r="N94" s="430"/>
      <c r="O94" s="430"/>
      <c r="P94" s="430"/>
      <c r="Q94" s="430"/>
      <c r="R94" s="430"/>
      <c r="S94" s="430"/>
      <c r="T94" s="430"/>
      <c r="U94" s="430"/>
      <c r="V94" s="431"/>
      <c r="W94" s="431"/>
      <c r="X94" s="431"/>
      <c r="Y94" s="430"/>
      <c r="Z94" s="430"/>
    </row>
    <row r="95" spans="1:26" ht="15.75" customHeight="1">
      <c r="A95" s="430"/>
      <c r="B95" s="431"/>
      <c r="C95" s="431"/>
      <c r="D95" s="431"/>
      <c r="E95" s="431"/>
      <c r="F95" s="430"/>
      <c r="G95" s="430"/>
      <c r="H95" s="430"/>
      <c r="I95" s="430"/>
      <c r="J95" s="430"/>
      <c r="K95" s="430"/>
      <c r="L95" s="430"/>
      <c r="M95" s="430"/>
      <c r="N95" s="430"/>
      <c r="O95" s="430"/>
      <c r="P95" s="430"/>
      <c r="Q95" s="430"/>
      <c r="R95" s="430"/>
      <c r="S95" s="430"/>
      <c r="T95" s="430"/>
      <c r="U95" s="430"/>
      <c r="V95" s="431"/>
      <c r="W95" s="431"/>
      <c r="X95" s="431"/>
      <c r="Y95" s="430"/>
      <c r="Z95" s="430"/>
    </row>
    <row r="96" spans="1:26" ht="15.75" customHeight="1">
      <c r="A96" s="430"/>
      <c r="B96" s="431"/>
      <c r="C96" s="431"/>
      <c r="D96" s="431"/>
      <c r="E96" s="431"/>
      <c r="F96" s="430"/>
      <c r="G96" s="430"/>
      <c r="H96" s="430"/>
      <c r="I96" s="430"/>
      <c r="J96" s="430"/>
      <c r="K96" s="430"/>
      <c r="L96" s="430"/>
      <c r="M96" s="430"/>
      <c r="N96" s="430"/>
      <c r="O96" s="430"/>
      <c r="P96" s="430"/>
      <c r="Q96" s="430"/>
      <c r="R96" s="430"/>
      <c r="S96" s="430"/>
      <c r="T96" s="430"/>
      <c r="U96" s="430"/>
      <c r="V96" s="431"/>
      <c r="W96" s="431"/>
      <c r="X96" s="431"/>
      <c r="Y96" s="430"/>
      <c r="Z96" s="430"/>
    </row>
    <row r="97" spans="1:26" ht="15.75" customHeight="1">
      <c r="A97" s="430"/>
      <c r="B97" s="431"/>
      <c r="C97" s="431"/>
      <c r="D97" s="431"/>
      <c r="E97" s="431"/>
      <c r="F97" s="430"/>
      <c r="G97" s="430"/>
      <c r="H97" s="430"/>
      <c r="I97" s="430"/>
      <c r="J97" s="430"/>
      <c r="K97" s="430"/>
      <c r="L97" s="430"/>
      <c r="M97" s="430"/>
      <c r="N97" s="430"/>
      <c r="O97" s="430"/>
      <c r="P97" s="430"/>
      <c r="Q97" s="430"/>
      <c r="R97" s="430"/>
      <c r="S97" s="430"/>
      <c r="T97" s="430"/>
      <c r="U97" s="430"/>
      <c r="V97" s="431"/>
      <c r="W97" s="431"/>
      <c r="X97" s="431"/>
      <c r="Y97" s="430"/>
      <c r="Z97" s="430"/>
    </row>
    <row r="98" spans="1:26" ht="15.75" customHeight="1">
      <c r="A98" s="430"/>
      <c r="B98" s="431"/>
      <c r="C98" s="431"/>
      <c r="D98" s="431"/>
      <c r="E98" s="431"/>
      <c r="F98" s="430"/>
      <c r="G98" s="430"/>
      <c r="H98" s="430"/>
      <c r="I98" s="430"/>
      <c r="J98" s="430"/>
      <c r="K98" s="430"/>
      <c r="L98" s="430"/>
      <c r="M98" s="430"/>
      <c r="N98" s="430"/>
      <c r="O98" s="430"/>
      <c r="P98" s="430"/>
      <c r="Q98" s="430"/>
      <c r="R98" s="430"/>
      <c r="S98" s="430"/>
      <c r="T98" s="430"/>
      <c r="U98" s="430"/>
      <c r="V98" s="431"/>
      <c r="W98" s="431"/>
      <c r="X98" s="431"/>
      <c r="Y98" s="430"/>
      <c r="Z98" s="430"/>
    </row>
    <row r="99" spans="1:26" ht="15.75" customHeight="1">
      <c r="A99" s="430"/>
      <c r="B99" s="431"/>
      <c r="C99" s="431"/>
      <c r="D99" s="431"/>
      <c r="E99" s="431"/>
      <c r="F99" s="430"/>
      <c r="G99" s="430"/>
      <c r="H99" s="430"/>
      <c r="I99" s="430"/>
      <c r="J99" s="430"/>
      <c r="K99" s="430"/>
      <c r="L99" s="430"/>
      <c r="M99" s="430"/>
      <c r="N99" s="430"/>
      <c r="O99" s="430"/>
      <c r="P99" s="430"/>
      <c r="Q99" s="430"/>
      <c r="R99" s="430"/>
      <c r="S99" s="430"/>
      <c r="T99" s="430"/>
      <c r="U99" s="430"/>
      <c r="V99" s="431"/>
      <c r="W99" s="431"/>
      <c r="X99" s="431"/>
      <c r="Y99" s="430"/>
      <c r="Z99" s="430"/>
    </row>
    <row r="100" spans="1:26" ht="15.75" customHeight="1">
      <c r="A100" s="430"/>
      <c r="B100" s="431"/>
      <c r="C100" s="431"/>
      <c r="D100" s="431"/>
      <c r="E100" s="431"/>
      <c r="F100" s="430"/>
      <c r="G100" s="430"/>
      <c r="H100" s="430"/>
      <c r="I100" s="430"/>
      <c r="J100" s="430"/>
      <c r="K100" s="430"/>
      <c r="L100" s="430"/>
      <c r="M100" s="430"/>
      <c r="N100" s="430"/>
      <c r="O100" s="430"/>
      <c r="P100" s="430"/>
      <c r="Q100" s="430"/>
      <c r="R100" s="430"/>
      <c r="S100" s="430"/>
      <c r="T100" s="430"/>
      <c r="U100" s="430"/>
      <c r="V100" s="431"/>
      <c r="W100" s="431"/>
      <c r="X100" s="431"/>
      <c r="Y100" s="430"/>
      <c r="Z100" s="430"/>
    </row>
    <row r="101" spans="1:26" ht="15.75" customHeight="1">
      <c r="A101" s="430"/>
      <c r="B101" s="431"/>
      <c r="C101" s="431"/>
      <c r="D101" s="431"/>
      <c r="E101" s="431"/>
      <c r="F101" s="430"/>
      <c r="G101" s="430"/>
      <c r="H101" s="430"/>
      <c r="I101" s="430"/>
      <c r="J101" s="430"/>
      <c r="K101" s="430"/>
      <c r="L101" s="430"/>
      <c r="M101" s="430"/>
      <c r="N101" s="430"/>
      <c r="O101" s="430"/>
      <c r="P101" s="430"/>
      <c r="Q101" s="430"/>
      <c r="R101" s="430"/>
      <c r="S101" s="430"/>
      <c r="T101" s="430"/>
      <c r="U101" s="430"/>
      <c r="V101" s="431"/>
      <c r="W101" s="431"/>
      <c r="X101" s="431"/>
      <c r="Y101" s="430"/>
      <c r="Z101" s="430"/>
    </row>
    <row r="102" spans="1:26" ht="15.75" customHeight="1">
      <c r="A102" s="430"/>
      <c r="B102" s="431"/>
      <c r="C102" s="431"/>
      <c r="D102" s="431"/>
      <c r="E102" s="431"/>
      <c r="F102" s="430"/>
      <c r="G102" s="430"/>
      <c r="H102" s="430"/>
      <c r="I102" s="430"/>
      <c r="J102" s="430"/>
      <c r="K102" s="430"/>
      <c r="L102" s="430"/>
      <c r="M102" s="430"/>
      <c r="N102" s="430"/>
      <c r="O102" s="430"/>
      <c r="P102" s="430"/>
      <c r="Q102" s="430"/>
      <c r="R102" s="430"/>
      <c r="S102" s="430"/>
      <c r="T102" s="430"/>
      <c r="U102" s="430"/>
      <c r="V102" s="431"/>
      <c r="W102" s="431"/>
      <c r="X102" s="431"/>
      <c r="Y102" s="430"/>
      <c r="Z102" s="430"/>
    </row>
    <row r="103" spans="1:26" ht="15.75" customHeight="1">
      <c r="A103" s="430"/>
      <c r="B103" s="431"/>
      <c r="C103" s="431"/>
      <c r="D103" s="431"/>
      <c r="E103" s="431"/>
      <c r="F103" s="430"/>
      <c r="G103" s="430"/>
      <c r="H103" s="430"/>
      <c r="I103" s="430"/>
      <c r="J103" s="430"/>
      <c r="K103" s="430"/>
      <c r="L103" s="430"/>
      <c r="M103" s="430"/>
      <c r="N103" s="430"/>
      <c r="O103" s="430"/>
      <c r="P103" s="430"/>
      <c r="Q103" s="430"/>
      <c r="R103" s="430"/>
      <c r="S103" s="430"/>
      <c r="T103" s="430"/>
      <c r="U103" s="430"/>
      <c r="V103" s="431"/>
      <c r="W103" s="431"/>
      <c r="X103" s="431"/>
      <c r="Y103" s="430"/>
      <c r="Z103" s="430"/>
    </row>
    <row r="104" spans="1:26" ht="15.75" customHeight="1">
      <c r="A104" s="430"/>
      <c r="B104" s="431"/>
      <c r="C104" s="431"/>
      <c r="D104" s="431"/>
      <c r="E104" s="431"/>
      <c r="F104" s="430"/>
      <c r="G104" s="430"/>
      <c r="H104" s="430"/>
      <c r="I104" s="430"/>
      <c r="J104" s="430"/>
      <c r="K104" s="430"/>
      <c r="L104" s="430"/>
      <c r="M104" s="430"/>
      <c r="N104" s="430"/>
      <c r="O104" s="430"/>
      <c r="P104" s="430"/>
      <c r="Q104" s="430"/>
      <c r="R104" s="430"/>
      <c r="S104" s="430"/>
      <c r="T104" s="430"/>
      <c r="U104" s="430"/>
      <c r="V104" s="431"/>
      <c r="W104" s="431"/>
      <c r="X104" s="431"/>
      <c r="Y104" s="430"/>
      <c r="Z104" s="430"/>
    </row>
    <row r="105" spans="1:26" ht="15.75" customHeight="1">
      <c r="A105" s="430"/>
      <c r="B105" s="431"/>
      <c r="C105" s="431"/>
      <c r="D105" s="431"/>
      <c r="E105" s="431"/>
      <c r="F105" s="430"/>
      <c r="G105" s="430"/>
      <c r="H105" s="430"/>
      <c r="I105" s="430"/>
      <c r="J105" s="430"/>
      <c r="K105" s="430"/>
      <c r="L105" s="430"/>
      <c r="M105" s="430"/>
      <c r="N105" s="430"/>
      <c r="O105" s="430"/>
      <c r="P105" s="430"/>
      <c r="Q105" s="430"/>
      <c r="R105" s="430"/>
      <c r="S105" s="430"/>
      <c r="T105" s="430"/>
      <c r="U105" s="430"/>
      <c r="V105" s="431"/>
      <c r="W105" s="431"/>
      <c r="X105" s="431"/>
      <c r="Y105" s="430"/>
      <c r="Z105" s="430"/>
    </row>
    <row r="106" spans="1:26" ht="15.75" customHeight="1">
      <c r="A106" s="430"/>
      <c r="B106" s="431"/>
      <c r="C106" s="431"/>
      <c r="D106" s="431"/>
      <c r="E106" s="431"/>
      <c r="F106" s="430"/>
      <c r="G106" s="430"/>
      <c r="H106" s="430"/>
      <c r="I106" s="430"/>
      <c r="J106" s="430"/>
      <c r="K106" s="430"/>
      <c r="L106" s="430"/>
      <c r="M106" s="430"/>
      <c r="N106" s="430"/>
      <c r="O106" s="430"/>
      <c r="P106" s="430"/>
      <c r="Q106" s="430"/>
      <c r="R106" s="430"/>
      <c r="S106" s="430"/>
      <c r="T106" s="430"/>
      <c r="U106" s="430"/>
      <c r="V106" s="431"/>
      <c r="W106" s="431"/>
      <c r="X106" s="431"/>
      <c r="Y106" s="430"/>
      <c r="Z106" s="430"/>
    </row>
    <row r="107" spans="1:26" ht="15.75" customHeight="1">
      <c r="A107" s="430"/>
      <c r="B107" s="431"/>
      <c r="C107" s="431"/>
      <c r="D107" s="431"/>
      <c r="E107" s="431"/>
      <c r="F107" s="430"/>
      <c r="G107" s="430"/>
      <c r="H107" s="430"/>
      <c r="I107" s="430"/>
      <c r="J107" s="430"/>
      <c r="K107" s="430"/>
      <c r="L107" s="430"/>
      <c r="M107" s="430"/>
      <c r="N107" s="430"/>
      <c r="O107" s="430"/>
      <c r="P107" s="430"/>
      <c r="Q107" s="430"/>
      <c r="R107" s="430"/>
      <c r="S107" s="430"/>
      <c r="T107" s="430"/>
      <c r="U107" s="430"/>
      <c r="V107" s="431"/>
      <c r="W107" s="431"/>
      <c r="X107" s="431"/>
      <c r="Y107" s="430"/>
      <c r="Z107" s="430"/>
    </row>
    <row r="108" spans="1:26" ht="15.75" customHeight="1">
      <c r="A108" s="430"/>
      <c r="B108" s="431"/>
      <c r="C108" s="431"/>
      <c r="D108" s="431"/>
      <c r="E108" s="431"/>
      <c r="F108" s="430"/>
      <c r="G108" s="430"/>
      <c r="H108" s="430"/>
      <c r="I108" s="430"/>
      <c r="J108" s="430"/>
      <c r="K108" s="430"/>
      <c r="L108" s="430"/>
      <c r="M108" s="430"/>
      <c r="N108" s="430"/>
      <c r="O108" s="430"/>
      <c r="P108" s="430"/>
      <c r="Q108" s="430"/>
      <c r="R108" s="430"/>
      <c r="S108" s="430"/>
      <c r="T108" s="430"/>
      <c r="U108" s="430"/>
      <c r="V108" s="431"/>
      <c r="W108" s="431"/>
      <c r="X108" s="431"/>
      <c r="Y108" s="430"/>
      <c r="Z108" s="430"/>
    </row>
    <row r="109" spans="1:26" ht="15.75" customHeight="1">
      <c r="A109" s="430"/>
      <c r="B109" s="431"/>
      <c r="C109" s="431"/>
      <c r="D109" s="431"/>
      <c r="E109" s="431"/>
      <c r="F109" s="430"/>
      <c r="G109" s="430"/>
      <c r="H109" s="430"/>
      <c r="I109" s="430"/>
      <c r="J109" s="430"/>
      <c r="K109" s="430"/>
      <c r="L109" s="430"/>
      <c r="M109" s="430"/>
      <c r="N109" s="430"/>
      <c r="O109" s="430"/>
      <c r="P109" s="430"/>
      <c r="Q109" s="430"/>
      <c r="R109" s="430"/>
      <c r="S109" s="430"/>
      <c r="T109" s="430"/>
      <c r="U109" s="430"/>
      <c r="V109" s="431"/>
      <c r="W109" s="431"/>
      <c r="X109" s="431"/>
      <c r="Y109" s="430"/>
      <c r="Z109" s="430"/>
    </row>
    <row r="110" spans="1:26" ht="15.75" customHeight="1">
      <c r="A110" s="430"/>
      <c r="B110" s="431"/>
      <c r="C110" s="431"/>
      <c r="D110" s="431"/>
      <c r="E110" s="431"/>
      <c r="F110" s="430"/>
      <c r="G110" s="430"/>
      <c r="H110" s="430"/>
      <c r="I110" s="430"/>
      <c r="J110" s="430"/>
      <c r="K110" s="430"/>
      <c r="L110" s="430"/>
      <c r="M110" s="430"/>
      <c r="N110" s="430"/>
      <c r="O110" s="430"/>
      <c r="P110" s="430"/>
      <c r="Q110" s="430"/>
      <c r="R110" s="430"/>
      <c r="S110" s="430"/>
      <c r="T110" s="430"/>
      <c r="U110" s="430"/>
      <c r="V110" s="431"/>
      <c r="W110" s="431"/>
      <c r="X110" s="431"/>
      <c r="Y110" s="430"/>
      <c r="Z110" s="430"/>
    </row>
    <row r="111" spans="1:26" ht="15.75" customHeight="1">
      <c r="A111" s="430"/>
      <c r="B111" s="431"/>
      <c r="C111" s="431"/>
      <c r="D111" s="431"/>
      <c r="E111" s="431"/>
      <c r="F111" s="430"/>
      <c r="G111" s="430"/>
      <c r="H111" s="430"/>
      <c r="I111" s="430"/>
      <c r="J111" s="430"/>
      <c r="K111" s="430"/>
      <c r="L111" s="430"/>
      <c r="M111" s="430"/>
      <c r="N111" s="430"/>
      <c r="O111" s="430"/>
      <c r="P111" s="430"/>
      <c r="Q111" s="430"/>
      <c r="R111" s="430"/>
      <c r="S111" s="430"/>
      <c r="T111" s="430"/>
      <c r="U111" s="430"/>
      <c r="V111" s="431"/>
      <c r="W111" s="431"/>
      <c r="X111" s="431"/>
      <c r="Y111" s="430"/>
      <c r="Z111" s="430"/>
    </row>
    <row r="112" spans="1:26" ht="15.75" customHeight="1">
      <c r="A112" s="430"/>
      <c r="B112" s="431"/>
      <c r="C112" s="431"/>
      <c r="D112" s="431"/>
      <c r="E112" s="431"/>
      <c r="F112" s="430"/>
      <c r="G112" s="430"/>
      <c r="H112" s="430"/>
      <c r="I112" s="430"/>
      <c r="J112" s="430"/>
      <c r="K112" s="430"/>
      <c r="L112" s="430"/>
      <c r="M112" s="430"/>
      <c r="N112" s="430"/>
      <c r="O112" s="430"/>
      <c r="P112" s="430"/>
      <c r="Q112" s="430"/>
      <c r="R112" s="430"/>
      <c r="S112" s="430"/>
      <c r="T112" s="430"/>
      <c r="U112" s="430"/>
      <c r="V112" s="431"/>
      <c r="W112" s="431"/>
      <c r="X112" s="431"/>
      <c r="Y112" s="430"/>
      <c r="Z112" s="430"/>
    </row>
    <row r="113" spans="1:26" ht="15.75" customHeight="1">
      <c r="A113" s="430"/>
      <c r="B113" s="431"/>
      <c r="C113" s="431"/>
      <c r="D113" s="431"/>
      <c r="E113" s="431"/>
      <c r="F113" s="430"/>
      <c r="G113" s="430"/>
      <c r="H113" s="430"/>
      <c r="I113" s="430"/>
      <c r="J113" s="430"/>
      <c r="K113" s="430"/>
      <c r="L113" s="430"/>
      <c r="M113" s="430"/>
      <c r="N113" s="430"/>
      <c r="O113" s="430"/>
      <c r="P113" s="430"/>
      <c r="Q113" s="430"/>
      <c r="R113" s="430"/>
      <c r="S113" s="430"/>
      <c r="T113" s="430"/>
      <c r="U113" s="430"/>
      <c r="V113" s="431"/>
      <c r="W113" s="431"/>
      <c r="X113" s="431"/>
      <c r="Y113" s="430"/>
      <c r="Z113" s="430"/>
    </row>
    <row r="114" spans="1:26" ht="15.75" customHeight="1">
      <c r="A114" s="430"/>
      <c r="B114" s="431"/>
      <c r="C114" s="431"/>
      <c r="D114" s="431"/>
      <c r="E114" s="431"/>
      <c r="F114" s="430"/>
      <c r="G114" s="430"/>
      <c r="H114" s="430"/>
      <c r="I114" s="430"/>
      <c r="J114" s="430"/>
      <c r="K114" s="430"/>
      <c r="L114" s="430"/>
      <c r="M114" s="430"/>
      <c r="N114" s="430"/>
      <c r="O114" s="430"/>
      <c r="P114" s="430"/>
      <c r="Q114" s="430"/>
      <c r="R114" s="430"/>
      <c r="S114" s="430"/>
      <c r="T114" s="430"/>
      <c r="U114" s="430"/>
      <c r="V114" s="431"/>
      <c r="W114" s="431"/>
      <c r="X114" s="431"/>
      <c r="Y114" s="430"/>
      <c r="Z114" s="430"/>
    </row>
    <row r="115" spans="1:26" ht="15.75" customHeight="1">
      <c r="A115" s="430"/>
      <c r="B115" s="431"/>
      <c r="C115" s="431"/>
      <c r="D115" s="431"/>
      <c r="E115" s="431"/>
      <c r="F115" s="430"/>
      <c r="G115" s="430"/>
      <c r="H115" s="430"/>
      <c r="I115" s="430"/>
      <c r="J115" s="430"/>
      <c r="K115" s="430"/>
      <c r="L115" s="430"/>
      <c r="M115" s="430"/>
      <c r="N115" s="430"/>
      <c r="O115" s="430"/>
      <c r="P115" s="430"/>
      <c r="Q115" s="430"/>
      <c r="R115" s="430"/>
      <c r="S115" s="430"/>
      <c r="T115" s="430"/>
      <c r="U115" s="430"/>
      <c r="V115" s="431"/>
      <c r="W115" s="431"/>
      <c r="X115" s="431"/>
      <c r="Y115" s="430"/>
      <c r="Z115" s="430"/>
    </row>
    <row r="116" spans="1:26" ht="15.75" customHeight="1">
      <c r="A116" s="430"/>
      <c r="B116" s="431"/>
      <c r="C116" s="431"/>
      <c r="D116" s="431"/>
      <c r="E116" s="431"/>
      <c r="F116" s="430"/>
      <c r="G116" s="430"/>
      <c r="H116" s="430"/>
      <c r="I116" s="430"/>
      <c r="J116" s="430"/>
      <c r="K116" s="430"/>
      <c r="L116" s="430"/>
      <c r="M116" s="430"/>
      <c r="N116" s="430"/>
      <c r="O116" s="430"/>
      <c r="P116" s="430"/>
      <c r="Q116" s="430"/>
      <c r="R116" s="430"/>
      <c r="S116" s="430"/>
      <c r="T116" s="430"/>
      <c r="U116" s="430"/>
      <c r="V116" s="431"/>
      <c r="W116" s="431"/>
      <c r="X116" s="431"/>
      <c r="Y116" s="430"/>
      <c r="Z116" s="430"/>
    </row>
    <row r="117" spans="1:26" ht="15.75" customHeight="1">
      <c r="A117" s="430"/>
      <c r="B117" s="431"/>
      <c r="C117" s="431"/>
      <c r="D117" s="431"/>
      <c r="E117" s="431"/>
      <c r="F117" s="430"/>
      <c r="G117" s="430"/>
      <c r="H117" s="430"/>
      <c r="I117" s="430"/>
      <c r="J117" s="430"/>
      <c r="K117" s="430"/>
      <c r="L117" s="430"/>
      <c r="M117" s="430"/>
      <c r="N117" s="430"/>
      <c r="O117" s="430"/>
      <c r="P117" s="430"/>
      <c r="Q117" s="430"/>
      <c r="R117" s="430"/>
      <c r="S117" s="430"/>
      <c r="T117" s="430"/>
      <c r="U117" s="430"/>
      <c r="V117" s="431"/>
      <c r="W117" s="431"/>
      <c r="X117" s="431"/>
      <c r="Y117" s="430"/>
      <c r="Z117" s="430"/>
    </row>
    <row r="118" spans="1:26" ht="15.75" customHeight="1">
      <c r="A118" s="430"/>
      <c r="B118" s="431"/>
      <c r="C118" s="431"/>
      <c r="D118" s="431"/>
      <c r="E118" s="431"/>
      <c r="F118" s="430"/>
      <c r="G118" s="430"/>
      <c r="H118" s="430"/>
      <c r="I118" s="430"/>
      <c r="J118" s="430"/>
      <c r="K118" s="430"/>
      <c r="L118" s="430"/>
      <c r="M118" s="430"/>
      <c r="N118" s="430"/>
      <c r="O118" s="430"/>
      <c r="P118" s="430"/>
      <c r="Q118" s="430"/>
      <c r="R118" s="430"/>
      <c r="S118" s="430"/>
      <c r="T118" s="430"/>
      <c r="U118" s="430"/>
      <c r="V118" s="431"/>
      <c r="W118" s="431"/>
      <c r="X118" s="431"/>
      <c r="Y118" s="430"/>
      <c r="Z118" s="430"/>
    </row>
    <row r="119" spans="1:26" ht="15.75" customHeight="1">
      <c r="A119" s="430"/>
      <c r="B119" s="431"/>
      <c r="C119" s="431"/>
      <c r="D119" s="431"/>
      <c r="E119" s="431"/>
      <c r="F119" s="430"/>
      <c r="G119" s="430"/>
      <c r="H119" s="430"/>
      <c r="I119" s="430"/>
      <c r="J119" s="430"/>
      <c r="K119" s="430"/>
      <c r="L119" s="430"/>
      <c r="M119" s="430"/>
      <c r="N119" s="430"/>
      <c r="O119" s="430"/>
      <c r="P119" s="430"/>
      <c r="Q119" s="430"/>
      <c r="R119" s="430"/>
      <c r="S119" s="430"/>
      <c r="T119" s="430"/>
      <c r="U119" s="430"/>
      <c r="V119" s="431"/>
      <c r="W119" s="431"/>
      <c r="X119" s="431"/>
      <c r="Y119" s="430"/>
      <c r="Z119" s="430"/>
    </row>
    <row r="120" spans="1:26" ht="15.75" customHeight="1">
      <c r="A120" s="430"/>
      <c r="B120" s="431"/>
      <c r="C120" s="431"/>
      <c r="D120" s="431"/>
      <c r="E120" s="431"/>
      <c r="F120" s="430"/>
      <c r="G120" s="430"/>
      <c r="H120" s="430"/>
      <c r="I120" s="430"/>
      <c r="J120" s="430"/>
      <c r="K120" s="430"/>
      <c r="L120" s="430"/>
      <c r="M120" s="430"/>
      <c r="N120" s="430"/>
      <c r="O120" s="430"/>
      <c r="P120" s="430"/>
      <c r="Q120" s="430"/>
      <c r="R120" s="430"/>
      <c r="S120" s="430"/>
      <c r="T120" s="430"/>
      <c r="U120" s="430"/>
      <c r="V120" s="431"/>
      <c r="W120" s="431"/>
      <c r="X120" s="431"/>
      <c r="Y120" s="430"/>
      <c r="Z120" s="430"/>
    </row>
    <row r="121" spans="1:26" ht="15.75" customHeight="1">
      <c r="A121" s="430"/>
      <c r="B121" s="431"/>
      <c r="C121" s="431"/>
      <c r="D121" s="431"/>
      <c r="E121" s="431"/>
      <c r="F121" s="430"/>
      <c r="G121" s="430"/>
      <c r="H121" s="430"/>
      <c r="I121" s="430"/>
      <c r="J121" s="430"/>
      <c r="K121" s="430"/>
      <c r="L121" s="430"/>
      <c r="M121" s="430"/>
      <c r="N121" s="430"/>
      <c r="O121" s="430"/>
      <c r="P121" s="430"/>
      <c r="Q121" s="430"/>
      <c r="R121" s="430"/>
      <c r="S121" s="430"/>
      <c r="T121" s="430"/>
      <c r="U121" s="430"/>
      <c r="V121" s="431"/>
      <c r="W121" s="431"/>
      <c r="X121" s="431"/>
      <c r="Y121" s="430"/>
      <c r="Z121" s="430"/>
    </row>
    <row r="122" spans="1:26" ht="15.75" customHeight="1">
      <c r="A122" s="430"/>
      <c r="B122" s="431"/>
      <c r="C122" s="431"/>
      <c r="D122" s="431"/>
      <c r="E122" s="431"/>
      <c r="F122" s="430"/>
      <c r="G122" s="430"/>
      <c r="H122" s="430"/>
      <c r="I122" s="430"/>
      <c r="J122" s="430"/>
      <c r="K122" s="430"/>
      <c r="L122" s="430"/>
      <c r="M122" s="430"/>
      <c r="N122" s="430"/>
      <c r="O122" s="430"/>
      <c r="P122" s="430"/>
      <c r="Q122" s="430"/>
      <c r="R122" s="430"/>
      <c r="S122" s="430"/>
      <c r="T122" s="430"/>
      <c r="U122" s="430"/>
      <c r="V122" s="431"/>
      <c r="W122" s="431"/>
      <c r="X122" s="431"/>
      <c r="Y122" s="430"/>
      <c r="Z122" s="430"/>
    </row>
    <row r="123" spans="1:26" ht="15.75" customHeight="1">
      <c r="A123" s="430"/>
      <c r="B123" s="431"/>
      <c r="C123" s="431"/>
      <c r="D123" s="431"/>
      <c r="E123" s="431"/>
      <c r="F123" s="430"/>
      <c r="G123" s="430"/>
      <c r="H123" s="430"/>
      <c r="I123" s="430"/>
      <c r="J123" s="430"/>
      <c r="K123" s="430"/>
      <c r="L123" s="430"/>
      <c r="M123" s="430"/>
      <c r="N123" s="430"/>
      <c r="O123" s="430"/>
      <c r="P123" s="430"/>
      <c r="Q123" s="430"/>
      <c r="R123" s="430"/>
      <c r="S123" s="430"/>
      <c r="T123" s="430"/>
      <c r="U123" s="430"/>
      <c r="V123" s="431"/>
      <c r="W123" s="431"/>
      <c r="X123" s="431"/>
      <c r="Y123" s="430"/>
      <c r="Z123" s="430"/>
    </row>
    <row r="124" spans="1:26" ht="15.75" customHeight="1">
      <c r="A124" s="430"/>
      <c r="B124" s="431"/>
      <c r="C124" s="431"/>
      <c r="D124" s="431"/>
      <c r="E124" s="431"/>
      <c r="F124" s="430"/>
      <c r="G124" s="430"/>
      <c r="H124" s="430"/>
      <c r="I124" s="430"/>
      <c r="J124" s="430"/>
      <c r="K124" s="430"/>
      <c r="L124" s="430"/>
      <c r="M124" s="430"/>
      <c r="N124" s="430"/>
      <c r="O124" s="430"/>
      <c r="P124" s="430"/>
      <c r="Q124" s="430"/>
      <c r="R124" s="430"/>
      <c r="S124" s="430"/>
      <c r="T124" s="430"/>
      <c r="U124" s="430"/>
      <c r="V124" s="431"/>
      <c r="W124" s="431"/>
      <c r="X124" s="431"/>
      <c r="Y124" s="430"/>
      <c r="Z124" s="430"/>
    </row>
    <row r="125" spans="1:26" ht="15.75" customHeight="1">
      <c r="A125" s="430"/>
      <c r="B125" s="431"/>
      <c r="C125" s="431"/>
      <c r="D125" s="431"/>
      <c r="E125" s="431"/>
      <c r="F125" s="430"/>
      <c r="G125" s="430"/>
      <c r="H125" s="430"/>
      <c r="I125" s="430"/>
      <c r="J125" s="430"/>
      <c r="K125" s="430"/>
      <c r="L125" s="430"/>
      <c r="M125" s="430"/>
      <c r="N125" s="430"/>
      <c r="O125" s="430"/>
      <c r="P125" s="430"/>
      <c r="Q125" s="430"/>
      <c r="R125" s="430"/>
      <c r="S125" s="430"/>
      <c r="T125" s="430"/>
      <c r="U125" s="430"/>
      <c r="V125" s="431"/>
      <c r="W125" s="431"/>
      <c r="X125" s="431"/>
      <c r="Y125" s="430"/>
      <c r="Z125" s="430"/>
    </row>
    <row r="126" spans="1:26" ht="15.75" customHeight="1">
      <c r="A126" s="430"/>
      <c r="B126" s="431"/>
      <c r="C126" s="431"/>
      <c r="D126" s="431"/>
      <c r="E126" s="431"/>
      <c r="F126" s="430"/>
      <c r="G126" s="430"/>
      <c r="H126" s="430"/>
      <c r="I126" s="430"/>
      <c r="J126" s="430"/>
      <c r="K126" s="430"/>
      <c r="L126" s="430"/>
      <c r="M126" s="430"/>
      <c r="N126" s="430"/>
      <c r="O126" s="430"/>
      <c r="P126" s="430"/>
      <c r="Q126" s="430"/>
      <c r="R126" s="430"/>
      <c r="S126" s="430"/>
      <c r="T126" s="430"/>
      <c r="U126" s="430"/>
      <c r="V126" s="431"/>
      <c r="W126" s="431"/>
      <c r="X126" s="431"/>
      <c r="Y126" s="430"/>
      <c r="Z126" s="430"/>
    </row>
    <row r="127" spans="1:26" ht="15.75" customHeight="1">
      <c r="A127" s="430"/>
      <c r="B127" s="431"/>
      <c r="C127" s="431"/>
      <c r="D127" s="431"/>
      <c r="E127" s="431"/>
      <c r="F127" s="430"/>
      <c r="G127" s="430"/>
      <c r="H127" s="430"/>
      <c r="I127" s="430"/>
      <c r="J127" s="430"/>
      <c r="K127" s="430"/>
      <c r="L127" s="430"/>
      <c r="M127" s="430"/>
      <c r="N127" s="430"/>
      <c r="O127" s="430"/>
      <c r="P127" s="430"/>
      <c r="Q127" s="430"/>
      <c r="R127" s="430"/>
      <c r="S127" s="430"/>
      <c r="T127" s="430"/>
      <c r="U127" s="430"/>
      <c r="V127" s="431"/>
      <c r="W127" s="431"/>
      <c r="X127" s="431"/>
      <c r="Y127" s="430"/>
      <c r="Z127" s="430"/>
    </row>
    <row r="128" spans="1:26" ht="15.75" customHeight="1">
      <c r="A128" s="430"/>
      <c r="B128" s="431"/>
      <c r="C128" s="431"/>
      <c r="D128" s="431"/>
      <c r="E128" s="431"/>
      <c r="F128" s="430"/>
      <c r="G128" s="430"/>
      <c r="H128" s="430"/>
      <c r="I128" s="430"/>
      <c r="J128" s="430"/>
      <c r="K128" s="430"/>
      <c r="L128" s="430"/>
      <c r="M128" s="430"/>
      <c r="N128" s="430"/>
      <c r="O128" s="430"/>
      <c r="P128" s="430"/>
      <c r="Q128" s="430"/>
      <c r="R128" s="430"/>
      <c r="S128" s="430"/>
      <c r="T128" s="430"/>
      <c r="U128" s="430"/>
      <c r="V128" s="431"/>
      <c r="W128" s="431"/>
      <c r="X128" s="431"/>
      <c r="Y128" s="430"/>
      <c r="Z128" s="430"/>
    </row>
    <row r="129" spans="1:26" ht="15.75" customHeight="1">
      <c r="A129" s="430"/>
      <c r="B129" s="431"/>
      <c r="C129" s="431"/>
      <c r="D129" s="431"/>
      <c r="E129" s="431"/>
      <c r="F129" s="430"/>
      <c r="G129" s="430"/>
      <c r="H129" s="430"/>
      <c r="I129" s="430"/>
      <c r="J129" s="430"/>
      <c r="K129" s="430"/>
      <c r="L129" s="430"/>
      <c r="M129" s="430"/>
      <c r="N129" s="430"/>
      <c r="O129" s="430"/>
      <c r="P129" s="430"/>
      <c r="Q129" s="430"/>
      <c r="R129" s="430"/>
      <c r="S129" s="430"/>
      <c r="T129" s="430"/>
      <c r="U129" s="430"/>
      <c r="V129" s="431"/>
      <c r="W129" s="431"/>
      <c r="X129" s="431"/>
      <c r="Y129" s="430"/>
      <c r="Z129" s="430"/>
    </row>
    <row r="130" spans="1:26" ht="15.75" customHeight="1">
      <c r="A130" s="430"/>
      <c r="B130" s="431"/>
      <c r="C130" s="431"/>
      <c r="D130" s="431"/>
      <c r="E130" s="431"/>
      <c r="F130" s="430"/>
      <c r="G130" s="430"/>
      <c r="H130" s="430"/>
      <c r="I130" s="430"/>
      <c r="J130" s="430"/>
      <c r="K130" s="430"/>
      <c r="L130" s="430"/>
      <c r="M130" s="430"/>
      <c r="N130" s="430"/>
      <c r="O130" s="430"/>
      <c r="P130" s="430"/>
      <c r="Q130" s="430"/>
      <c r="R130" s="430"/>
      <c r="S130" s="430"/>
      <c r="T130" s="430"/>
      <c r="U130" s="430"/>
      <c r="V130" s="431"/>
      <c r="W130" s="431"/>
      <c r="X130" s="431"/>
      <c r="Y130" s="430"/>
      <c r="Z130" s="430"/>
    </row>
    <row r="131" spans="1:26" ht="15.75" customHeight="1">
      <c r="A131" s="430"/>
      <c r="B131" s="431"/>
      <c r="C131" s="431"/>
      <c r="D131" s="431"/>
      <c r="E131" s="431"/>
      <c r="F131" s="430"/>
      <c r="G131" s="430"/>
      <c r="H131" s="430"/>
      <c r="I131" s="430"/>
      <c r="J131" s="430"/>
      <c r="K131" s="430"/>
      <c r="L131" s="430"/>
      <c r="M131" s="430"/>
      <c r="N131" s="430"/>
      <c r="O131" s="430"/>
      <c r="P131" s="430"/>
      <c r="Q131" s="430"/>
      <c r="R131" s="430"/>
      <c r="S131" s="430"/>
      <c r="T131" s="430"/>
      <c r="U131" s="430"/>
      <c r="V131" s="431"/>
      <c r="W131" s="431"/>
      <c r="X131" s="431"/>
      <c r="Y131" s="430"/>
      <c r="Z131" s="430"/>
    </row>
    <row r="132" spans="1:26" ht="15.75" customHeight="1">
      <c r="A132" s="430"/>
      <c r="B132" s="431"/>
      <c r="C132" s="431"/>
      <c r="D132" s="431"/>
      <c r="E132" s="431"/>
      <c r="F132" s="430"/>
      <c r="G132" s="430"/>
      <c r="H132" s="430"/>
      <c r="I132" s="430"/>
      <c r="J132" s="430"/>
      <c r="K132" s="430"/>
      <c r="L132" s="430"/>
      <c r="M132" s="430"/>
      <c r="N132" s="430"/>
      <c r="O132" s="430"/>
      <c r="P132" s="430"/>
      <c r="Q132" s="430"/>
      <c r="R132" s="430"/>
      <c r="S132" s="430"/>
      <c r="T132" s="430"/>
      <c r="U132" s="430"/>
      <c r="V132" s="431"/>
      <c r="W132" s="431"/>
      <c r="X132" s="431"/>
      <c r="Y132" s="430"/>
      <c r="Z132" s="430"/>
    </row>
    <row r="133" spans="1:26" ht="15.75" customHeight="1">
      <c r="A133" s="430"/>
      <c r="B133" s="431"/>
      <c r="C133" s="431"/>
      <c r="D133" s="431"/>
      <c r="E133" s="431"/>
      <c r="F133" s="430"/>
      <c r="G133" s="430"/>
      <c r="H133" s="430"/>
      <c r="I133" s="430"/>
      <c r="J133" s="430"/>
      <c r="K133" s="430"/>
      <c r="L133" s="430"/>
      <c r="M133" s="430"/>
      <c r="N133" s="430"/>
      <c r="O133" s="430"/>
      <c r="P133" s="430"/>
      <c r="Q133" s="430"/>
      <c r="R133" s="430"/>
      <c r="S133" s="430"/>
      <c r="T133" s="430"/>
      <c r="U133" s="430"/>
      <c r="V133" s="431"/>
      <c r="W133" s="431"/>
      <c r="X133" s="431"/>
      <c r="Y133" s="430"/>
      <c r="Z133" s="430"/>
    </row>
    <row r="134" spans="1:26" ht="15.75" customHeight="1">
      <c r="A134" s="430"/>
      <c r="B134" s="431"/>
      <c r="C134" s="431"/>
      <c r="D134" s="431"/>
      <c r="E134" s="431"/>
      <c r="F134" s="430"/>
      <c r="G134" s="430"/>
      <c r="H134" s="430"/>
      <c r="I134" s="430"/>
      <c r="J134" s="430"/>
      <c r="K134" s="430"/>
      <c r="L134" s="430"/>
      <c r="M134" s="430"/>
      <c r="N134" s="430"/>
      <c r="O134" s="430"/>
      <c r="P134" s="430"/>
      <c r="Q134" s="430"/>
      <c r="R134" s="430"/>
      <c r="S134" s="430"/>
      <c r="T134" s="430"/>
      <c r="U134" s="430"/>
      <c r="V134" s="431"/>
      <c r="W134" s="431"/>
      <c r="X134" s="431"/>
      <c r="Y134" s="430"/>
      <c r="Z134" s="430"/>
    </row>
    <row r="135" spans="1:26" ht="15.75" customHeight="1">
      <c r="A135" s="430"/>
      <c r="B135" s="431"/>
      <c r="C135" s="431"/>
      <c r="D135" s="431"/>
      <c r="E135" s="431"/>
      <c r="F135" s="430"/>
      <c r="G135" s="430"/>
      <c r="H135" s="430"/>
      <c r="I135" s="430"/>
      <c r="J135" s="430"/>
      <c r="K135" s="430"/>
      <c r="L135" s="430"/>
      <c r="M135" s="430"/>
      <c r="N135" s="430"/>
      <c r="O135" s="430"/>
      <c r="P135" s="430"/>
      <c r="Q135" s="430"/>
      <c r="R135" s="430"/>
      <c r="S135" s="430"/>
      <c r="T135" s="430"/>
      <c r="U135" s="430"/>
      <c r="V135" s="431"/>
      <c r="W135" s="431"/>
      <c r="X135" s="431"/>
      <c r="Y135" s="430"/>
      <c r="Z135" s="430"/>
    </row>
    <row r="136" spans="1:26" ht="15.75" customHeight="1">
      <c r="A136" s="430"/>
      <c r="B136" s="431"/>
      <c r="C136" s="431"/>
      <c r="D136" s="431"/>
      <c r="E136" s="431"/>
      <c r="F136" s="430"/>
      <c r="G136" s="430"/>
      <c r="H136" s="430"/>
      <c r="I136" s="430"/>
      <c r="J136" s="430"/>
      <c r="K136" s="430"/>
      <c r="L136" s="430"/>
      <c r="M136" s="430"/>
      <c r="N136" s="430"/>
      <c r="O136" s="430"/>
      <c r="P136" s="430"/>
      <c r="Q136" s="430"/>
      <c r="R136" s="430"/>
      <c r="S136" s="430"/>
      <c r="T136" s="430"/>
      <c r="U136" s="430"/>
      <c r="V136" s="431"/>
      <c r="W136" s="431"/>
      <c r="X136" s="431"/>
      <c r="Y136" s="430"/>
      <c r="Z136" s="430"/>
    </row>
    <row r="137" spans="1:26" ht="15.75" customHeight="1">
      <c r="A137" s="430"/>
      <c r="B137" s="431"/>
      <c r="C137" s="431"/>
      <c r="D137" s="431"/>
      <c r="E137" s="431"/>
      <c r="F137" s="430"/>
      <c r="G137" s="430"/>
      <c r="H137" s="430"/>
      <c r="I137" s="430"/>
      <c r="J137" s="430"/>
      <c r="K137" s="430"/>
      <c r="L137" s="430"/>
      <c r="M137" s="430"/>
      <c r="N137" s="430"/>
      <c r="O137" s="430"/>
      <c r="P137" s="430"/>
      <c r="Q137" s="430"/>
      <c r="R137" s="430"/>
      <c r="S137" s="430"/>
      <c r="T137" s="430"/>
      <c r="U137" s="430"/>
      <c r="V137" s="431"/>
      <c r="W137" s="431"/>
      <c r="X137" s="431"/>
      <c r="Y137" s="430"/>
      <c r="Z137" s="430"/>
    </row>
    <row r="138" spans="1:26" ht="15.75" customHeight="1">
      <c r="A138" s="430"/>
      <c r="B138" s="431"/>
      <c r="C138" s="431"/>
      <c r="D138" s="431"/>
      <c r="E138" s="431"/>
      <c r="F138" s="430"/>
      <c r="G138" s="430"/>
      <c r="H138" s="430"/>
      <c r="I138" s="430"/>
      <c r="J138" s="430"/>
      <c r="K138" s="430"/>
      <c r="L138" s="430"/>
      <c r="M138" s="430"/>
      <c r="N138" s="430"/>
      <c r="O138" s="430"/>
      <c r="P138" s="430"/>
      <c r="Q138" s="430"/>
      <c r="R138" s="430"/>
      <c r="S138" s="430"/>
      <c r="T138" s="430"/>
      <c r="U138" s="430"/>
      <c r="V138" s="431"/>
      <c r="W138" s="431"/>
      <c r="X138" s="431"/>
      <c r="Y138" s="430"/>
      <c r="Z138" s="430"/>
    </row>
    <row r="139" spans="1:26" ht="15.75" customHeight="1">
      <c r="A139" s="430"/>
      <c r="B139" s="431"/>
      <c r="C139" s="431"/>
      <c r="D139" s="431"/>
      <c r="E139" s="431"/>
      <c r="F139" s="430"/>
      <c r="G139" s="430"/>
      <c r="H139" s="430"/>
      <c r="I139" s="430"/>
      <c r="J139" s="430"/>
      <c r="K139" s="430"/>
      <c r="L139" s="430"/>
      <c r="M139" s="430"/>
      <c r="N139" s="430"/>
      <c r="O139" s="430"/>
      <c r="P139" s="430"/>
      <c r="Q139" s="430"/>
      <c r="R139" s="430"/>
      <c r="S139" s="430"/>
      <c r="T139" s="430"/>
      <c r="U139" s="430"/>
      <c r="V139" s="431"/>
      <c r="W139" s="431"/>
      <c r="X139" s="431"/>
      <c r="Y139" s="430"/>
      <c r="Z139" s="430"/>
    </row>
    <row r="140" spans="1:26" ht="15.75" customHeight="1">
      <c r="A140" s="430"/>
      <c r="B140" s="431"/>
      <c r="C140" s="431"/>
      <c r="D140" s="431"/>
      <c r="E140" s="431"/>
      <c r="F140" s="430"/>
      <c r="G140" s="430"/>
      <c r="H140" s="430"/>
      <c r="I140" s="430"/>
      <c r="J140" s="430"/>
      <c r="K140" s="430"/>
      <c r="L140" s="430"/>
      <c r="M140" s="430"/>
      <c r="N140" s="430"/>
      <c r="O140" s="430"/>
      <c r="P140" s="430"/>
      <c r="Q140" s="430"/>
      <c r="R140" s="430"/>
      <c r="S140" s="430"/>
      <c r="T140" s="430"/>
      <c r="U140" s="430"/>
      <c r="V140" s="431"/>
      <c r="W140" s="431"/>
      <c r="X140" s="431"/>
      <c r="Y140" s="430"/>
      <c r="Z140" s="430"/>
    </row>
    <row r="141" spans="1:26" ht="15.75" customHeight="1">
      <c r="A141" s="430"/>
      <c r="B141" s="431"/>
      <c r="C141" s="431"/>
      <c r="D141" s="431"/>
      <c r="E141" s="431"/>
      <c r="F141" s="430"/>
      <c r="G141" s="430"/>
      <c r="H141" s="430"/>
      <c r="I141" s="430"/>
      <c r="J141" s="430"/>
      <c r="K141" s="430"/>
      <c r="L141" s="430"/>
      <c r="M141" s="430"/>
      <c r="N141" s="430"/>
      <c r="O141" s="430"/>
      <c r="P141" s="430"/>
      <c r="Q141" s="430"/>
      <c r="R141" s="430"/>
      <c r="S141" s="430"/>
      <c r="T141" s="430"/>
      <c r="U141" s="430"/>
      <c r="V141" s="431"/>
      <c r="W141" s="431"/>
      <c r="X141" s="431"/>
      <c r="Y141" s="430"/>
      <c r="Z141" s="430"/>
    </row>
    <row r="142" spans="1:26" ht="15.75" customHeight="1">
      <c r="A142" s="430"/>
      <c r="B142" s="431"/>
      <c r="C142" s="431"/>
      <c r="D142" s="431"/>
      <c r="E142" s="431"/>
      <c r="F142" s="430"/>
      <c r="G142" s="430"/>
      <c r="H142" s="430"/>
      <c r="I142" s="430"/>
      <c r="J142" s="430"/>
      <c r="K142" s="430"/>
      <c r="L142" s="430"/>
      <c r="M142" s="430"/>
      <c r="N142" s="430"/>
      <c r="O142" s="430"/>
      <c r="P142" s="430"/>
      <c r="Q142" s="430"/>
      <c r="R142" s="430"/>
      <c r="S142" s="430"/>
      <c r="T142" s="430"/>
      <c r="U142" s="430"/>
      <c r="V142" s="431"/>
      <c r="W142" s="431"/>
      <c r="X142" s="431"/>
      <c r="Y142" s="430"/>
      <c r="Z142" s="430"/>
    </row>
    <row r="143" spans="1:26" ht="15.75" customHeight="1">
      <c r="A143" s="430"/>
      <c r="B143" s="431"/>
      <c r="C143" s="431"/>
      <c r="D143" s="431"/>
      <c r="E143" s="431"/>
      <c r="F143" s="430"/>
      <c r="G143" s="430"/>
      <c r="H143" s="430"/>
      <c r="I143" s="430"/>
      <c r="J143" s="430"/>
      <c r="K143" s="430"/>
      <c r="L143" s="430"/>
      <c r="M143" s="430"/>
      <c r="N143" s="430"/>
      <c r="O143" s="430"/>
      <c r="P143" s="430"/>
      <c r="Q143" s="430"/>
      <c r="R143" s="430"/>
      <c r="S143" s="430"/>
      <c r="T143" s="430"/>
      <c r="U143" s="430"/>
      <c r="V143" s="431"/>
      <c r="W143" s="431"/>
      <c r="X143" s="431"/>
      <c r="Y143" s="430"/>
      <c r="Z143" s="430"/>
    </row>
    <row r="144" spans="1:26" ht="15.75" customHeight="1">
      <c r="A144" s="430"/>
      <c r="B144" s="431"/>
      <c r="C144" s="431"/>
      <c r="D144" s="431"/>
      <c r="E144" s="431"/>
      <c r="F144" s="430"/>
      <c r="G144" s="430"/>
      <c r="H144" s="430"/>
      <c r="I144" s="430"/>
      <c r="J144" s="430"/>
      <c r="K144" s="430"/>
      <c r="L144" s="430"/>
      <c r="M144" s="430"/>
      <c r="N144" s="430"/>
      <c r="O144" s="430"/>
      <c r="P144" s="430"/>
      <c r="Q144" s="430"/>
      <c r="R144" s="430"/>
      <c r="S144" s="430"/>
      <c r="T144" s="430"/>
      <c r="U144" s="430"/>
      <c r="V144" s="431"/>
      <c r="W144" s="431"/>
      <c r="X144" s="431"/>
      <c r="Y144" s="430"/>
      <c r="Z144" s="430"/>
    </row>
    <row r="145" spans="1:26" ht="15.75" customHeight="1">
      <c r="A145" s="430"/>
      <c r="B145" s="431"/>
      <c r="C145" s="431"/>
      <c r="D145" s="431"/>
      <c r="E145" s="431"/>
      <c r="F145" s="430"/>
      <c r="G145" s="430"/>
      <c r="H145" s="430"/>
      <c r="I145" s="430"/>
      <c r="J145" s="430"/>
      <c r="K145" s="430"/>
      <c r="L145" s="430"/>
      <c r="M145" s="430"/>
      <c r="N145" s="430"/>
      <c r="O145" s="430"/>
      <c r="P145" s="430"/>
      <c r="Q145" s="430"/>
      <c r="R145" s="430"/>
      <c r="S145" s="430"/>
      <c r="T145" s="430"/>
      <c r="U145" s="430"/>
      <c r="V145" s="431"/>
      <c r="W145" s="431"/>
      <c r="X145" s="431"/>
      <c r="Y145" s="430"/>
      <c r="Z145" s="430"/>
    </row>
    <row r="146" spans="1:26" ht="15.75" customHeight="1">
      <c r="A146" s="430"/>
      <c r="B146" s="431"/>
      <c r="C146" s="431"/>
      <c r="D146" s="431"/>
      <c r="E146" s="431"/>
      <c r="F146" s="430"/>
      <c r="G146" s="430"/>
      <c r="H146" s="430"/>
      <c r="I146" s="430"/>
      <c r="J146" s="430"/>
      <c r="K146" s="430"/>
      <c r="L146" s="430"/>
      <c r="M146" s="430"/>
      <c r="N146" s="430"/>
      <c r="O146" s="430"/>
      <c r="P146" s="430"/>
      <c r="Q146" s="430"/>
      <c r="R146" s="430"/>
      <c r="S146" s="430"/>
      <c r="T146" s="430"/>
      <c r="U146" s="430"/>
      <c r="V146" s="431"/>
      <c r="W146" s="431"/>
      <c r="X146" s="431"/>
      <c r="Y146" s="430"/>
      <c r="Z146" s="430"/>
    </row>
    <row r="147" spans="1:26" ht="15.75" customHeight="1">
      <c r="A147" s="430"/>
      <c r="B147" s="431"/>
      <c r="C147" s="431"/>
      <c r="D147" s="431"/>
      <c r="E147" s="431"/>
      <c r="F147" s="430"/>
      <c r="G147" s="430"/>
      <c r="H147" s="430"/>
      <c r="I147" s="430"/>
      <c r="J147" s="430"/>
      <c r="K147" s="430"/>
      <c r="L147" s="430"/>
      <c r="M147" s="430"/>
      <c r="N147" s="430"/>
      <c r="O147" s="430"/>
      <c r="P147" s="430"/>
      <c r="Q147" s="430"/>
      <c r="R147" s="430"/>
      <c r="S147" s="430"/>
      <c r="T147" s="430"/>
      <c r="U147" s="430"/>
      <c r="V147" s="431"/>
      <c r="W147" s="431"/>
      <c r="X147" s="431"/>
      <c r="Y147" s="430"/>
      <c r="Z147" s="430"/>
    </row>
    <row r="148" spans="1:26" ht="15.75" customHeight="1">
      <c r="A148" s="430"/>
      <c r="B148" s="431"/>
      <c r="C148" s="431"/>
      <c r="D148" s="431"/>
      <c r="E148" s="431"/>
      <c r="F148" s="430"/>
      <c r="G148" s="430"/>
      <c r="H148" s="430"/>
      <c r="I148" s="430"/>
      <c r="J148" s="430"/>
      <c r="K148" s="430"/>
      <c r="L148" s="430"/>
      <c r="M148" s="430"/>
      <c r="N148" s="430"/>
      <c r="O148" s="430"/>
      <c r="P148" s="430"/>
      <c r="Q148" s="430"/>
      <c r="R148" s="430"/>
      <c r="S148" s="430"/>
      <c r="T148" s="430"/>
      <c r="U148" s="430"/>
      <c r="V148" s="431"/>
      <c r="W148" s="431"/>
      <c r="X148" s="431"/>
      <c r="Y148" s="430"/>
      <c r="Z148" s="430"/>
    </row>
    <row r="149" spans="1:26" ht="15.75" customHeight="1">
      <c r="A149" s="430"/>
      <c r="B149" s="431"/>
      <c r="C149" s="431"/>
      <c r="D149" s="431"/>
      <c r="E149" s="431"/>
      <c r="F149" s="430"/>
      <c r="G149" s="430"/>
      <c r="H149" s="430"/>
      <c r="I149" s="430"/>
      <c r="J149" s="430"/>
      <c r="K149" s="430"/>
      <c r="L149" s="430"/>
      <c r="M149" s="430"/>
      <c r="N149" s="430"/>
      <c r="O149" s="430"/>
      <c r="P149" s="430"/>
      <c r="Q149" s="430"/>
      <c r="R149" s="430"/>
      <c r="S149" s="430"/>
      <c r="T149" s="430"/>
      <c r="U149" s="430"/>
      <c r="V149" s="431"/>
      <c r="W149" s="431"/>
      <c r="X149" s="431"/>
      <c r="Y149" s="430"/>
      <c r="Z149" s="430"/>
    </row>
    <row r="150" spans="1:26" ht="15.75" customHeight="1">
      <c r="A150" s="430"/>
      <c r="B150" s="431"/>
      <c r="C150" s="431"/>
      <c r="D150" s="431"/>
      <c r="E150" s="431"/>
      <c r="F150" s="430"/>
      <c r="G150" s="430"/>
      <c r="H150" s="430"/>
      <c r="I150" s="430"/>
      <c r="J150" s="430"/>
      <c r="K150" s="430"/>
      <c r="L150" s="430"/>
      <c r="M150" s="430"/>
      <c r="N150" s="430"/>
      <c r="O150" s="430"/>
      <c r="P150" s="430"/>
      <c r="Q150" s="430"/>
      <c r="R150" s="430"/>
      <c r="S150" s="430"/>
      <c r="T150" s="430"/>
      <c r="U150" s="430"/>
      <c r="V150" s="431"/>
      <c r="W150" s="431"/>
      <c r="X150" s="431"/>
      <c r="Y150" s="430"/>
      <c r="Z150" s="430"/>
    </row>
    <row r="151" spans="1:26" ht="15.75" customHeight="1">
      <c r="A151" s="430"/>
      <c r="B151" s="431"/>
      <c r="C151" s="431"/>
      <c r="D151" s="431"/>
      <c r="E151" s="431"/>
      <c r="F151" s="430"/>
      <c r="G151" s="430"/>
      <c r="H151" s="430"/>
      <c r="I151" s="430"/>
      <c r="J151" s="430"/>
      <c r="K151" s="430"/>
      <c r="L151" s="430"/>
      <c r="M151" s="430"/>
      <c r="N151" s="430"/>
      <c r="O151" s="430"/>
      <c r="P151" s="430"/>
      <c r="Q151" s="430"/>
      <c r="R151" s="430"/>
      <c r="S151" s="430"/>
      <c r="T151" s="430"/>
      <c r="U151" s="430"/>
      <c r="V151" s="431"/>
      <c r="W151" s="431"/>
      <c r="X151" s="431"/>
      <c r="Y151" s="430"/>
      <c r="Z151" s="430"/>
    </row>
    <row r="152" spans="1:26" ht="15.75" customHeight="1">
      <c r="A152" s="430"/>
      <c r="B152" s="431"/>
      <c r="C152" s="431"/>
      <c r="D152" s="431"/>
      <c r="E152" s="431"/>
      <c r="F152" s="430"/>
      <c r="G152" s="430"/>
      <c r="H152" s="430"/>
      <c r="I152" s="430"/>
      <c r="J152" s="430"/>
      <c r="K152" s="430"/>
      <c r="L152" s="430"/>
      <c r="M152" s="430"/>
      <c r="N152" s="430"/>
      <c r="O152" s="430"/>
      <c r="P152" s="430"/>
      <c r="Q152" s="430"/>
      <c r="R152" s="430"/>
      <c r="S152" s="430"/>
      <c r="T152" s="430"/>
      <c r="U152" s="430"/>
      <c r="V152" s="431"/>
      <c r="W152" s="431"/>
      <c r="X152" s="431"/>
      <c r="Y152" s="430"/>
      <c r="Z152" s="430"/>
    </row>
    <row r="153" spans="1:26" ht="15.75" customHeight="1">
      <c r="A153" s="430"/>
      <c r="B153" s="431"/>
      <c r="C153" s="431"/>
      <c r="D153" s="431"/>
      <c r="E153" s="431"/>
      <c r="F153" s="430"/>
      <c r="G153" s="430"/>
      <c r="H153" s="430"/>
      <c r="I153" s="430"/>
      <c r="J153" s="430"/>
      <c r="K153" s="430"/>
      <c r="L153" s="430"/>
      <c r="M153" s="430"/>
      <c r="N153" s="430"/>
      <c r="O153" s="430"/>
      <c r="P153" s="430"/>
      <c r="Q153" s="430"/>
      <c r="R153" s="430"/>
      <c r="S153" s="430"/>
      <c r="T153" s="430"/>
      <c r="U153" s="430"/>
      <c r="V153" s="431"/>
      <c r="W153" s="431"/>
      <c r="X153" s="431"/>
      <c r="Y153" s="430"/>
      <c r="Z153" s="430"/>
    </row>
    <row r="154" spans="1:26" ht="15.75" customHeight="1">
      <c r="A154" s="430"/>
      <c r="B154" s="431"/>
      <c r="C154" s="431"/>
      <c r="D154" s="431"/>
      <c r="E154" s="431"/>
      <c r="F154" s="430"/>
      <c r="G154" s="430"/>
      <c r="H154" s="430"/>
      <c r="I154" s="430"/>
      <c r="J154" s="430"/>
      <c r="K154" s="430"/>
      <c r="L154" s="430"/>
      <c r="M154" s="430"/>
      <c r="N154" s="430"/>
      <c r="O154" s="430"/>
      <c r="P154" s="430"/>
      <c r="Q154" s="430"/>
      <c r="R154" s="430"/>
      <c r="S154" s="430"/>
      <c r="T154" s="430"/>
      <c r="U154" s="430"/>
      <c r="V154" s="431"/>
      <c r="W154" s="431"/>
      <c r="X154" s="431"/>
      <c r="Y154" s="430"/>
      <c r="Z154" s="430"/>
    </row>
    <row r="155" spans="1:26" ht="15.75" customHeight="1">
      <c r="A155" s="430"/>
      <c r="B155" s="431"/>
      <c r="C155" s="431"/>
      <c r="D155" s="431"/>
      <c r="E155" s="431"/>
      <c r="F155" s="430"/>
      <c r="G155" s="430"/>
      <c r="H155" s="430"/>
      <c r="I155" s="430"/>
      <c r="J155" s="430"/>
      <c r="K155" s="430"/>
      <c r="L155" s="430"/>
      <c r="M155" s="430"/>
      <c r="N155" s="430"/>
      <c r="O155" s="430"/>
      <c r="P155" s="430"/>
      <c r="Q155" s="430"/>
      <c r="R155" s="430"/>
      <c r="S155" s="430"/>
      <c r="T155" s="430"/>
      <c r="U155" s="430"/>
      <c r="V155" s="431"/>
      <c r="W155" s="431"/>
      <c r="X155" s="431"/>
      <c r="Y155" s="430"/>
      <c r="Z155" s="430"/>
    </row>
    <row r="156" spans="1:26" ht="15.75" customHeight="1">
      <c r="A156" s="430"/>
      <c r="B156" s="431"/>
      <c r="C156" s="431"/>
      <c r="D156" s="431"/>
      <c r="E156" s="431"/>
      <c r="F156" s="430"/>
      <c r="G156" s="430"/>
      <c r="H156" s="430"/>
      <c r="I156" s="430"/>
      <c r="J156" s="430"/>
      <c r="K156" s="430"/>
      <c r="L156" s="430"/>
      <c r="M156" s="430"/>
      <c r="N156" s="430"/>
      <c r="O156" s="430"/>
      <c r="P156" s="430"/>
      <c r="Q156" s="430"/>
      <c r="R156" s="430"/>
      <c r="S156" s="430"/>
      <c r="T156" s="430"/>
      <c r="U156" s="430"/>
      <c r="V156" s="431"/>
      <c r="W156" s="431"/>
      <c r="X156" s="431"/>
      <c r="Y156" s="430"/>
      <c r="Z156" s="430"/>
    </row>
    <row r="157" spans="1:26" ht="15.75" customHeight="1">
      <c r="A157" s="430"/>
      <c r="B157" s="431"/>
      <c r="C157" s="431"/>
      <c r="D157" s="431"/>
      <c r="E157" s="431"/>
      <c r="F157" s="430"/>
      <c r="G157" s="430"/>
      <c r="H157" s="430"/>
      <c r="I157" s="430"/>
      <c r="J157" s="430"/>
      <c r="K157" s="430"/>
      <c r="L157" s="430"/>
      <c r="M157" s="430"/>
      <c r="N157" s="430"/>
      <c r="O157" s="430"/>
      <c r="P157" s="430"/>
      <c r="Q157" s="430"/>
      <c r="R157" s="430"/>
      <c r="S157" s="430"/>
      <c r="T157" s="430"/>
      <c r="U157" s="430"/>
      <c r="V157" s="431"/>
      <c r="W157" s="431"/>
      <c r="X157" s="431"/>
      <c r="Y157" s="430"/>
      <c r="Z157" s="430"/>
    </row>
    <row r="158" spans="1:26" ht="15.75" customHeight="1">
      <c r="A158" s="430"/>
      <c r="B158" s="431"/>
      <c r="C158" s="431"/>
      <c r="D158" s="431"/>
      <c r="E158" s="431"/>
      <c r="F158" s="430"/>
      <c r="G158" s="430"/>
      <c r="H158" s="430"/>
      <c r="I158" s="430"/>
      <c r="J158" s="430"/>
      <c r="K158" s="430"/>
      <c r="L158" s="430"/>
      <c r="M158" s="430"/>
      <c r="N158" s="430"/>
      <c r="O158" s="430"/>
      <c r="P158" s="430"/>
      <c r="Q158" s="430"/>
      <c r="R158" s="430"/>
      <c r="S158" s="430"/>
      <c r="T158" s="430"/>
      <c r="U158" s="430"/>
      <c r="V158" s="431"/>
      <c r="W158" s="431"/>
      <c r="X158" s="431"/>
      <c r="Y158" s="430"/>
      <c r="Z158" s="430"/>
    </row>
    <row r="159" spans="1:26" ht="15.75" customHeight="1">
      <c r="A159" s="430"/>
      <c r="B159" s="431"/>
      <c r="C159" s="431"/>
      <c r="D159" s="431"/>
      <c r="E159" s="431"/>
      <c r="F159" s="430"/>
      <c r="G159" s="430"/>
      <c r="H159" s="430"/>
      <c r="I159" s="430"/>
      <c r="J159" s="430"/>
      <c r="K159" s="430"/>
      <c r="L159" s="430"/>
      <c r="M159" s="430"/>
      <c r="N159" s="430"/>
      <c r="O159" s="430"/>
      <c r="P159" s="430"/>
      <c r="Q159" s="430"/>
      <c r="R159" s="430"/>
      <c r="S159" s="430"/>
      <c r="T159" s="430"/>
      <c r="U159" s="430"/>
      <c r="V159" s="431"/>
      <c r="W159" s="431"/>
      <c r="X159" s="431"/>
      <c r="Y159" s="430"/>
      <c r="Z159" s="430"/>
    </row>
    <row r="160" spans="1:26" ht="15.75" customHeight="1">
      <c r="A160" s="430"/>
      <c r="B160" s="431"/>
      <c r="C160" s="431"/>
      <c r="D160" s="431"/>
      <c r="E160" s="431"/>
      <c r="F160" s="430"/>
      <c r="G160" s="430"/>
      <c r="H160" s="430"/>
      <c r="I160" s="430"/>
      <c r="J160" s="430"/>
      <c r="K160" s="430"/>
      <c r="L160" s="430"/>
      <c r="M160" s="430"/>
      <c r="N160" s="430"/>
      <c r="O160" s="430"/>
      <c r="P160" s="430"/>
      <c r="Q160" s="430"/>
      <c r="R160" s="430"/>
      <c r="S160" s="430"/>
      <c r="T160" s="430"/>
      <c r="U160" s="430"/>
      <c r="V160" s="431"/>
      <c r="W160" s="431"/>
      <c r="X160" s="431"/>
      <c r="Y160" s="430"/>
      <c r="Z160" s="430"/>
    </row>
    <row r="161" spans="1:26" ht="15.75" customHeight="1">
      <c r="A161" s="430"/>
      <c r="B161" s="431"/>
      <c r="C161" s="431"/>
      <c r="D161" s="431"/>
      <c r="E161" s="431"/>
      <c r="F161" s="430"/>
      <c r="G161" s="430"/>
      <c r="H161" s="430"/>
      <c r="I161" s="430"/>
      <c r="J161" s="430"/>
      <c r="K161" s="430"/>
      <c r="L161" s="430"/>
      <c r="M161" s="430"/>
      <c r="N161" s="430"/>
      <c r="O161" s="430"/>
      <c r="P161" s="430"/>
      <c r="Q161" s="430"/>
      <c r="R161" s="430"/>
      <c r="S161" s="430"/>
      <c r="T161" s="430"/>
      <c r="U161" s="430"/>
      <c r="V161" s="431"/>
      <c r="W161" s="431"/>
      <c r="X161" s="431"/>
      <c r="Y161" s="430"/>
      <c r="Z161" s="430"/>
    </row>
    <row r="162" spans="1:26" ht="15.75" customHeight="1">
      <c r="A162" s="430"/>
      <c r="B162" s="431"/>
      <c r="C162" s="431"/>
      <c r="D162" s="431"/>
      <c r="E162" s="431"/>
      <c r="F162" s="430"/>
      <c r="G162" s="430"/>
      <c r="H162" s="430"/>
      <c r="I162" s="430"/>
      <c r="J162" s="430"/>
      <c r="K162" s="430"/>
      <c r="L162" s="430"/>
      <c r="M162" s="430"/>
      <c r="N162" s="430"/>
      <c r="O162" s="430"/>
      <c r="P162" s="430"/>
      <c r="Q162" s="430"/>
      <c r="R162" s="430"/>
      <c r="S162" s="430"/>
      <c r="T162" s="430"/>
      <c r="U162" s="430"/>
      <c r="V162" s="431"/>
      <c r="W162" s="431"/>
      <c r="X162" s="431"/>
      <c r="Y162" s="430"/>
      <c r="Z162" s="430"/>
    </row>
    <row r="163" spans="1:26" ht="15.75" customHeight="1">
      <c r="A163" s="430"/>
      <c r="B163" s="431"/>
      <c r="C163" s="431"/>
      <c r="D163" s="431"/>
      <c r="E163" s="431"/>
      <c r="F163" s="430"/>
      <c r="G163" s="430"/>
      <c r="H163" s="430"/>
      <c r="I163" s="430"/>
      <c r="J163" s="430"/>
      <c r="K163" s="430"/>
      <c r="L163" s="430"/>
      <c r="M163" s="430"/>
      <c r="N163" s="430"/>
      <c r="O163" s="430"/>
      <c r="P163" s="430"/>
      <c r="Q163" s="430"/>
      <c r="R163" s="430"/>
      <c r="S163" s="430"/>
      <c r="T163" s="430"/>
      <c r="U163" s="430"/>
      <c r="V163" s="431"/>
      <c r="W163" s="431"/>
      <c r="X163" s="431"/>
      <c r="Y163" s="430"/>
      <c r="Z163" s="430"/>
    </row>
    <row r="164" spans="1:26" ht="15.75" customHeight="1">
      <c r="A164" s="430"/>
      <c r="B164" s="431"/>
      <c r="C164" s="431"/>
      <c r="D164" s="431"/>
      <c r="E164" s="431"/>
      <c r="F164" s="430"/>
      <c r="G164" s="430"/>
      <c r="H164" s="430"/>
      <c r="I164" s="430"/>
      <c r="J164" s="430"/>
      <c r="K164" s="430"/>
      <c r="L164" s="430"/>
      <c r="M164" s="430"/>
      <c r="N164" s="430"/>
      <c r="O164" s="430"/>
      <c r="P164" s="430"/>
      <c r="Q164" s="430"/>
      <c r="R164" s="430"/>
      <c r="S164" s="430"/>
      <c r="T164" s="430"/>
      <c r="U164" s="430"/>
      <c r="V164" s="431"/>
      <c r="W164" s="431"/>
      <c r="X164" s="431"/>
      <c r="Y164" s="430"/>
      <c r="Z164" s="430"/>
    </row>
    <row r="165" spans="1:26" ht="15.75" customHeight="1">
      <c r="A165" s="430"/>
      <c r="B165" s="431"/>
      <c r="C165" s="431"/>
      <c r="D165" s="431"/>
      <c r="E165" s="431"/>
      <c r="F165" s="430"/>
      <c r="G165" s="430"/>
      <c r="H165" s="430"/>
      <c r="I165" s="430"/>
      <c r="J165" s="430"/>
      <c r="K165" s="430"/>
      <c r="L165" s="430"/>
      <c r="M165" s="430"/>
      <c r="N165" s="430"/>
      <c r="O165" s="430"/>
      <c r="P165" s="430"/>
      <c r="Q165" s="430"/>
      <c r="R165" s="430"/>
      <c r="S165" s="430"/>
      <c r="T165" s="430"/>
      <c r="U165" s="430"/>
      <c r="V165" s="431"/>
      <c r="W165" s="431"/>
      <c r="X165" s="431"/>
      <c r="Y165" s="430"/>
      <c r="Z165" s="430"/>
    </row>
    <row r="166" spans="1:26" ht="15.75" customHeight="1">
      <c r="A166" s="430"/>
      <c r="B166" s="431"/>
      <c r="C166" s="431"/>
      <c r="D166" s="431"/>
      <c r="E166" s="431"/>
      <c r="F166" s="430"/>
      <c r="G166" s="430"/>
      <c r="H166" s="430"/>
      <c r="I166" s="430"/>
      <c r="J166" s="430"/>
      <c r="K166" s="430"/>
      <c r="L166" s="430"/>
      <c r="M166" s="430"/>
      <c r="N166" s="430"/>
      <c r="O166" s="430"/>
      <c r="P166" s="430"/>
      <c r="Q166" s="430"/>
      <c r="R166" s="430"/>
      <c r="S166" s="430"/>
      <c r="T166" s="430"/>
      <c r="U166" s="430"/>
      <c r="V166" s="431"/>
      <c r="W166" s="431"/>
      <c r="X166" s="431"/>
      <c r="Y166" s="430"/>
      <c r="Z166" s="430"/>
    </row>
    <row r="167" spans="1:26" ht="15.75" customHeight="1">
      <c r="A167" s="430"/>
      <c r="B167" s="431"/>
      <c r="C167" s="431"/>
      <c r="D167" s="431"/>
      <c r="E167" s="431"/>
      <c r="F167" s="430"/>
      <c r="G167" s="430"/>
      <c r="H167" s="430"/>
      <c r="I167" s="430"/>
      <c r="J167" s="430"/>
      <c r="K167" s="430"/>
      <c r="L167" s="430"/>
      <c r="M167" s="430"/>
      <c r="N167" s="430"/>
      <c r="O167" s="430"/>
      <c r="P167" s="430"/>
      <c r="Q167" s="430"/>
      <c r="R167" s="430"/>
      <c r="S167" s="430"/>
      <c r="T167" s="430"/>
      <c r="U167" s="430"/>
      <c r="V167" s="431"/>
      <c r="W167" s="431"/>
      <c r="X167" s="431"/>
      <c r="Y167" s="430"/>
      <c r="Z167" s="430"/>
    </row>
    <row r="168" spans="1:26" ht="15.75" customHeight="1">
      <c r="A168" s="430"/>
      <c r="B168" s="431"/>
      <c r="C168" s="431"/>
      <c r="D168" s="431"/>
      <c r="E168" s="431"/>
      <c r="F168" s="430"/>
      <c r="G168" s="430"/>
      <c r="H168" s="430"/>
      <c r="I168" s="430"/>
      <c r="J168" s="430"/>
      <c r="K168" s="430"/>
      <c r="L168" s="430"/>
      <c r="M168" s="430"/>
      <c r="N168" s="430"/>
      <c r="O168" s="430"/>
      <c r="P168" s="430"/>
      <c r="Q168" s="430"/>
      <c r="R168" s="430"/>
      <c r="S168" s="430"/>
      <c r="T168" s="430"/>
      <c r="U168" s="430"/>
      <c r="V168" s="431"/>
      <c r="W168" s="431"/>
      <c r="X168" s="431"/>
      <c r="Y168" s="430"/>
      <c r="Z168" s="430"/>
    </row>
    <row r="169" spans="1:26" ht="15.75" customHeight="1">
      <c r="A169" s="430"/>
      <c r="B169" s="431"/>
      <c r="C169" s="431"/>
      <c r="D169" s="431"/>
      <c r="E169" s="431"/>
      <c r="F169" s="430"/>
      <c r="G169" s="430"/>
      <c r="H169" s="430"/>
      <c r="I169" s="430"/>
      <c r="J169" s="430"/>
      <c r="K169" s="430"/>
      <c r="L169" s="430"/>
      <c r="M169" s="430"/>
      <c r="N169" s="430"/>
      <c r="O169" s="430"/>
      <c r="P169" s="430"/>
      <c r="Q169" s="430"/>
      <c r="R169" s="430"/>
      <c r="S169" s="430"/>
      <c r="T169" s="430"/>
      <c r="U169" s="430"/>
      <c r="V169" s="431"/>
      <c r="W169" s="431"/>
      <c r="X169" s="431"/>
      <c r="Y169" s="430"/>
      <c r="Z169" s="430"/>
    </row>
    <row r="170" spans="1:26" ht="15.75" customHeight="1">
      <c r="A170" s="430"/>
      <c r="B170" s="431"/>
      <c r="C170" s="431"/>
      <c r="D170" s="431"/>
      <c r="E170" s="431"/>
      <c r="F170" s="430"/>
      <c r="G170" s="430"/>
      <c r="H170" s="430"/>
      <c r="I170" s="430"/>
      <c r="J170" s="430"/>
      <c r="K170" s="430"/>
      <c r="L170" s="430"/>
      <c r="M170" s="430"/>
      <c r="N170" s="430"/>
      <c r="O170" s="430"/>
      <c r="P170" s="430"/>
      <c r="Q170" s="430"/>
      <c r="R170" s="430"/>
      <c r="S170" s="430"/>
      <c r="T170" s="430"/>
      <c r="U170" s="430"/>
      <c r="V170" s="431"/>
      <c r="W170" s="431"/>
      <c r="X170" s="431"/>
      <c r="Y170" s="430"/>
      <c r="Z170" s="430"/>
    </row>
    <row r="171" spans="1:26" ht="15.75" customHeight="1">
      <c r="A171" s="430"/>
      <c r="B171" s="431"/>
      <c r="C171" s="431"/>
      <c r="D171" s="431"/>
      <c r="E171" s="431"/>
      <c r="F171" s="430"/>
      <c r="G171" s="430"/>
      <c r="H171" s="430"/>
      <c r="I171" s="430"/>
      <c r="J171" s="430"/>
      <c r="K171" s="430"/>
      <c r="L171" s="430"/>
      <c r="M171" s="430"/>
      <c r="N171" s="430"/>
      <c r="O171" s="430"/>
      <c r="P171" s="430"/>
      <c r="Q171" s="430"/>
      <c r="R171" s="430"/>
      <c r="S171" s="430"/>
      <c r="T171" s="430"/>
      <c r="U171" s="430"/>
      <c r="V171" s="431"/>
      <c r="W171" s="431"/>
      <c r="X171" s="431"/>
      <c r="Y171" s="430"/>
      <c r="Z171" s="430"/>
    </row>
    <row r="172" spans="1:26" ht="15.75" customHeight="1">
      <c r="A172" s="430"/>
      <c r="B172" s="431"/>
      <c r="C172" s="431"/>
      <c r="D172" s="431"/>
      <c r="E172" s="431"/>
      <c r="F172" s="430"/>
      <c r="G172" s="430"/>
      <c r="H172" s="430"/>
      <c r="I172" s="430"/>
      <c r="J172" s="430"/>
      <c r="K172" s="430"/>
      <c r="L172" s="430"/>
      <c r="M172" s="430"/>
      <c r="N172" s="430"/>
      <c r="O172" s="430"/>
      <c r="P172" s="430"/>
      <c r="Q172" s="430"/>
      <c r="R172" s="430"/>
      <c r="S172" s="430"/>
      <c r="T172" s="430"/>
      <c r="U172" s="430"/>
      <c r="V172" s="431"/>
      <c r="W172" s="431"/>
      <c r="X172" s="431"/>
      <c r="Y172" s="430"/>
      <c r="Z172" s="430"/>
    </row>
    <row r="173" spans="1:26" ht="15.75" customHeight="1">
      <c r="A173" s="430"/>
      <c r="B173" s="431"/>
      <c r="C173" s="431"/>
      <c r="D173" s="431"/>
      <c r="E173" s="431"/>
      <c r="F173" s="430"/>
      <c r="G173" s="430"/>
      <c r="H173" s="430"/>
      <c r="I173" s="430"/>
      <c r="J173" s="430"/>
      <c r="K173" s="430"/>
      <c r="L173" s="430"/>
      <c r="M173" s="430"/>
      <c r="N173" s="430"/>
      <c r="O173" s="430"/>
      <c r="P173" s="430"/>
      <c r="Q173" s="430"/>
      <c r="R173" s="430"/>
      <c r="S173" s="430"/>
      <c r="T173" s="430"/>
      <c r="U173" s="430"/>
      <c r="V173" s="431"/>
      <c r="W173" s="431"/>
      <c r="X173" s="431"/>
      <c r="Y173" s="430"/>
      <c r="Z173" s="430"/>
    </row>
    <row r="174" spans="1:26" ht="15.75" customHeight="1">
      <c r="A174" s="430"/>
      <c r="B174" s="431"/>
      <c r="C174" s="431"/>
      <c r="D174" s="431"/>
      <c r="E174" s="431"/>
      <c r="F174" s="430"/>
      <c r="G174" s="430"/>
      <c r="H174" s="430"/>
      <c r="I174" s="430"/>
      <c r="J174" s="430"/>
      <c r="K174" s="430"/>
      <c r="L174" s="430"/>
      <c r="M174" s="430"/>
      <c r="N174" s="430"/>
      <c r="O174" s="430"/>
      <c r="P174" s="430"/>
      <c r="Q174" s="430"/>
      <c r="R174" s="430"/>
      <c r="S174" s="430"/>
      <c r="T174" s="430"/>
      <c r="U174" s="430"/>
      <c r="V174" s="431"/>
      <c r="W174" s="431"/>
      <c r="X174" s="431"/>
      <c r="Y174" s="430"/>
      <c r="Z174" s="430"/>
    </row>
    <row r="175" spans="1:26" ht="15.75" customHeight="1">
      <c r="A175" s="430"/>
      <c r="B175" s="431"/>
      <c r="C175" s="431"/>
      <c r="D175" s="431"/>
      <c r="E175" s="431"/>
      <c r="F175" s="430"/>
      <c r="G175" s="430"/>
      <c r="H175" s="430"/>
      <c r="I175" s="430"/>
      <c r="J175" s="430"/>
      <c r="K175" s="430"/>
      <c r="L175" s="430"/>
      <c r="M175" s="430"/>
      <c r="N175" s="430"/>
      <c r="O175" s="430"/>
      <c r="P175" s="430"/>
      <c r="Q175" s="430"/>
      <c r="R175" s="430"/>
      <c r="S175" s="430"/>
      <c r="T175" s="430"/>
      <c r="U175" s="430"/>
      <c r="V175" s="431"/>
      <c r="W175" s="431"/>
      <c r="X175" s="431"/>
      <c r="Y175" s="430"/>
      <c r="Z175" s="430"/>
    </row>
    <row r="176" spans="1:26" ht="15.75" customHeight="1">
      <c r="A176" s="430"/>
      <c r="B176" s="431"/>
      <c r="C176" s="431"/>
      <c r="D176" s="431"/>
      <c r="E176" s="431"/>
      <c r="F176" s="430"/>
      <c r="G176" s="430"/>
      <c r="H176" s="430"/>
      <c r="I176" s="430"/>
      <c r="J176" s="430"/>
      <c r="K176" s="430"/>
      <c r="L176" s="430"/>
      <c r="M176" s="430"/>
      <c r="N176" s="430"/>
      <c r="O176" s="430"/>
      <c r="P176" s="430"/>
      <c r="Q176" s="430"/>
      <c r="R176" s="430"/>
      <c r="S176" s="430"/>
      <c r="T176" s="430"/>
      <c r="U176" s="430"/>
      <c r="V176" s="431"/>
      <c r="W176" s="431"/>
      <c r="X176" s="431"/>
      <c r="Y176" s="430"/>
      <c r="Z176" s="430"/>
    </row>
    <row r="177" spans="1:26" ht="15.75" customHeight="1">
      <c r="A177" s="430"/>
      <c r="B177" s="431"/>
      <c r="C177" s="431"/>
      <c r="D177" s="431"/>
      <c r="E177" s="431"/>
      <c r="F177" s="430"/>
      <c r="G177" s="430"/>
      <c r="H177" s="430"/>
      <c r="I177" s="430"/>
      <c r="J177" s="430"/>
      <c r="K177" s="430"/>
      <c r="L177" s="430"/>
      <c r="M177" s="430"/>
      <c r="N177" s="430"/>
      <c r="O177" s="430"/>
      <c r="P177" s="430"/>
      <c r="Q177" s="430"/>
      <c r="R177" s="430"/>
      <c r="S177" s="430"/>
      <c r="T177" s="430"/>
      <c r="U177" s="430"/>
      <c r="V177" s="431"/>
      <c r="W177" s="431"/>
      <c r="X177" s="431"/>
      <c r="Y177" s="430"/>
      <c r="Z177" s="430"/>
    </row>
    <row r="178" spans="1:26" ht="15.75" customHeight="1">
      <c r="A178" s="430"/>
      <c r="B178" s="431"/>
      <c r="C178" s="431"/>
      <c r="D178" s="431"/>
      <c r="E178" s="431"/>
      <c r="F178" s="430"/>
      <c r="G178" s="430"/>
      <c r="H178" s="430"/>
      <c r="I178" s="430"/>
      <c r="J178" s="430"/>
      <c r="K178" s="430"/>
      <c r="L178" s="430"/>
      <c r="M178" s="430"/>
      <c r="N178" s="430"/>
      <c r="O178" s="430"/>
      <c r="P178" s="430"/>
      <c r="Q178" s="430"/>
      <c r="R178" s="430"/>
      <c r="S178" s="430"/>
      <c r="T178" s="430"/>
      <c r="U178" s="430"/>
      <c r="V178" s="431"/>
      <c r="W178" s="431"/>
      <c r="X178" s="431"/>
      <c r="Y178" s="430"/>
      <c r="Z178" s="430"/>
    </row>
    <row r="179" spans="1:26" ht="15.75" customHeight="1">
      <c r="A179" s="430"/>
      <c r="B179" s="431"/>
      <c r="C179" s="431"/>
      <c r="D179" s="431"/>
      <c r="E179" s="431"/>
      <c r="F179" s="430"/>
      <c r="G179" s="430"/>
      <c r="H179" s="430"/>
      <c r="I179" s="430"/>
      <c r="J179" s="430"/>
      <c r="K179" s="430"/>
      <c r="L179" s="430"/>
      <c r="M179" s="430"/>
      <c r="N179" s="430"/>
      <c r="O179" s="430"/>
      <c r="P179" s="430"/>
      <c r="Q179" s="430"/>
      <c r="R179" s="430"/>
      <c r="S179" s="430"/>
      <c r="T179" s="430"/>
      <c r="U179" s="430"/>
      <c r="V179" s="431"/>
      <c r="W179" s="431"/>
      <c r="X179" s="431"/>
      <c r="Y179" s="430"/>
      <c r="Z179" s="430"/>
    </row>
    <row r="180" spans="1:26" ht="15.75" customHeight="1">
      <c r="A180" s="430"/>
      <c r="B180" s="431"/>
      <c r="C180" s="431"/>
      <c r="D180" s="431"/>
      <c r="E180" s="431"/>
      <c r="F180" s="430"/>
      <c r="G180" s="430"/>
      <c r="H180" s="430"/>
      <c r="I180" s="430"/>
      <c r="J180" s="430"/>
      <c r="K180" s="430"/>
      <c r="L180" s="430"/>
      <c r="M180" s="430"/>
      <c r="N180" s="430"/>
      <c r="O180" s="430"/>
      <c r="P180" s="430"/>
      <c r="Q180" s="430"/>
      <c r="R180" s="430"/>
      <c r="S180" s="430"/>
      <c r="T180" s="430"/>
      <c r="U180" s="430"/>
      <c r="V180" s="431"/>
      <c r="W180" s="431"/>
      <c r="X180" s="431"/>
      <c r="Y180" s="430"/>
      <c r="Z180" s="430"/>
    </row>
    <row r="181" spans="1:26" ht="15.75" customHeight="1">
      <c r="A181" s="430"/>
      <c r="B181" s="431"/>
      <c r="C181" s="431"/>
      <c r="D181" s="431"/>
      <c r="E181" s="431"/>
      <c r="F181" s="430"/>
      <c r="G181" s="430"/>
      <c r="H181" s="430"/>
      <c r="I181" s="430"/>
      <c r="J181" s="430"/>
      <c r="K181" s="430"/>
      <c r="L181" s="430"/>
      <c r="M181" s="430"/>
      <c r="N181" s="430"/>
      <c r="O181" s="430"/>
      <c r="P181" s="430"/>
      <c r="Q181" s="430"/>
      <c r="R181" s="430"/>
      <c r="S181" s="430"/>
      <c r="T181" s="430"/>
      <c r="U181" s="430"/>
      <c r="V181" s="431"/>
      <c r="W181" s="431"/>
      <c r="X181" s="431"/>
      <c r="Y181" s="430"/>
      <c r="Z181" s="430"/>
    </row>
    <row r="182" spans="1:26" ht="15.75" customHeight="1">
      <c r="A182" s="430"/>
      <c r="B182" s="431"/>
      <c r="C182" s="431"/>
      <c r="D182" s="431"/>
      <c r="E182" s="431"/>
      <c r="F182" s="430"/>
      <c r="G182" s="430"/>
      <c r="H182" s="430"/>
      <c r="I182" s="430"/>
      <c r="J182" s="430"/>
      <c r="K182" s="430"/>
      <c r="L182" s="430"/>
      <c r="M182" s="430"/>
      <c r="N182" s="430"/>
      <c r="O182" s="430"/>
      <c r="P182" s="430"/>
      <c r="Q182" s="430"/>
      <c r="R182" s="430"/>
      <c r="S182" s="430"/>
      <c r="T182" s="430"/>
      <c r="U182" s="430"/>
      <c r="V182" s="431"/>
      <c r="W182" s="431"/>
      <c r="X182" s="431"/>
      <c r="Y182" s="430"/>
      <c r="Z182" s="430"/>
    </row>
    <row r="183" spans="1:26" ht="15.75" customHeight="1">
      <c r="A183" s="430"/>
      <c r="B183" s="431"/>
      <c r="C183" s="431"/>
      <c r="D183" s="431"/>
      <c r="E183" s="431"/>
      <c r="F183" s="430"/>
      <c r="G183" s="430"/>
      <c r="H183" s="430"/>
      <c r="I183" s="430"/>
      <c r="J183" s="430"/>
      <c r="K183" s="430"/>
      <c r="L183" s="430"/>
      <c r="M183" s="430"/>
      <c r="N183" s="430"/>
      <c r="O183" s="430"/>
      <c r="P183" s="430"/>
      <c r="Q183" s="430"/>
      <c r="R183" s="430"/>
      <c r="S183" s="430"/>
      <c r="T183" s="430"/>
      <c r="U183" s="430"/>
      <c r="V183" s="431"/>
      <c r="W183" s="431"/>
      <c r="X183" s="431"/>
      <c r="Y183" s="430"/>
      <c r="Z183" s="430"/>
    </row>
    <row r="184" spans="1:26" ht="15.75" customHeight="1">
      <c r="A184" s="430"/>
      <c r="B184" s="431"/>
      <c r="C184" s="431"/>
      <c r="D184" s="431"/>
      <c r="E184" s="431"/>
      <c r="F184" s="430"/>
      <c r="G184" s="430"/>
      <c r="H184" s="430"/>
      <c r="I184" s="430"/>
      <c r="J184" s="430"/>
      <c r="K184" s="430"/>
      <c r="L184" s="430"/>
      <c r="M184" s="430"/>
      <c r="N184" s="430"/>
      <c r="O184" s="430"/>
      <c r="P184" s="430"/>
      <c r="Q184" s="430"/>
      <c r="R184" s="430"/>
      <c r="S184" s="430"/>
      <c r="T184" s="430"/>
      <c r="U184" s="430"/>
      <c r="V184" s="431"/>
      <c r="W184" s="431"/>
      <c r="X184" s="431"/>
      <c r="Y184" s="430"/>
      <c r="Z184" s="430"/>
    </row>
    <row r="185" spans="1:26" ht="15.75" customHeight="1">
      <c r="A185" s="430"/>
      <c r="B185" s="431"/>
      <c r="C185" s="431"/>
      <c r="D185" s="431"/>
      <c r="E185" s="431"/>
      <c r="F185" s="430"/>
      <c r="G185" s="430"/>
      <c r="H185" s="430"/>
      <c r="I185" s="430"/>
      <c r="J185" s="430"/>
      <c r="K185" s="430"/>
      <c r="L185" s="430"/>
      <c r="M185" s="430"/>
      <c r="N185" s="430"/>
      <c r="O185" s="430"/>
      <c r="P185" s="430"/>
      <c r="Q185" s="430"/>
      <c r="R185" s="430"/>
      <c r="S185" s="430"/>
      <c r="T185" s="430"/>
      <c r="U185" s="430"/>
      <c r="V185" s="431"/>
      <c r="W185" s="431"/>
      <c r="X185" s="431"/>
      <c r="Y185" s="430"/>
      <c r="Z185" s="430"/>
    </row>
    <row r="186" spans="1:26" ht="15.75" customHeight="1">
      <c r="A186" s="430"/>
      <c r="B186" s="431"/>
      <c r="C186" s="431"/>
      <c r="D186" s="431"/>
      <c r="E186" s="431"/>
      <c r="F186" s="430"/>
      <c r="G186" s="430"/>
      <c r="H186" s="430"/>
      <c r="I186" s="430"/>
      <c r="J186" s="430"/>
      <c r="K186" s="430"/>
      <c r="L186" s="430"/>
      <c r="M186" s="430"/>
      <c r="N186" s="430"/>
      <c r="O186" s="430"/>
      <c r="P186" s="430"/>
      <c r="Q186" s="430"/>
      <c r="R186" s="430"/>
      <c r="S186" s="430"/>
      <c r="T186" s="430"/>
      <c r="U186" s="430"/>
      <c r="V186" s="431"/>
      <c r="W186" s="431"/>
      <c r="X186" s="431"/>
      <c r="Y186" s="430"/>
      <c r="Z186" s="430"/>
    </row>
    <row r="187" spans="1:26" ht="15.75" customHeight="1">
      <c r="A187" s="430"/>
      <c r="B187" s="431"/>
      <c r="C187" s="431"/>
      <c r="D187" s="431"/>
      <c r="E187" s="431"/>
      <c r="F187" s="430"/>
      <c r="G187" s="430"/>
      <c r="H187" s="430"/>
      <c r="I187" s="430"/>
      <c r="J187" s="430"/>
      <c r="K187" s="430"/>
      <c r="L187" s="430"/>
      <c r="M187" s="430"/>
      <c r="N187" s="430"/>
      <c r="O187" s="430"/>
      <c r="P187" s="430"/>
      <c r="Q187" s="430"/>
      <c r="R187" s="430"/>
      <c r="S187" s="430"/>
      <c r="T187" s="430"/>
      <c r="U187" s="430"/>
      <c r="V187" s="431"/>
      <c r="W187" s="431"/>
      <c r="X187" s="431"/>
      <c r="Y187" s="430"/>
      <c r="Z187" s="430"/>
    </row>
    <row r="188" spans="1:26" ht="15.75" customHeight="1">
      <c r="A188" s="430"/>
      <c r="B188" s="431"/>
      <c r="C188" s="431"/>
      <c r="D188" s="431"/>
      <c r="E188" s="431"/>
      <c r="F188" s="430"/>
      <c r="G188" s="430"/>
      <c r="H188" s="430"/>
      <c r="I188" s="430"/>
      <c r="J188" s="430"/>
      <c r="K188" s="430"/>
      <c r="L188" s="430"/>
      <c r="M188" s="430"/>
      <c r="N188" s="430"/>
      <c r="O188" s="430"/>
      <c r="P188" s="430"/>
      <c r="Q188" s="430"/>
      <c r="R188" s="430"/>
      <c r="S188" s="430"/>
      <c r="T188" s="430"/>
      <c r="U188" s="430"/>
      <c r="V188" s="431"/>
      <c r="W188" s="431"/>
      <c r="X188" s="431"/>
      <c r="Y188" s="430"/>
      <c r="Z188" s="430"/>
    </row>
    <row r="189" spans="1:26" ht="15.75" customHeight="1">
      <c r="A189" s="430"/>
      <c r="B189" s="431"/>
      <c r="C189" s="431"/>
      <c r="D189" s="431"/>
      <c r="E189" s="431"/>
      <c r="F189" s="430"/>
      <c r="G189" s="430"/>
      <c r="H189" s="430"/>
      <c r="I189" s="430"/>
      <c r="J189" s="430"/>
      <c r="K189" s="430"/>
      <c r="L189" s="430"/>
      <c r="M189" s="430"/>
      <c r="N189" s="430"/>
      <c r="O189" s="430"/>
      <c r="P189" s="430"/>
      <c r="Q189" s="430"/>
      <c r="R189" s="430"/>
      <c r="S189" s="430"/>
      <c r="T189" s="430"/>
      <c r="U189" s="430"/>
      <c r="V189" s="431"/>
      <c r="W189" s="431"/>
      <c r="X189" s="431"/>
      <c r="Y189" s="430"/>
      <c r="Z189" s="430"/>
    </row>
    <row r="190" spans="1:26" ht="15.75" customHeight="1">
      <c r="A190" s="430"/>
      <c r="B190" s="431"/>
      <c r="C190" s="431"/>
      <c r="D190" s="431"/>
      <c r="E190" s="431"/>
      <c r="F190" s="430"/>
      <c r="G190" s="430"/>
      <c r="H190" s="430"/>
      <c r="I190" s="430"/>
      <c r="J190" s="430"/>
      <c r="K190" s="430"/>
      <c r="L190" s="430"/>
      <c r="M190" s="430"/>
      <c r="N190" s="430"/>
      <c r="O190" s="430"/>
      <c r="P190" s="430"/>
      <c r="Q190" s="430"/>
      <c r="R190" s="430"/>
      <c r="S190" s="430"/>
      <c r="T190" s="430"/>
      <c r="U190" s="430"/>
      <c r="V190" s="431"/>
      <c r="W190" s="431"/>
      <c r="X190" s="431"/>
      <c r="Y190" s="430"/>
      <c r="Z190" s="430"/>
    </row>
    <row r="191" spans="1:26" ht="15.75" customHeight="1">
      <c r="A191" s="430"/>
      <c r="B191" s="431"/>
      <c r="C191" s="431"/>
      <c r="D191" s="431"/>
      <c r="E191" s="431"/>
      <c r="F191" s="430"/>
      <c r="G191" s="430"/>
      <c r="H191" s="430"/>
      <c r="I191" s="430"/>
      <c r="J191" s="430"/>
      <c r="K191" s="430"/>
      <c r="L191" s="430"/>
      <c r="M191" s="430"/>
      <c r="N191" s="430"/>
      <c r="O191" s="430"/>
      <c r="P191" s="430"/>
      <c r="Q191" s="430"/>
      <c r="R191" s="430"/>
      <c r="S191" s="430"/>
      <c r="T191" s="430"/>
      <c r="U191" s="430"/>
      <c r="V191" s="431"/>
      <c r="W191" s="431"/>
      <c r="X191" s="431"/>
      <c r="Y191" s="430"/>
      <c r="Z191" s="430"/>
    </row>
    <row r="192" spans="1:26" ht="15.75" customHeight="1">
      <c r="A192" s="430"/>
      <c r="B192" s="431"/>
      <c r="C192" s="431"/>
      <c r="D192" s="431"/>
      <c r="E192" s="431"/>
      <c r="F192" s="430"/>
      <c r="G192" s="430"/>
      <c r="H192" s="430"/>
      <c r="I192" s="430"/>
      <c r="J192" s="430"/>
      <c r="K192" s="430"/>
      <c r="L192" s="430"/>
      <c r="M192" s="430"/>
      <c r="N192" s="430"/>
      <c r="O192" s="430"/>
      <c r="P192" s="430"/>
      <c r="Q192" s="430"/>
      <c r="R192" s="430"/>
      <c r="S192" s="430"/>
      <c r="T192" s="430"/>
      <c r="U192" s="430"/>
      <c r="V192" s="431"/>
      <c r="W192" s="431"/>
      <c r="X192" s="431"/>
      <c r="Y192" s="430"/>
      <c r="Z192" s="430"/>
    </row>
    <row r="193" spans="1:26" ht="15.75" customHeight="1">
      <c r="A193" s="430"/>
      <c r="B193" s="431"/>
      <c r="C193" s="431"/>
      <c r="D193" s="431"/>
      <c r="E193" s="431"/>
      <c r="F193" s="430"/>
      <c r="G193" s="430"/>
      <c r="H193" s="430"/>
      <c r="I193" s="430"/>
      <c r="J193" s="430"/>
      <c r="K193" s="430"/>
      <c r="L193" s="430"/>
      <c r="M193" s="430"/>
      <c r="N193" s="430"/>
      <c r="O193" s="430"/>
      <c r="P193" s="430"/>
      <c r="Q193" s="430"/>
      <c r="R193" s="430"/>
      <c r="S193" s="430"/>
      <c r="T193" s="430"/>
      <c r="U193" s="430"/>
      <c r="V193" s="431"/>
      <c r="W193" s="431"/>
      <c r="X193" s="431"/>
      <c r="Y193" s="430"/>
      <c r="Z193" s="430"/>
    </row>
    <row r="194" spans="1:26" ht="15.75" customHeight="1">
      <c r="A194" s="430"/>
      <c r="B194" s="431"/>
      <c r="C194" s="431"/>
      <c r="D194" s="431"/>
      <c r="E194" s="431"/>
      <c r="F194" s="430"/>
      <c r="G194" s="430"/>
      <c r="H194" s="430"/>
      <c r="I194" s="430"/>
      <c r="J194" s="430"/>
      <c r="K194" s="430"/>
      <c r="L194" s="430"/>
      <c r="M194" s="430"/>
      <c r="N194" s="430"/>
      <c r="O194" s="430"/>
      <c r="P194" s="430"/>
      <c r="Q194" s="430"/>
      <c r="R194" s="430"/>
      <c r="S194" s="430"/>
      <c r="T194" s="430"/>
      <c r="U194" s="430"/>
      <c r="V194" s="431"/>
      <c r="W194" s="431"/>
      <c r="X194" s="431"/>
      <c r="Y194" s="430"/>
      <c r="Z194" s="430"/>
    </row>
    <row r="195" spans="1:26" ht="15.75" customHeight="1">
      <c r="A195" s="430"/>
      <c r="B195" s="431"/>
      <c r="C195" s="431"/>
      <c r="D195" s="431"/>
      <c r="E195" s="431"/>
      <c r="F195" s="430"/>
      <c r="G195" s="430"/>
      <c r="H195" s="430"/>
      <c r="I195" s="430"/>
      <c r="J195" s="430"/>
      <c r="K195" s="430"/>
      <c r="L195" s="430"/>
      <c r="M195" s="430"/>
      <c r="N195" s="430"/>
      <c r="O195" s="430"/>
      <c r="P195" s="430"/>
      <c r="Q195" s="430"/>
      <c r="R195" s="430"/>
      <c r="S195" s="430"/>
      <c r="T195" s="430"/>
      <c r="U195" s="430"/>
      <c r="V195" s="431"/>
      <c r="W195" s="431"/>
      <c r="X195" s="431"/>
      <c r="Y195" s="430"/>
      <c r="Z195" s="430"/>
    </row>
    <row r="196" spans="1:26" ht="15.75" customHeight="1">
      <c r="A196" s="430"/>
      <c r="B196" s="431"/>
      <c r="C196" s="431"/>
      <c r="D196" s="431"/>
      <c r="E196" s="431"/>
      <c r="F196" s="430"/>
      <c r="G196" s="430"/>
      <c r="H196" s="430"/>
      <c r="I196" s="430"/>
      <c r="J196" s="430"/>
      <c r="K196" s="430"/>
      <c r="L196" s="430"/>
      <c r="M196" s="430"/>
      <c r="N196" s="430"/>
      <c r="O196" s="430"/>
      <c r="P196" s="430"/>
      <c r="Q196" s="430"/>
      <c r="R196" s="430"/>
      <c r="S196" s="430"/>
      <c r="T196" s="430"/>
      <c r="U196" s="430"/>
      <c r="V196" s="431"/>
      <c r="W196" s="431"/>
      <c r="X196" s="431"/>
      <c r="Y196" s="430"/>
      <c r="Z196" s="430"/>
    </row>
    <row r="197" spans="1:26" ht="15.75" customHeight="1">
      <c r="A197" s="430"/>
      <c r="B197" s="431"/>
      <c r="C197" s="431"/>
      <c r="D197" s="431"/>
      <c r="E197" s="431"/>
      <c r="F197" s="430"/>
      <c r="G197" s="430"/>
      <c r="H197" s="430"/>
      <c r="I197" s="430"/>
      <c r="J197" s="430"/>
      <c r="K197" s="430"/>
      <c r="L197" s="430"/>
      <c r="M197" s="430"/>
      <c r="N197" s="430"/>
      <c r="O197" s="430"/>
      <c r="P197" s="430"/>
      <c r="Q197" s="430"/>
      <c r="R197" s="430"/>
      <c r="S197" s="430"/>
      <c r="T197" s="430"/>
      <c r="U197" s="430"/>
      <c r="V197" s="431"/>
      <c r="W197" s="431"/>
      <c r="X197" s="431"/>
      <c r="Y197" s="430"/>
      <c r="Z197" s="430"/>
    </row>
    <row r="198" spans="1:26" ht="15.75" customHeight="1">
      <c r="A198" s="430"/>
      <c r="B198" s="431"/>
      <c r="C198" s="431"/>
      <c r="D198" s="431"/>
      <c r="E198" s="431"/>
      <c r="F198" s="430"/>
      <c r="G198" s="430"/>
      <c r="H198" s="430"/>
      <c r="I198" s="430"/>
      <c r="J198" s="430"/>
      <c r="K198" s="430"/>
      <c r="L198" s="430"/>
      <c r="M198" s="430"/>
      <c r="N198" s="430"/>
      <c r="O198" s="430"/>
      <c r="P198" s="430"/>
      <c r="Q198" s="430"/>
      <c r="R198" s="430"/>
      <c r="S198" s="430"/>
      <c r="T198" s="430"/>
      <c r="U198" s="430"/>
      <c r="V198" s="431"/>
      <c r="W198" s="431"/>
      <c r="X198" s="431"/>
      <c r="Y198" s="430"/>
      <c r="Z198" s="430"/>
    </row>
    <row r="199" spans="1:26" ht="15.75" customHeight="1">
      <c r="A199" s="430"/>
      <c r="B199" s="431"/>
      <c r="C199" s="431"/>
      <c r="D199" s="431"/>
      <c r="E199" s="431"/>
      <c r="F199" s="430"/>
      <c r="G199" s="430"/>
      <c r="H199" s="430"/>
      <c r="I199" s="430"/>
      <c r="J199" s="430"/>
      <c r="K199" s="430"/>
      <c r="L199" s="430"/>
      <c r="M199" s="430"/>
      <c r="N199" s="430"/>
      <c r="O199" s="430"/>
      <c r="P199" s="430"/>
      <c r="Q199" s="430"/>
      <c r="R199" s="430"/>
      <c r="S199" s="430"/>
      <c r="T199" s="430"/>
      <c r="U199" s="430"/>
      <c r="V199" s="431"/>
      <c r="W199" s="431"/>
      <c r="X199" s="431"/>
      <c r="Y199" s="430"/>
      <c r="Z199" s="430"/>
    </row>
    <row r="200" spans="1:26" ht="15.75" customHeight="1">
      <c r="A200" s="430"/>
      <c r="B200" s="431"/>
      <c r="C200" s="431"/>
      <c r="D200" s="431"/>
      <c r="E200" s="431"/>
      <c r="F200" s="430"/>
      <c r="G200" s="430"/>
      <c r="H200" s="430"/>
      <c r="I200" s="430"/>
      <c r="J200" s="430"/>
      <c r="K200" s="430"/>
      <c r="L200" s="430"/>
      <c r="M200" s="430"/>
      <c r="N200" s="430"/>
      <c r="O200" s="430"/>
      <c r="P200" s="430"/>
      <c r="Q200" s="430"/>
      <c r="R200" s="430"/>
      <c r="S200" s="430"/>
      <c r="T200" s="430"/>
      <c r="U200" s="430"/>
      <c r="V200" s="431"/>
      <c r="W200" s="431"/>
      <c r="X200" s="431"/>
      <c r="Y200" s="430"/>
      <c r="Z200" s="430"/>
    </row>
    <row r="201" spans="1:26" ht="15.75" customHeight="1">
      <c r="A201" s="430"/>
      <c r="B201" s="431"/>
      <c r="C201" s="431"/>
      <c r="D201" s="431"/>
      <c r="E201" s="431"/>
      <c r="F201" s="430"/>
      <c r="G201" s="430"/>
      <c r="H201" s="430"/>
      <c r="I201" s="430"/>
      <c r="J201" s="430"/>
      <c r="K201" s="430"/>
      <c r="L201" s="430"/>
      <c r="M201" s="430"/>
      <c r="N201" s="430"/>
      <c r="O201" s="430"/>
      <c r="P201" s="430"/>
      <c r="Q201" s="430"/>
      <c r="R201" s="430"/>
      <c r="S201" s="430"/>
      <c r="T201" s="430"/>
      <c r="U201" s="430"/>
      <c r="V201" s="431"/>
      <c r="W201" s="431"/>
      <c r="X201" s="431"/>
      <c r="Y201" s="430"/>
      <c r="Z201" s="430"/>
    </row>
    <row r="202" spans="1:26" ht="15.75" customHeight="1">
      <c r="A202" s="430"/>
      <c r="B202" s="431"/>
      <c r="C202" s="431"/>
      <c r="D202" s="431"/>
      <c r="E202" s="431"/>
      <c r="F202" s="430"/>
      <c r="G202" s="430"/>
      <c r="H202" s="430"/>
      <c r="I202" s="430"/>
      <c r="J202" s="430"/>
      <c r="K202" s="430"/>
      <c r="L202" s="430"/>
      <c r="M202" s="430"/>
      <c r="N202" s="430"/>
      <c r="O202" s="430"/>
      <c r="P202" s="430"/>
      <c r="Q202" s="430"/>
      <c r="R202" s="430"/>
      <c r="S202" s="430"/>
      <c r="T202" s="430"/>
      <c r="U202" s="430"/>
      <c r="V202" s="431"/>
      <c r="W202" s="431"/>
      <c r="X202" s="431"/>
      <c r="Y202" s="430"/>
      <c r="Z202" s="430"/>
    </row>
    <row r="203" spans="1:26" ht="15.75" customHeight="1">
      <c r="A203" s="430"/>
      <c r="B203" s="431"/>
      <c r="C203" s="431"/>
      <c r="D203" s="431"/>
      <c r="E203" s="431"/>
      <c r="F203" s="430"/>
      <c r="G203" s="430"/>
      <c r="H203" s="430"/>
      <c r="I203" s="430"/>
      <c r="J203" s="430"/>
      <c r="K203" s="430"/>
      <c r="L203" s="430"/>
      <c r="M203" s="430"/>
      <c r="N203" s="430"/>
      <c r="O203" s="430"/>
      <c r="P203" s="430"/>
      <c r="Q203" s="430"/>
      <c r="R203" s="430"/>
      <c r="S203" s="430"/>
      <c r="T203" s="430"/>
      <c r="U203" s="430"/>
      <c r="V203" s="431"/>
      <c r="W203" s="431"/>
      <c r="X203" s="431"/>
      <c r="Y203" s="430"/>
      <c r="Z203" s="430"/>
    </row>
    <row r="204" spans="1:26" ht="15.75" customHeight="1">
      <c r="A204" s="430"/>
      <c r="B204" s="431"/>
      <c r="C204" s="431"/>
      <c r="D204" s="431"/>
      <c r="E204" s="431"/>
      <c r="F204" s="430"/>
      <c r="G204" s="430"/>
      <c r="H204" s="430"/>
      <c r="I204" s="430"/>
      <c r="J204" s="430"/>
      <c r="K204" s="430"/>
      <c r="L204" s="430"/>
      <c r="M204" s="430"/>
      <c r="N204" s="430"/>
      <c r="O204" s="430"/>
      <c r="P204" s="430"/>
      <c r="Q204" s="430"/>
      <c r="R204" s="430"/>
      <c r="S204" s="430"/>
      <c r="T204" s="430"/>
      <c r="U204" s="430"/>
      <c r="V204" s="431"/>
      <c r="W204" s="431"/>
      <c r="X204" s="431"/>
      <c r="Y204" s="430"/>
      <c r="Z204" s="430"/>
    </row>
    <row r="205" spans="1:26" ht="15.75" customHeight="1">
      <c r="A205" s="430"/>
      <c r="B205" s="431"/>
      <c r="C205" s="431"/>
      <c r="D205" s="431"/>
      <c r="E205" s="431"/>
      <c r="F205" s="430"/>
      <c r="G205" s="430"/>
      <c r="H205" s="430"/>
      <c r="I205" s="430"/>
      <c r="J205" s="430"/>
      <c r="K205" s="430"/>
      <c r="L205" s="430"/>
      <c r="M205" s="430"/>
      <c r="N205" s="430"/>
      <c r="O205" s="430"/>
      <c r="P205" s="430"/>
      <c r="Q205" s="430"/>
      <c r="R205" s="430"/>
      <c r="S205" s="430"/>
      <c r="T205" s="430"/>
      <c r="U205" s="430"/>
      <c r="V205" s="431"/>
      <c r="W205" s="431"/>
      <c r="X205" s="431"/>
      <c r="Y205" s="430"/>
      <c r="Z205" s="430"/>
    </row>
    <row r="206" spans="1:26" ht="15.75" customHeight="1">
      <c r="A206" s="430"/>
      <c r="B206" s="431"/>
      <c r="C206" s="431"/>
      <c r="D206" s="431"/>
      <c r="E206" s="431"/>
      <c r="F206" s="430"/>
      <c r="G206" s="430"/>
      <c r="H206" s="430"/>
      <c r="I206" s="430"/>
      <c r="J206" s="430"/>
      <c r="K206" s="430"/>
      <c r="L206" s="430"/>
      <c r="M206" s="430"/>
      <c r="N206" s="430"/>
      <c r="O206" s="430"/>
      <c r="P206" s="430"/>
      <c r="Q206" s="430"/>
      <c r="R206" s="430"/>
      <c r="S206" s="430"/>
      <c r="T206" s="430"/>
      <c r="U206" s="430"/>
      <c r="V206" s="431"/>
      <c r="W206" s="431"/>
      <c r="X206" s="431"/>
      <c r="Y206" s="430"/>
      <c r="Z206" s="430"/>
    </row>
    <row r="207" spans="1:26" ht="15.75" customHeight="1">
      <c r="A207" s="430"/>
      <c r="B207" s="431"/>
      <c r="C207" s="431"/>
      <c r="D207" s="431"/>
      <c r="E207" s="431"/>
      <c r="F207" s="430"/>
      <c r="G207" s="430"/>
      <c r="H207" s="430"/>
      <c r="I207" s="430"/>
      <c r="J207" s="430"/>
      <c r="K207" s="430"/>
      <c r="L207" s="430"/>
      <c r="M207" s="430"/>
      <c r="N207" s="430"/>
      <c r="O207" s="430"/>
      <c r="P207" s="430"/>
      <c r="Q207" s="430"/>
      <c r="R207" s="430"/>
      <c r="S207" s="430"/>
      <c r="T207" s="430"/>
      <c r="U207" s="430"/>
      <c r="V207" s="431"/>
      <c r="W207" s="431"/>
      <c r="X207" s="431"/>
      <c r="Y207" s="430"/>
      <c r="Z207" s="430"/>
    </row>
    <row r="208" spans="1:26" ht="15.75" customHeight="1">
      <c r="A208" s="430"/>
      <c r="B208" s="431"/>
      <c r="C208" s="431"/>
      <c r="D208" s="431"/>
      <c r="E208" s="431"/>
      <c r="F208" s="430"/>
      <c r="G208" s="430"/>
      <c r="H208" s="430"/>
      <c r="I208" s="430"/>
      <c r="J208" s="430"/>
      <c r="K208" s="430"/>
      <c r="L208" s="430"/>
      <c r="M208" s="430"/>
      <c r="N208" s="430"/>
      <c r="O208" s="430"/>
      <c r="P208" s="430"/>
      <c r="Q208" s="430"/>
      <c r="R208" s="430"/>
      <c r="S208" s="430"/>
      <c r="T208" s="430"/>
      <c r="U208" s="430"/>
      <c r="V208" s="431"/>
      <c r="W208" s="431"/>
      <c r="X208" s="431"/>
      <c r="Y208" s="430"/>
      <c r="Z208" s="430"/>
    </row>
    <row r="209" spans="1:26" ht="15.75" customHeight="1">
      <c r="A209" s="430"/>
      <c r="B209" s="431"/>
      <c r="C209" s="431"/>
      <c r="D209" s="431"/>
      <c r="E209" s="431"/>
      <c r="F209" s="430"/>
      <c r="G209" s="430"/>
      <c r="H209" s="430"/>
      <c r="I209" s="430"/>
      <c r="J209" s="430"/>
      <c r="K209" s="430"/>
      <c r="L209" s="430"/>
      <c r="M209" s="430"/>
      <c r="N209" s="430"/>
      <c r="O209" s="430"/>
      <c r="P209" s="430"/>
      <c r="Q209" s="430"/>
      <c r="R209" s="430"/>
      <c r="S209" s="430"/>
      <c r="T209" s="430"/>
      <c r="U209" s="430"/>
      <c r="V209" s="431"/>
      <c r="W209" s="431"/>
      <c r="X209" s="431"/>
      <c r="Y209" s="430"/>
      <c r="Z209" s="430"/>
    </row>
    <row r="210" spans="1:26" ht="15.75" customHeight="1">
      <c r="A210" s="430"/>
      <c r="B210" s="431"/>
      <c r="C210" s="431"/>
      <c r="D210" s="431"/>
      <c r="E210" s="431"/>
      <c r="F210" s="430"/>
      <c r="G210" s="430"/>
      <c r="H210" s="430"/>
      <c r="I210" s="430"/>
      <c r="J210" s="430"/>
      <c r="K210" s="430"/>
      <c r="L210" s="430"/>
      <c r="M210" s="430"/>
      <c r="N210" s="430"/>
      <c r="O210" s="430"/>
      <c r="P210" s="430"/>
      <c r="Q210" s="430"/>
      <c r="R210" s="430"/>
      <c r="S210" s="430"/>
      <c r="T210" s="430"/>
      <c r="U210" s="430"/>
      <c r="V210" s="431"/>
      <c r="W210" s="431"/>
      <c r="X210" s="431"/>
      <c r="Y210" s="430"/>
      <c r="Z210" s="430"/>
    </row>
    <row r="211" spans="1:26" ht="15.75" customHeight="1">
      <c r="A211" s="430"/>
      <c r="B211" s="431"/>
      <c r="C211" s="431"/>
      <c r="D211" s="431"/>
      <c r="E211" s="431"/>
      <c r="F211" s="430"/>
      <c r="G211" s="430"/>
      <c r="H211" s="430"/>
      <c r="I211" s="430"/>
      <c r="J211" s="430"/>
      <c r="K211" s="430"/>
      <c r="L211" s="430"/>
      <c r="M211" s="430"/>
      <c r="N211" s="430"/>
      <c r="O211" s="430"/>
      <c r="P211" s="430"/>
      <c r="Q211" s="430"/>
      <c r="R211" s="430"/>
      <c r="S211" s="430"/>
      <c r="T211" s="430"/>
      <c r="U211" s="430"/>
      <c r="V211" s="431"/>
      <c r="W211" s="431"/>
      <c r="X211" s="431"/>
      <c r="Y211" s="430"/>
      <c r="Z211" s="430"/>
    </row>
    <row r="212" spans="1:26" ht="15.75" customHeight="1">
      <c r="A212" s="430"/>
      <c r="B212" s="431"/>
      <c r="C212" s="431"/>
      <c r="D212" s="431"/>
      <c r="E212" s="431"/>
      <c r="F212" s="430"/>
      <c r="G212" s="430"/>
      <c r="H212" s="430"/>
      <c r="I212" s="430"/>
      <c r="J212" s="430"/>
      <c r="K212" s="430"/>
      <c r="L212" s="430"/>
      <c r="M212" s="430"/>
      <c r="N212" s="430"/>
      <c r="O212" s="430"/>
      <c r="P212" s="430"/>
      <c r="Q212" s="430"/>
      <c r="R212" s="430"/>
      <c r="S212" s="430"/>
      <c r="T212" s="430"/>
      <c r="U212" s="430"/>
      <c r="V212" s="431"/>
      <c r="W212" s="431"/>
      <c r="X212" s="431"/>
      <c r="Y212" s="430"/>
      <c r="Z212" s="430"/>
    </row>
    <row r="213" spans="1:26" ht="15.75" customHeight="1">
      <c r="A213" s="430"/>
      <c r="B213" s="431"/>
      <c r="C213" s="431"/>
      <c r="D213" s="431"/>
      <c r="E213" s="431"/>
      <c r="F213" s="430"/>
      <c r="G213" s="430"/>
      <c r="H213" s="430"/>
      <c r="I213" s="430"/>
      <c r="J213" s="430"/>
      <c r="K213" s="430"/>
      <c r="L213" s="430"/>
      <c r="M213" s="430"/>
      <c r="N213" s="430"/>
      <c r="O213" s="430"/>
      <c r="P213" s="430"/>
      <c r="Q213" s="430"/>
      <c r="R213" s="430"/>
      <c r="S213" s="430"/>
      <c r="T213" s="430"/>
      <c r="U213" s="430"/>
      <c r="V213" s="431"/>
      <c r="W213" s="431"/>
      <c r="X213" s="431"/>
      <c r="Y213" s="430"/>
      <c r="Z213" s="430"/>
    </row>
    <row r="214" spans="1:26" ht="15.75" customHeight="1">
      <c r="A214" s="430"/>
      <c r="B214" s="431"/>
      <c r="C214" s="431"/>
      <c r="D214" s="431"/>
      <c r="E214" s="431"/>
      <c r="F214" s="430"/>
      <c r="G214" s="430"/>
      <c r="H214" s="430"/>
      <c r="I214" s="430"/>
      <c r="J214" s="430"/>
      <c r="K214" s="430"/>
      <c r="L214" s="430"/>
      <c r="M214" s="430"/>
      <c r="N214" s="430"/>
      <c r="O214" s="430"/>
      <c r="P214" s="430"/>
      <c r="Q214" s="430"/>
      <c r="R214" s="430"/>
      <c r="S214" s="430"/>
      <c r="T214" s="430"/>
      <c r="U214" s="430"/>
      <c r="V214" s="431"/>
      <c r="W214" s="431"/>
      <c r="X214" s="431"/>
      <c r="Y214" s="430"/>
      <c r="Z214" s="430"/>
    </row>
    <row r="215" spans="1:26" ht="15.75" customHeight="1">
      <c r="A215" s="430"/>
      <c r="B215" s="431"/>
      <c r="C215" s="431"/>
      <c r="D215" s="431"/>
      <c r="E215" s="431"/>
      <c r="F215" s="430"/>
      <c r="G215" s="430"/>
      <c r="H215" s="430"/>
      <c r="I215" s="430"/>
      <c r="J215" s="430"/>
      <c r="K215" s="430"/>
      <c r="L215" s="430"/>
      <c r="M215" s="430"/>
      <c r="N215" s="430"/>
      <c r="O215" s="430"/>
      <c r="P215" s="430"/>
      <c r="Q215" s="430"/>
      <c r="R215" s="430"/>
      <c r="S215" s="430"/>
      <c r="T215" s="430"/>
      <c r="U215" s="430"/>
      <c r="V215" s="431"/>
      <c r="W215" s="431"/>
      <c r="X215" s="431"/>
      <c r="Y215" s="430"/>
      <c r="Z215" s="430"/>
    </row>
    <row r="216" spans="1:26" ht="15.75" customHeight="1">
      <c r="A216" s="430"/>
      <c r="B216" s="431"/>
      <c r="C216" s="431"/>
      <c r="D216" s="431"/>
      <c r="E216" s="431"/>
      <c r="F216" s="430"/>
      <c r="G216" s="430"/>
      <c r="H216" s="430"/>
      <c r="I216" s="430"/>
      <c r="J216" s="430"/>
      <c r="K216" s="430"/>
      <c r="L216" s="430"/>
      <c r="M216" s="430"/>
      <c r="N216" s="430"/>
      <c r="O216" s="430"/>
      <c r="P216" s="430"/>
      <c r="Q216" s="430"/>
      <c r="R216" s="430"/>
      <c r="S216" s="430"/>
      <c r="T216" s="430"/>
      <c r="U216" s="430"/>
      <c r="V216" s="431"/>
      <c r="W216" s="431"/>
      <c r="X216" s="431"/>
      <c r="Y216" s="430"/>
      <c r="Z216" s="430"/>
    </row>
    <row r="217" spans="1:26" ht="15.75" customHeight="1">
      <c r="A217" s="430"/>
      <c r="B217" s="431"/>
      <c r="C217" s="431"/>
      <c r="D217" s="431"/>
      <c r="E217" s="431"/>
      <c r="F217" s="430"/>
      <c r="G217" s="430"/>
      <c r="H217" s="430"/>
      <c r="I217" s="430"/>
      <c r="J217" s="430"/>
      <c r="K217" s="430"/>
      <c r="L217" s="430"/>
      <c r="M217" s="430"/>
      <c r="N217" s="430"/>
      <c r="O217" s="430"/>
      <c r="P217" s="430"/>
      <c r="Q217" s="430"/>
      <c r="R217" s="430"/>
      <c r="S217" s="430"/>
      <c r="T217" s="430"/>
      <c r="U217" s="430"/>
      <c r="V217" s="431"/>
      <c r="W217" s="431"/>
      <c r="X217" s="431"/>
      <c r="Y217" s="430"/>
      <c r="Z217" s="430"/>
    </row>
    <row r="218" spans="1:26" ht="15.75" customHeight="1">
      <c r="A218" s="430"/>
      <c r="B218" s="431"/>
      <c r="C218" s="431"/>
      <c r="D218" s="431"/>
      <c r="E218" s="431"/>
      <c r="F218" s="430"/>
      <c r="G218" s="430"/>
      <c r="H218" s="430"/>
      <c r="I218" s="430"/>
      <c r="J218" s="430"/>
      <c r="K218" s="430"/>
      <c r="L218" s="430"/>
      <c r="M218" s="430"/>
      <c r="N218" s="430"/>
      <c r="O218" s="430"/>
      <c r="P218" s="430"/>
      <c r="Q218" s="430"/>
      <c r="R218" s="430"/>
      <c r="S218" s="430"/>
      <c r="T218" s="430"/>
      <c r="U218" s="430"/>
      <c r="V218" s="431"/>
      <c r="W218" s="431"/>
      <c r="X218" s="431"/>
      <c r="Y218" s="430"/>
      <c r="Z218" s="430"/>
    </row>
    <row r="219" spans="1:26" ht="15.75" customHeight="1">
      <c r="A219" s="430"/>
      <c r="B219" s="431"/>
      <c r="C219" s="431"/>
      <c r="D219" s="431"/>
      <c r="E219" s="431"/>
      <c r="F219" s="430"/>
      <c r="G219" s="430"/>
      <c r="H219" s="430"/>
      <c r="I219" s="430"/>
      <c r="J219" s="430"/>
      <c r="K219" s="430"/>
      <c r="L219" s="430"/>
      <c r="M219" s="430"/>
      <c r="N219" s="430"/>
      <c r="O219" s="430"/>
      <c r="P219" s="430"/>
      <c r="Q219" s="430"/>
      <c r="R219" s="430"/>
      <c r="S219" s="430"/>
      <c r="T219" s="430"/>
      <c r="U219" s="430"/>
      <c r="V219" s="431"/>
      <c r="W219" s="431"/>
      <c r="X219" s="431"/>
      <c r="Y219" s="430"/>
      <c r="Z219" s="430"/>
    </row>
    <row r="220" spans="1:26" ht="15.75" customHeight="1">
      <c r="A220" s="430"/>
      <c r="B220" s="431"/>
      <c r="C220" s="431"/>
      <c r="D220" s="431"/>
      <c r="E220" s="431"/>
      <c r="F220" s="430"/>
      <c r="G220" s="430"/>
      <c r="H220" s="430"/>
      <c r="I220" s="430"/>
      <c r="J220" s="430"/>
      <c r="K220" s="430"/>
      <c r="L220" s="430"/>
      <c r="M220" s="430"/>
      <c r="N220" s="430"/>
      <c r="O220" s="430"/>
      <c r="P220" s="430"/>
      <c r="Q220" s="430"/>
      <c r="R220" s="430"/>
      <c r="S220" s="430"/>
      <c r="T220" s="430"/>
      <c r="U220" s="430"/>
      <c r="V220" s="431"/>
      <c r="W220" s="431"/>
      <c r="X220" s="431"/>
      <c r="Y220" s="430"/>
      <c r="Z220" s="430"/>
    </row>
    <row r="221" spans="1:26" ht="15.75" customHeight="1">
      <c r="A221" s="430"/>
      <c r="B221" s="431"/>
      <c r="C221" s="431"/>
      <c r="D221" s="431"/>
      <c r="E221" s="431"/>
      <c r="F221" s="430"/>
      <c r="G221" s="430"/>
      <c r="H221" s="430"/>
      <c r="I221" s="430"/>
      <c r="J221" s="430"/>
      <c r="K221" s="430"/>
      <c r="L221" s="430"/>
      <c r="M221" s="430"/>
      <c r="N221" s="430"/>
      <c r="O221" s="430"/>
      <c r="P221" s="430"/>
      <c r="Q221" s="430"/>
      <c r="R221" s="430"/>
      <c r="S221" s="430"/>
      <c r="T221" s="430"/>
      <c r="U221" s="430"/>
      <c r="V221" s="431"/>
      <c r="W221" s="431"/>
      <c r="X221" s="431"/>
      <c r="Y221" s="430"/>
      <c r="Z221" s="430"/>
    </row>
    <row r="222" spans="1:26" ht="15.75" customHeight="1">
      <c r="A222" s="430"/>
      <c r="B222" s="431"/>
      <c r="C222" s="431"/>
      <c r="D222" s="431"/>
      <c r="E222" s="431"/>
      <c r="F222" s="430"/>
      <c r="G222" s="430"/>
      <c r="H222" s="430"/>
      <c r="I222" s="430"/>
      <c r="J222" s="430"/>
      <c r="K222" s="430"/>
      <c r="L222" s="430"/>
      <c r="M222" s="430"/>
      <c r="N222" s="430"/>
      <c r="O222" s="430"/>
      <c r="P222" s="430"/>
      <c r="Q222" s="430"/>
      <c r="R222" s="430"/>
      <c r="S222" s="430"/>
      <c r="T222" s="430"/>
      <c r="U222" s="430"/>
      <c r="V222" s="431"/>
      <c r="W222" s="431"/>
      <c r="X222" s="431"/>
      <c r="Y222" s="430"/>
      <c r="Z222" s="430"/>
    </row>
    <row r="223" spans="1:26" ht="15.75" customHeight="1">
      <c r="A223" s="430"/>
      <c r="B223" s="431"/>
      <c r="C223" s="431"/>
      <c r="D223" s="431"/>
      <c r="E223" s="431"/>
      <c r="F223" s="430"/>
      <c r="G223" s="430"/>
      <c r="H223" s="430"/>
      <c r="I223" s="430"/>
      <c r="J223" s="430"/>
      <c r="K223" s="430"/>
      <c r="L223" s="430"/>
      <c r="M223" s="430"/>
      <c r="N223" s="430"/>
      <c r="O223" s="430"/>
      <c r="P223" s="430"/>
      <c r="Q223" s="430"/>
      <c r="R223" s="430"/>
      <c r="S223" s="430"/>
      <c r="T223" s="430"/>
      <c r="U223" s="430"/>
      <c r="V223" s="431"/>
      <c r="W223" s="431"/>
      <c r="X223" s="431"/>
      <c r="Y223" s="430"/>
      <c r="Z223" s="430"/>
    </row>
    <row r="224" spans="1:26" ht="15.75" customHeight="1">
      <c r="A224" s="430"/>
      <c r="B224" s="431"/>
      <c r="C224" s="431"/>
      <c r="D224" s="431"/>
      <c r="E224" s="431"/>
      <c r="F224" s="430"/>
      <c r="G224" s="430"/>
      <c r="H224" s="430"/>
      <c r="I224" s="430"/>
      <c r="J224" s="430"/>
      <c r="K224" s="430"/>
      <c r="L224" s="430"/>
      <c r="M224" s="430"/>
      <c r="N224" s="430"/>
      <c r="O224" s="430"/>
      <c r="P224" s="430"/>
      <c r="Q224" s="430"/>
      <c r="R224" s="430"/>
      <c r="S224" s="430"/>
      <c r="T224" s="430"/>
      <c r="U224" s="430"/>
      <c r="V224" s="431"/>
      <c r="W224" s="431"/>
      <c r="X224" s="431"/>
      <c r="Y224" s="430"/>
      <c r="Z224" s="430"/>
    </row>
    <row r="225" spans="1:26" ht="15.75" customHeight="1">
      <c r="A225" s="430"/>
      <c r="B225" s="431"/>
      <c r="C225" s="431"/>
      <c r="D225" s="431"/>
      <c r="E225" s="431"/>
      <c r="F225" s="430"/>
      <c r="G225" s="430"/>
      <c r="H225" s="430"/>
      <c r="I225" s="430"/>
      <c r="J225" s="430"/>
      <c r="K225" s="430"/>
      <c r="L225" s="430"/>
      <c r="M225" s="430"/>
      <c r="N225" s="430"/>
      <c r="O225" s="430"/>
      <c r="P225" s="430"/>
      <c r="Q225" s="430"/>
      <c r="R225" s="430"/>
      <c r="S225" s="430"/>
      <c r="T225" s="430"/>
      <c r="U225" s="430"/>
      <c r="V225" s="431"/>
      <c r="W225" s="431"/>
      <c r="X225" s="431"/>
      <c r="Y225" s="430"/>
      <c r="Z225" s="430"/>
    </row>
    <row r="226" spans="1:26" ht="15.75" customHeight="1">
      <c r="A226" s="430"/>
      <c r="B226" s="431"/>
      <c r="C226" s="431"/>
      <c r="D226" s="431"/>
      <c r="E226" s="431"/>
      <c r="F226" s="430"/>
      <c r="G226" s="430"/>
      <c r="H226" s="430"/>
      <c r="I226" s="430"/>
      <c r="J226" s="430"/>
      <c r="K226" s="430"/>
      <c r="L226" s="430"/>
      <c r="M226" s="430"/>
      <c r="N226" s="430"/>
      <c r="O226" s="430"/>
      <c r="P226" s="430"/>
      <c r="Q226" s="430"/>
      <c r="R226" s="430"/>
      <c r="S226" s="430"/>
      <c r="T226" s="430"/>
      <c r="U226" s="430"/>
      <c r="V226" s="431"/>
      <c r="W226" s="431"/>
      <c r="X226" s="431"/>
      <c r="Y226" s="430"/>
      <c r="Z226" s="430"/>
    </row>
    <row r="227" spans="1:26" ht="15.75" customHeight="1">
      <c r="A227" s="430"/>
      <c r="B227" s="431"/>
      <c r="C227" s="431"/>
      <c r="D227" s="431"/>
      <c r="E227" s="431"/>
      <c r="F227" s="430"/>
      <c r="G227" s="430"/>
      <c r="H227" s="430"/>
      <c r="I227" s="430"/>
      <c r="J227" s="430"/>
      <c r="K227" s="430"/>
      <c r="L227" s="430"/>
      <c r="M227" s="430"/>
      <c r="N227" s="430"/>
      <c r="O227" s="430"/>
      <c r="P227" s="430"/>
      <c r="Q227" s="430"/>
      <c r="R227" s="430"/>
      <c r="S227" s="430"/>
      <c r="T227" s="430"/>
      <c r="U227" s="430"/>
      <c r="V227" s="431"/>
      <c r="W227" s="431"/>
      <c r="X227" s="431"/>
      <c r="Y227" s="430"/>
      <c r="Z227" s="430"/>
    </row>
    <row r="228" spans="1:26" ht="15.75" customHeight="1">
      <c r="A228" s="430"/>
      <c r="B228" s="431"/>
      <c r="C228" s="431"/>
      <c r="D228" s="431"/>
      <c r="E228" s="431"/>
      <c r="F228" s="430"/>
      <c r="G228" s="430"/>
      <c r="H228" s="430"/>
      <c r="I228" s="430"/>
      <c r="J228" s="430"/>
      <c r="K228" s="430"/>
      <c r="L228" s="430"/>
      <c r="M228" s="430"/>
      <c r="N228" s="430"/>
      <c r="O228" s="430"/>
      <c r="P228" s="430"/>
      <c r="Q228" s="430"/>
      <c r="R228" s="430"/>
      <c r="S228" s="430"/>
      <c r="T228" s="430"/>
      <c r="U228" s="430"/>
      <c r="V228" s="431"/>
      <c r="W228" s="431"/>
      <c r="X228" s="431"/>
      <c r="Y228" s="430"/>
      <c r="Z228" s="430"/>
    </row>
    <row r="229" spans="1:26" ht="15.75" customHeight="1">
      <c r="A229" s="430"/>
      <c r="B229" s="431"/>
      <c r="C229" s="431"/>
      <c r="D229" s="431"/>
      <c r="E229" s="431"/>
      <c r="F229" s="430"/>
      <c r="G229" s="430"/>
      <c r="H229" s="430"/>
      <c r="I229" s="430"/>
      <c r="J229" s="430"/>
      <c r="K229" s="430"/>
      <c r="L229" s="430"/>
      <c r="M229" s="430"/>
      <c r="N229" s="430"/>
      <c r="O229" s="430"/>
      <c r="P229" s="430"/>
      <c r="Q229" s="430"/>
      <c r="R229" s="430"/>
      <c r="S229" s="430"/>
      <c r="T229" s="430"/>
      <c r="U229" s="430"/>
      <c r="V229" s="431"/>
      <c r="W229" s="431"/>
      <c r="X229" s="431"/>
      <c r="Y229" s="430"/>
      <c r="Z229" s="430"/>
    </row>
    <row r="230" spans="1:26" ht="15.75" customHeight="1">
      <c r="A230" s="430"/>
      <c r="B230" s="431"/>
      <c r="C230" s="431"/>
      <c r="D230" s="431"/>
      <c r="E230" s="431"/>
      <c r="F230" s="430"/>
      <c r="G230" s="430"/>
      <c r="H230" s="430"/>
      <c r="I230" s="430"/>
      <c r="J230" s="430"/>
      <c r="K230" s="430"/>
      <c r="L230" s="430"/>
      <c r="M230" s="430"/>
      <c r="N230" s="430"/>
      <c r="O230" s="430"/>
      <c r="P230" s="430"/>
      <c r="Q230" s="430"/>
      <c r="R230" s="430"/>
      <c r="S230" s="430"/>
      <c r="T230" s="430"/>
      <c r="U230" s="430"/>
      <c r="V230" s="431"/>
      <c r="W230" s="431"/>
      <c r="X230" s="431"/>
      <c r="Y230" s="430"/>
      <c r="Z230" s="430"/>
    </row>
    <row r="231" spans="1:26" ht="15.75" customHeight="1">
      <c r="A231" s="430"/>
      <c r="B231" s="431"/>
      <c r="C231" s="431"/>
      <c r="D231" s="431"/>
      <c r="E231" s="431"/>
      <c r="F231" s="430"/>
      <c r="G231" s="430"/>
      <c r="H231" s="430"/>
      <c r="I231" s="430"/>
      <c r="J231" s="430"/>
      <c r="K231" s="430"/>
      <c r="L231" s="430"/>
      <c r="M231" s="430"/>
      <c r="N231" s="430"/>
      <c r="O231" s="430"/>
      <c r="P231" s="430"/>
      <c r="Q231" s="430"/>
      <c r="R231" s="430"/>
      <c r="S231" s="430"/>
      <c r="T231" s="430"/>
      <c r="U231" s="430"/>
      <c r="V231" s="431"/>
      <c r="W231" s="431"/>
      <c r="X231" s="431"/>
      <c r="Y231" s="430"/>
      <c r="Z231" s="430"/>
    </row>
    <row r="232" spans="1:26" ht="15.75" customHeight="1">
      <c r="A232" s="430"/>
      <c r="B232" s="431"/>
      <c r="C232" s="431"/>
      <c r="D232" s="431"/>
      <c r="E232" s="431"/>
      <c r="F232" s="430"/>
      <c r="G232" s="430"/>
      <c r="H232" s="430"/>
      <c r="I232" s="430"/>
      <c r="J232" s="430"/>
      <c r="K232" s="430"/>
      <c r="L232" s="430"/>
      <c r="M232" s="430"/>
      <c r="N232" s="430"/>
      <c r="O232" s="430"/>
      <c r="P232" s="430"/>
      <c r="Q232" s="430"/>
      <c r="R232" s="430"/>
      <c r="S232" s="430"/>
      <c r="T232" s="430"/>
      <c r="U232" s="430"/>
      <c r="V232" s="431"/>
      <c r="W232" s="431"/>
      <c r="X232" s="431"/>
      <c r="Y232" s="430"/>
      <c r="Z232" s="430"/>
    </row>
    <row r="233" spans="1:26" ht="15.75" customHeight="1">
      <c r="A233" s="430"/>
      <c r="B233" s="431"/>
      <c r="C233" s="431"/>
      <c r="D233" s="431"/>
      <c r="E233" s="431"/>
      <c r="F233" s="430"/>
      <c r="G233" s="430"/>
      <c r="H233" s="430"/>
      <c r="I233" s="430"/>
      <c r="J233" s="430"/>
      <c r="K233" s="430"/>
      <c r="L233" s="430"/>
      <c r="M233" s="430"/>
      <c r="N233" s="430"/>
      <c r="O233" s="430"/>
      <c r="P233" s="430"/>
      <c r="Q233" s="430"/>
      <c r="R233" s="430"/>
      <c r="S233" s="430"/>
      <c r="T233" s="430"/>
      <c r="U233" s="430"/>
      <c r="V233" s="431"/>
      <c r="W233" s="431"/>
      <c r="X233" s="431"/>
      <c r="Y233" s="430"/>
      <c r="Z233" s="430"/>
    </row>
    <row r="234" spans="1:26" ht="15.75" customHeight="1"/>
    <row r="235" spans="1:26" ht="15.75" customHeight="1"/>
    <row r="236" spans="1:26" ht="15.75" customHeight="1"/>
    <row r="237" spans="1:26" ht="15.75" customHeight="1"/>
    <row r="238" spans="1:26" ht="15.75" customHeight="1"/>
    <row r="239" spans="1:26" ht="15.75" customHeight="1"/>
    <row r="240" spans="1:26"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1">
    <mergeCell ref="C31:C32"/>
    <mergeCell ref="B10:B11"/>
    <mergeCell ref="C10:C11"/>
    <mergeCell ref="B12:B14"/>
    <mergeCell ref="C12:C14"/>
    <mergeCell ref="B17:B19"/>
    <mergeCell ref="C17:C19"/>
    <mergeCell ref="C20:C21"/>
    <mergeCell ref="B20:B21"/>
    <mergeCell ref="A24:A26"/>
    <mergeCell ref="B24:B26"/>
    <mergeCell ref="C24:C26"/>
    <mergeCell ref="B27:B28"/>
    <mergeCell ref="C27:C28"/>
    <mergeCell ref="A1:X1"/>
    <mergeCell ref="Y1:Z1"/>
    <mergeCell ref="A2:A3"/>
    <mergeCell ref="B2:J2"/>
    <mergeCell ref="K2:S2"/>
    <mergeCell ref="T2:X2"/>
    <mergeCell ref="Y2:Z2"/>
  </mergeCells>
  <conditionalFormatting sqref="N7">
    <cfRule type="cellIs" dxfId="11" priority="1" operator="equal">
      <formula>"BAJO"</formula>
    </cfRule>
    <cfRule type="cellIs" dxfId="10" priority="2" operator="equal">
      <formula>"MODERADO"</formula>
    </cfRule>
    <cfRule type="cellIs" dxfId="9" priority="3" operator="equal">
      <formula>"ALTO"</formula>
    </cfRule>
    <cfRule type="cellIs" dxfId="8" priority="4" operator="equal">
      <formula>"EXTREMO"</formula>
    </cfRule>
  </conditionalFormatting>
  <dataValidations count="1">
    <dataValidation type="list" allowBlank="1" showErrorMessage="1" sqref="S7" xr:uid="{00000000-0002-0000-0400-000000000000}">
      <formula1>"REDUCIR"</formula1>
    </dataValidation>
  </dataValidations>
  <pageMargins left="0.7" right="0.7" top="0.75" bottom="0.75" header="0" footer="0"/>
  <pageSetup paperSize="5" scale="2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workbookViewId="0"/>
  </sheetViews>
  <sheetFormatPr baseColWidth="10" defaultColWidth="14.44140625" defaultRowHeight="15" customHeight="1"/>
  <cols>
    <col min="1" max="1" width="10.44140625" customWidth="1"/>
    <col min="2" max="3" width="25.44140625" customWidth="1"/>
    <col min="4" max="4" width="22" customWidth="1"/>
    <col min="5" max="5" width="38.6640625" customWidth="1"/>
    <col min="6" max="6" width="19.33203125" customWidth="1"/>
    <col min="7" max="7" width="51.44140625" customWidth="1"/>
    <col min="8" max="8" width="33" customWidth="1"/>
    <col min="9" max="9" width="22" customWidth="1"/>
    <col min="10" max="10" width="109.44140625" customWidth="1"/>
    <col min="11" max="11" width="19.109375" customWidth="1"/>
    <col min="20" max="20" width="45.88671875" customWidth="1"/>
    <col min="21" max="21" width="87" customWidth="1"/>
    <col min="22" max="24" width="31.6640625" customWidth="1"/>
  </cols>
  <sheetData>
    <row r="1" spans="1:26" ht="43.5" customHeight="1">
      <c r="A1" s="664" t="s">
        <v>1862</v>
      </c>
      <c r="B1" s="608"/>
      <c r="C1" s="608"/>
      <c r="D1" s="608"/>
      <c r="E1" s="608"/>
      <c r="F1" s="608"/>
      <c r="G1" s="608"/>
      <c r="H1" s="608"/>
      <c r="I1" s="608"/>
      <c r="J1" s="608"/>
      <c r="K1" s="608"/>
      <c r="L1" s="608"/>
      <c r="M1" s="608"/>
      <c r="N1" s="608"/>
      <c r="O1" s="608"/>
      <c r="P1" s="608"/>
      <c r="Q1" s="608"/>
      <c r="R1" s="608"/>
      <c r="S1" s="608"/>
      <c r="T1" s="608"/>
      <c r="U1" s="608"/>
      <c r="V1" s="608"/>
      <c r="W1" s="608"/>
      <c r="X1" s="608"/>
      <c r="Y1" s="432"/>
      <c r="Z1" s="432"/>
    </row>
    <row r="2" spans="1:26" ht="15" customHeight="1">
      <c r="A2" s="676" t="s">
        <v>1364</v>
      </c>
      <c r="B2" s="677" t="s">
        <v>1365</v>
      </c>
      <c r="C2" s="608"/>
      <c r="D2" s="608"/>
      <c r="E2" s="608"/>
      <c r="F2" s="608"/>
      <c r="G2" s="608"/>
      <c r="H2" s="608"/>
      <c r="I2" s="608"/>
      <c r="J2" s="609"/>
      <c r="K2" s="678" t="s">
        <v>1366</v>
      </c>
      <c r="L2" s="608"/>
      <c r="M2" s="608"/>
      <c r="N2" s="608"/>
      <c r="O2" s="608"/>
      <c r="P2" s="608"/>
      <c r="Q2" s="608"/>
      <c r="R2" s="608"/>
      <c r="S2" s="609"/>
      <c r="T2" s="679" t="s">
        <v>1367</v>
      </c>
      <c r="U2" s="608"/>
      <c r="V2" s="608"/>
      <c r="W2" s="608"/>
      <c r="X2" s="609"/>
      <c r="Y2" s="432"/>
      <c r="Z2" s="432"/>
    </row>
    <row r="3" spans="1:26" ht="18" customHeight="1">
      <c r="A3" s="633"/>
      <c r="B3" s="398" t="s">
        <v>1369</v>
      </c>
      <c r="C3" s="398" t="s">
        <v>1370</v>
      </c>
      <c r="D3" s="398" t="s">
        <v>1371</v>
      </c>
      <c r="E3" s="398" t="s">
        <v>1372</v>
      </c>
      <c r="F3" s="398" t="s">
        <v>1864</v>
      </c>
      <c r="G3" s="398" t="s">
        <v>1374</v>
      </c>
      <c r="H3" s="398" t="s">
        <v>1375</v>
      </c>
      <c r="I3" s="398" t="s">
        <v>1376</v>
      </c>
      <c r="J3" s="398" t="s">
        <v>1377</v>
      </c>
      <c r="K3" s="399" t="s">
        <v>1378</v>
      </c>
      <c r="L3" s="399" t="s">
        <v>1379</v>
      </c>
      <c r="M3" s="399" t="s">
        <v>1380</v>
      </c>
      <c r="N3" s="399" t="s">
        <v>1865</v>
      </c>
      <c r="O3" s="399" t="s">
        <v>1866</v>
      </c>
      <c r="P3" s="399" t="s">
        <v>1383</v>
      </c>
      <c r="Q3" s="399" t="s">
        <v>1867</v>
      </c>
      <c r="R3" s="399" t="s">
        <v>1868</v>
      </c>
      <c r="S3" s="399" t="s">
        <v>1869</v>
      </c>
      <c r="T3" s="400" t="s">
        <v>1387</v>
      </c>
      <c r="U3" s="400" t="s">
        <v>1388</v>
      </c>
      <c r="V3" s="400" t="s">
        <v>1389</v>
      </c>
      <c r="W3" s="400" t="s">
        <v>1390</v>
      </c>
      <c r="X3" s="400" t="s">
        <v>1391</v>
      </c>
      <c r="Y3" s="432"/>
      <c r="Z3" s="432"/>
    </row>
    <row r="4" spans="1:26" ht="18" customHeight="1">
      <c r="A4" s="402">
        <v>1</v>
      </c>
      <c r="B4" s="433" t="s">
        <v>1870</v>
      </c>
      <c r="C4" s="404" t="s">
        <v>1870</v>
      </c>
      <c r="D4" s="403" t="s">
        <v>1870</v>
      </c>
      <c r="E4" s="405" t="s">
        <v>1870</v>
      </c>
      <c r="F4" s="406" t="s">
        <v>90</v>
      </c>
      <c r="G4" s="407" t="s">
        <v>1870</v>
      </c>
      <c r="H4" s="407" t="s">
        <v>1870</v>
      </c>
      <c r="I4" s="408" t="s">
        <v>1870</v>
      </c>
      <c r="J4" s="408" t="s">
        <v>1870</v>
      </c>
      <c r="K4" s="409" t="s">
        <v>1870</v>
      </c>
      <c r="L4" s="410" t="s">
        <v>1870</v>
      </c>
      <c r="M4" s="410" t="s">
        <v>1870</v>
      </c>
      <c r="N4" s="410" t="s">
        <v>1870</v>
      </c>
      <c r="O4" s="410" t="s">
        <v>1870</v>
      </c>
      <c r="P4" s="410" t="s">
        <v>1870</v>
      </c>
      <c r="Q4" s="410" t="s">
        <v>1870</v>
      </c>
      <c r="R4" s="410" t="s">
        <v>1870</v>
      </c>
      <c r="S4" s="410" t="s">
        <v>1870</v>
      </c>
      <c r="T4" s="410" t="s">
        <v>1870</v>
      </c>
      <c r="U4" s="410" t="s">
        <v>1870</v>
      </c>
      <c r="V4" s="410" t="s">
        <v>1870</v>
      </c>
      <c r="W4" s="410" t="s">
        <v>1870</v>
      </c>
      <c r="X4" s="406" t="s">
        <v>1870</v>
      </c>
      <c r="Y4" s="432"/>
      <c r="Z4" s="432"/>
    </row>
    <row r="5" spans="1:26" ht="165" customHeight="1">
      <c r="A5" s="402">
        <v>2</v>
      </c>
      <c r="B5" s="433" t="s">
        <v>1870</v>
      </c>
      <c r="C5" s="404" t="s">
        <v>1870</v>
      </c>
      <c r="D5" s="403" t="s">
        <v>1870</v>
      </c>
      <c r="E5" s="405" t="s">
        <v>1870</v>
      </c>
      <c r="F5" s="411" t="s">
        <v>51</v>
      </c>
      <c r="G5" s="408" t="s">
        <v>1870</v>
      </c>
      <c r="H5" s="407" t="s">
        <v>1870</v>
      </c>
      <c r="I5" s="408" t="s">
        <v>1870</v>
      </c>
      <c r="J5" s="407" t="s">
        <v>1870</v>
      </c>
      <c r="K5" s="412" t="s">
        <v>1870</v>
      </c>
      <c r="L5" s="413" t="s">
        <v>1870</v>
      </c>
      <c r="M5" s="414" t="s">
        <v>1870</v>
      </c>
      <c r="N5" s="415" t="s">
        <v>1870</v>
      </c>
      <c r="O5" s="411" t="s">
        <v>1870</v>
      </c>
      <c r="P5" s="416" t="s">
        <v>1870</v>
      </c>
      <c r="Q5" s="416" t="s">
        <v>1870</v>
      </c>
      <c r="R5" s="411" t="s">
        <v>1870</v>
      </c>
      <c r="S5" s="411" t="s">
        <v>1870</v>
      </c>
      <c r="T5" s="411" t="s">
        <v>1870</v>
      </c>
      <c r="U5" s="411" t="s">
        <v>1870</v>
      </c>
      <c r="V5" s="411" t="s">
        <v>1870</v>
      </c>
      <c r="W5" s="411" t="s">
        <v>1870</v>
      </c>
      <c r="X5" s="411" t="s">
        <v>1870</v>
      </c>
      <c r="Y5" s="432"/>
      <c r="Z5" s="432"/>
    </row>
    <row r="6" spans="1:26" ht="18" customHeight="1">
      <c r="A6" s="402">
        <v>3</v>
      </c>
      <c r="B6" s="433" t="s">
        <v>1870</v>
      </c>
      <c r="C6" s="404" t="s">
        <v>1870</v>
      </c>
      <c r="D6" s="403" t="s">
        <v>1870</v>
      </c>
      <c r="E6" s="405" t="s">
        <v>1870</v>
      </c>
      <c r="F6" s="418" t="s">
        <v>90</v>
      </c>
      <c r="G6" s="407" t="s">
        <v>1870</v>
      </c>
      <c r="H6" s="407" t="s">
        <v>1870</v>
      </c>
      <c r="I6" s="408" t="s">
        <v>1870</v>
      </c>
      <c r="J6" s="408" t="s">
        <v>1870</v>
      </c>
      <c r="K6" s="419" t="s">
        <v>1870</v>
      </c>
      <c r="L6" s="418" t="s">
        <v>1870</v>
      </c>
      <c r="M6" s="410" t="s">
        <v>1870</v>
      </c>
      <c r="N6" s="413" t="s">
        <v>1870</v>
      </c>
      <c r="O6" s="413" t="s">
        <v>1870</v>
      </c>
      <c r="P6" s="414" t="s">
        <v>1870</v>
      </c>
      <c r="Q6" s="414" t="s">
        <v>1870</v>
      </c>
      <c r="R6" s="413" t="s">
        <v>1870</v>
      </c>
      <c r="S6" s="411" t="s">
        <v>1870</v>
      </c>
      <c r="T6" s="418" t="s">
        <v>1870</v>
      </c>
      <c r="U6" s="418" t="s">
        <v>1870</v>
      </c>
      <c r="V6" s="411" t="s">
        <v>1870</v>
      </c>
      <c r="W6" s="418" t="s">
        <v>1870</v>
      </c>
      <c r="X6" s="418" t="s">
        <v>1870</v>
      </c>
      <c r="Y6" s="432"/>
      <c r="Z6" s="432"/>
    </row>
    <row r="7" spans="1:26" ht="18" customHeight="1">
      <c r="A7" s="402">
        <v>4</v>
      </c>
      <c r="B7" s="433" t="s">
        <v>1468</v>
      </c>
      <c r="C7" s="404" t="s">
        <v>1870</v>
      </c>
      <c r="D7" s="403" t="s">
        <v>1870</v>
      </c>
      <c r="E7" s="404" t="s">
        <v>1870</v>
      </c>
      <c r="F7" s="420" t="s">
        <v>90</v>
      </c>
      <c r="G7" s="404" t="s">
        <v>1870</v>
      </c>
      <c r="H7" s="404" t="s">
        <v>1870</v>
      </c>
      <c r="I7" s="404" t="s">
        <v>1870</v>
      </c>
      <c r="J7" s="421" t="s">
        <v>1870</v>
      </c>
      <c r="K7" s="418" t="s">
        <v>1870</v>
      </c>
      <c r="L7" s="418" t="s">
        <v>1870</v>
      </c>
      <c r="M7" s="410" t="s">
        <v>1870</v>
      </c>
      <c r="N7" s="414" t="s">
        <v>1870</v>
      </c>
      <c r="O7" s="414" t="s">
        <v>1870</v>
      </c>
      <c r="P7" s="414" t="s">
        <v>1870</v>
      </c>
      <c r="Q7" s="414" t="s">
        <v>1870</v>
      </c>
      <c r="R7" s="413" t="s">
        <v>1870</v>
      </c>
      <c r="S7" s="411" t="s">
        <v>1870</v>
      </c>
      <c r="T7" s="419" t="s">
        <v>1870</v>
      </c>
      <c r="U7" s="419" t="s">
        <v>1870</v>
      </c>
      <c r="V7" s="414" t="s">
        <v>1870</v>
      </c>
      <c r="W7" s="418" t="s">
        <v>1870</v>
      </c>
      <c r="X7" s="422" t="s">
        <v>1870</v>
      </c>
      <c r="Y7" s="432"/>
      <c r="Z7" s="432"/>
    </row>
    <row r="8" spans="1:26" ht="18" customHeight="1">
      <c r="A8" s="402">
        <v>5</v>
      </c>
      <c r="B8" s="433" t="s">
        <v>1484</v>
      </c>
      <c r="C8" s="404" t="s">
        <v>1870</v>
      </c>
      <c r="D8" s="403" t="s">
        <v>1870</v>
      </c>
      <c r="E8" s="405" t="s">
        <v>1870</v>
      </c>
      <c r="F8" s="410" t="s">
        <v>90</v>
      </c>
      <c r="G8" s="407" t="s">
        <v>1870</v>
      </c>
      <c r="H8" s="407" t="s">
        <v>1870</v>
      </c>
      <c r="I8" s="408" t="s">
        <v>1870</v>
      </c>
      <c r="J8" s="408" t="s">
        <v>1870</v>
      </c>
      <c r="K8" s="410" t="s">
        <v>1870</v>
      </c>
      <c r="L8" s="410" t="s">
        <v>1870</v>
      </c>
      <c r="M8" s="410" t="s">
        <v>1870</v>
      </c>
      <c r="N8" s="413" t="s">
        <v>1870</v>
      </c>
      <c r="O8" s="413" t="s">
        <v>1870</v>
      </c>
      <c r="P8" s="413" t="s">
        <v>1870</v>
      </c>
      <c r="Q8" s="413" t="s">
        <v>1870</v>
      </c>
      <c r="R8" s="413" t="s">
        <v>1870</v>
      </c>
      <c r="S8" s="410" t="s">
        <v>1870</v>
      </c>
      <c r="T8" s="410" t="s">
        <v>1870</v>
      </c>
      <c r="U8" s="410" t="s">
        <v>1870</v>
      </c>
      <c r="V8" s="410" t="s">
        <v>1870</v>
      </c>
      <c r="W8" s="410" t="s">
        <v>1870</v>
      </c>
      <c r="X8" s="420" t="s">
        <v>1870</v>
      </c>
      <c r="Y8" s="432"/>
      <c r="Z8" s="432"/>
    </row>
    <row r="9" spans="1:26" ht="18" customHeight="1">
      <c r="A9" s="402">
        <v>6</v>
      </c>
      <c r="B9" s="433" t="s">
        <v>1870</v>
      </c>
      <c r="C9" s="404" t="s">
        <v>1870</v>
      </c>
      <c r="D9" s="403" t="s">
        <v>1870</v>
      </c>
      <c r="E9" s="405" t="s">
        <v>1870</v>
      </c>
      <c r="F9" s="420" t="s">
        <v>90</v>
      </c>
      <c r="G9" s="407" t="s">
        <v>1870</v>
      </c>
      <c r="H9" s="407" t="s">
        <v>1870</v>
      </c>
      <c r="I9" s="408" t="s">
        <v>1870</v>
      </c>
      <c r="J9" s="408" t="s">
        <v>1870</v>
      </c>
      <c r="K9" s="419" t="s">
        <v>1870</v>
      </c>
      <c r="L9" s="419" t="s">
        <v>1870</v>
      </c>
      <c r="M9" s="419" t="s">
        <v>1870</v>
      </c>
      <c r="N9" s="415" t="s">
        <v>1870</v>
      </c>
      <c r="O9" s="415" t="s">
        <v>1870</v>
      </c>
      <c r="P9" s="415" t="s">
        <v>1870</v>
      </c>
      <c r="Q9" s="415" t="s">
        <v>1870</v>
      </c>
      <c r="R9" s="415" t="s">
        <v>1870</v>
      </c>
      <c r="S9" s="419" t="s">
        <v>1870</v>
      </c>
      <c r="T9" s="418" t="s">
        <v>1870</v>
      </c>
      <c r="U9" s="418" t="s">
        <v>1870</v>
      </c>
      <c r="V9" s="418" t="s">
        <v>1870</v>
      </c>
      <c r="W9" s="418" t="s">
        <v>1870</v>
      </c>
      <c r="X9" s="418" t="s">
        <v>1870</v>
      </c>
      <c r="Y9" s="432"/>
      <c r="Z9" s="432"/>
    </row>
    <row r="10" spans="1:26" ht="18" customHeight="1">
      <c r="A10" s="402">
        <v>7</v>
      </c>
      <c r="B10" s="684" t="s">
        <v>1524</v>
      </c>
      <c r="C10" s="683" t="s">
        <v>1525</v>
      </c>
      <c r="D10" s="403" t="s">
        <v>1526</v>
      </c>
      <c r="E10" s="404" t="s">
        <v>1527</v>
      </c>
      <c r="F10" s="420" t="s">
        <v>90</v>
      </c>
      <c r="G10" s="408" t="s">
        <v>1871</v>
      </c>
      <c r="H10" s="408" t="s">
        <v>1872</v>
      </c>
      <c r="I10" s="404" t="s">
        <v>1873</v>
      </c>
      <c r="J10" s="423" t="s">
        <v>1874</v>
      </c>
      <c r="K10" s="418" t="s">
        <v>1403</v>
      </c>
      <c r="L10" s="418" t="s">
        <v>1531</v>
      </c>
      <c r="M10" s="424" t="s">
        <v>1492</v>
      </c>
      <c r="N10" s="414" t="s">
        <v>1875</v>
      </c>
      <c r="O10" s="414" t="s">
        <v>1407</v>
      </c>
      <c r="P10" s="414" t="s">
        <v>1403</v>
      </c>
      <c r="Q10" s="414" t="s">
        <v>1531</v>
      </c>
      <c r="R10" s="425" t="s">
        <v>1492</v>
      </c>
      <c r="S10" s="426" t="s">
        <v>1408</v>
      </c>
      <c r="T10" s="419" t="s">
        <v>1876</v>
      </c>
      <c r="U10" s="419" t="s">
        <v>1877</v>
      </c>
      <c r="V10" s="414" t="s">
        <v>1878</v>
      </c>
      <c r="W10" s="418" t="s">
        <v>1879</v>
      </c>
      <c r="X10" s="427">
        <v>45626</v>
      </c>
      <c r="Y10" s="432"/>
      <c r="Z10" s="432"/>
    </row>
    <row r="11" spans="1:26" ht="114.75" customHeight="1">
      <c r="A11" s="402">
        <v>8</v>
      </c>
      <c r="B11" s="633"/>
      <c r="C11" s="633"/>
      <c r="D11" s="403" t="s">
        <v>1543</v>
      </c>
      <c r="E11" s="404" t="s">
        <v>1880</v>
      </c>
      <c r="F11" s="418" t="s">
        <v>90</v>
      </c>
      <c r="G11" s="408" t="s">
        <v>1881</v>
      </c>
      <c r="H11" s="408" t="s">
        <v>1882</v>
      </c>
      <c r="I11" s="404" t="s">
        <v>1883</v>
      </c>
      <c r="J11" s="423" t="s">
        <v>1884</v>
      </c>
      <c r="K11" s="418" t="s">
        <v>1403</v>
      </c>
      <c r="L11" s="418" t="s">
        <v>1531</v>
      </c>
      <c r="M11" s="424" t="s">
        <v>1492</v>
      </c>
      <c r="N11" s="414" t="s">
        <v>1885</v>
      </c>
      <c r="O11" s="414" t="s">
        <v>1407</v>
      </c>
      <c r="P11" s="414" t="s">
        <v>1403</v>
      </c>
      <c r="Q11" s="414" t="s">
        <v>1531</v>
      </c>
      <c r="R11" s="425" t="s">
        <v>1492</v>
      </c>
      <c r="S11" s="426" t="s">
        <v>1408</v>
      </c>
      <c r="T11" s="419" t="s">
        <v>1886</v>
      </c>
      <c r="U11" s="419" t="s">
        <v>1887</v>
      </c>
      <c r="V11" s="414" t="s">
        <v>1878</v>
      </c>
      <c r="W11" s="418" t="s">
        <v>1888</v>
      </c>
      <c r="X11" s="427">
        <v>45626</v>
      </c>
      <c r="Y11" s="432"/>
      <c r="Z11" s="432"/>
    </row>
    <row r="12" spans="1:26" ht="18" customHeight="1">
      <c r="A12" s="402">
        <v>9</v>
      </c>
      <c r="B12" s="684" t="s">
        <v>1870</v>
      </c>
      <c r="C12" s="683" t="s">
        <v>1870</v>
      </c>
      <c r="D12" s="403" t="s">
        <v>1870</v>
      </c>
      <c r="E12" s="404" t="s">
        <v>1870</v>
      </c>
      <c r="F12" s="418" t="s">
        <v>90</v>
      </c>
      <c r="G12" s="404" t="s">
        <v>1870</v>
      </c>
      <c r="H12" s="404" t="s">
        <v>1870</v>
      </c>
      <c r="I12" s="404" t="s">
        <v>1870</v>
      </c>
      <c r="J12" s="421" t="s">
        <v>1870</v>
      </c>
      <c r="K12" s="418" t="s">
        <v>1870</v>
      </c>
      <c r="L12" s="418" t="s">
        <v>1870</v>
      </c>
      <c r="M12" s="424" t="s">
        <v>1870</v>
      </c>
      <c r="N12" s="414" t="s">
        <v>1870</v>
      </c>
      <c r="O12" s="414" t="s">
        <v>1870</v>
      </c>
      <c r="P12" s="414" t="s">
        <v>1870</v>
      </c>
      <c r="Q12" s="414" t="s">
        <v>1870</v>
      </c>
      <c r="R12" s="425" t="s">
        <v>1870</v>
      </c>
      <c r="S12" s="426" t="s">
        <v>1870</v>
      </c>
      <c r="T12" s="428" t="s">
        <v>1870</v>
      </c>
      <c r="U12" s="428" t="s">
        <v>1870</v>
      </c>
      <c r="V12" s="414" t="s">
        <v>1870</v>
      </c>
      <c r="W12" s="414" t="s">
        <v>1870</v>
      </c>
      <c r="X12" s="418" t="s">
        <v>1870</v>
      </c>
      <c r="Y12" s="432"/>
      <c r="Z12" s="432"/>
    </row>
    <row r="13" spans="1:26" ht="18" customHeight="1">
      <c r="A13" s="402">
        <v>10</v>
      </c>
      <c r="B13" s="632"/>
      <c r="C13" s="632"/>
      <c r="D13" s="403" t="s">
        <v>1870</v>
      </c>
      <c r="E13" s="404" t="s">
        <v>1870</v>
      </c>
      <c r="F13" s="418" t="s">
        <v>90</v>
      </c>
      <c r="G13" s="404" t="s">
        <v>1870</v>
      </c>
      <c r="H13" s="404" t="s">
        <v>1870</v>
      </c>
      <c r="I13" s="404" t="s">
        <v>1870</v>
      </c>
      <c r="J13" s="421" t="s">
        <v>1870</v>
      </c>
      <c r="K13" s="418" t="s">
        <v>1870</v>
      </c>
      <c r="L13" s="418" t="s">
        <v>1870</v>
      </c>
      <c r="M13" s="424" t="s">
        <v>1870</v>
      </c>
      <c r="N13" s="414" t="s">
        <v>1870</v>
      </c>
      <c r="O13" s="414" t="s">
        <v>1870</v>
      </c>
      <c r="P13" s="414" t="s">
        <v>1870</v>
      </c>
      <c r="Q13" s="414" t="s">
        <v>1870</v>
      </c>
      <c r="R13" s="425" t="s">
        <v>1870</v>
      </c>
      <c r="S13" s="426" t="s">
        <v>1870</v>
      </c>
      <c r="T13" s="428" t="s">
        <v>1870</v>
      </c>
      <c r="U13" s="428" t="s">
        <v>1870</v>
      </c>
      <c r="V13" s="414" t="s">
        <v>1870</v>
      </c>
      <c r="W13" s="414" t="s">
        <v>1870</v>
      </c>
      <c r="X13" s="418" t="s">
        <v>1870</v>
      </c>
      <c r="Y13" s="432"/>
      <c r="Z13" s="432"/>
    </row>
    <row r="14" spans="1:26" ht="177" customHeight="1">
      <c r="A14" s="402">
        <v>11</v>
      </c>
      <c r="B14" s="633"/>
      <c r="C14" s="633"/>
      <c r="D14" s="403" t="s">
        <v>1870</v>
      </c>
      <c r="E14" s="404" t="s">
        <v>1870</v>
      </c>
      <c r="F14" s="418" t="s">
        <v>1889</v>
      </c>
      <c r="G14" s="404" t="s">
        <v>1870</v>
      </c>
      <c r="H14" s="404" t="s">
        <v>1870</v>
      </c>
      <c r="I14" s="404" t="s">
        <v>1870</v>
      </c>
      <c r="J14" s="421" t="s">
        <v>1870</v>
      </c>
      <c r="K14" s="418" t="s">
        <v>1870</v>
      </c>
      <c r="L14" s="418" t="s">
        <v>1870</v>
      </c>
      <c r="M14" s="424" t="s">
        <v>1870</v>
      </c>
      <c r="N14" s="414" t="s">
        <v>1870</v>
      </c>
      <c r="O14" s="414" t="s">
        <v>1870</v>
      </c>
      <c r="P14" s="414" t="s">
        <v>1870</v>
      </c>
      <c r="Q14" s="414" t="s">
        <v>1870</v>
      </c>
      <c r="R14" s="425" t="s">
        <v>1870</v>
      </c>
      <c r="S14" s="426" t="s">
        <v>1870</v>
      </c>
      <c r="T14" s="428" t="s">
        <v>1870</v>
      </c>
      <c r="U14" s="428" t="s">
        <v>1870</v>
      </c>
      <c r="V14" s="414" t="s">
        <v>1870</v>
      </c>
      <c r="W14" s="414" t="s">
        <v>1870</v>
      </c>
      <c r="X14" s="418" t="s">
        <v>1870</v>
      </c>
      <c r="Y14" s="432"/>
      <c r="Z14" s="432"/>
    </row>
    <row r="15" spans="1:26" ht="18" customHeight="1">
      <c r="A15" s="402">
        <v>12</v>
      </c>
      <c r="B15" s="433" t="s">
        <v>1870</v>
      </c>
      <c r="C15" s="404" t="s">
        <v>1870</v>
      </c>
      <c r="D15" s="403" t="s">
        <v>1870</v>
      </c>
      <c r="E15" s="404" t="s">
        <v>1870</v>
      </c>
      <c r="F15" s="418" t="s">
        <v>90</v>
      </c>
      <c r="G15" s="404" t="s">
        <v>1870</v>
      </c>
      <c r="H15" s="404" t="s">
        <v>1870</v>
      </c>
      <c r="I15" s="404" t="s">
        <v>1870</v>
      </c>
      <c r="J15" s="421" t="s">
        <v>1870</v>
      </c>
      <c r="K15" s="418" t="s">
        <v>1870</v>
      </c>
      <c r="L15" s="418" t="s">
        <v>1870</v>
      </c>
      <c r="M15" s="424" t="s">
        <v>1870</v>
      </c>
      <c r="N15" s="414" t="s">
        <v>1870</v>
      </c>
      <c r="O15" s="414" t="s">
        <v>1870</v>
      </c>
      <c r="P15" s="414" t="s">
        <v>1870</v>
      </c>
      <c r="Q15" s="414" t="s">
        <v>1870</v>
      </c>
      <c r="R15" s="425" t="s">
        <v>1870</v>
      </c>
      <c r="S15" s="426" t="s">
        <v>1870</v>
      </c>
      <c r="T15" s="428" t="s">
        <v>1870</v>
      </c>
      <c r="U15" s="428" t="s">
        <v>1870</v>
      </c>
      <c r="V15" s="418" t="s">
        <v>1870</v>
      </c>
      <c r="W15" s="418" t="s">
        <v>1870</v>
      </c>
      <c r="X15" s="427" t="s">
        <v>1870</v>
      </c>
      <c r="Y15" s="432"/>
      <c r="Z15" s="432"/>
    </row>
    <row r="16" spans="1:26" ht="18" customHeight="1">
      <c r="A16" s="402">
        <v>13</v>
      </c>
      <c r="B16" s="433" t="s">
        <v>1616</v>
      </c>
      <c r="C16" s="404" t="s">
        <v>1870</v>
      </c>
      <c r="D16" s="403" t="s">
        <v>1870</v>
      </c>
      <c r="E16" s="404" t="s">
        <v>1870</v>
      </c>
      <c r="F16" s="427" t="s">
        <v>90</v>
      </c>
      <c r="G16" s="404" t="s">
        <v>1870</v>
      </c>
      <c r="H16" s="404" t="s">
        <v>1870</v>
      </c>
      <c r="I16" s="404" t="s">
        <v>1870</v>
      </c>
      <c r="J16" s="421" t="s">
        <v>1870</v>
      </c>
      <c r="K16" s="418" t="s">
        <v>1870</v>
      </c>
      <c r="L16" s="418" t="s">
        <v>1870</v>
      </c>
      <c r="M16" s="424" t="s">
        <v>1870</v>
      </c>
      <c r="N16" s="414" t="s">
        <v>1870</v>
      </c>
      <c r="O16" s="414" t="s">
        <v>1870</v>
      </c>
      <c r="P16" s="414" t="s">
        <v>1870</v>
      </c>
      <c r="Q16" s="414" t="s">
        <v>1870</v>
      </c>
      <c r="R16" s="425" t="s">
        <v>1870</v>
      </c>
      <c r="S16" s="426" t="s">
        <v>1870</v>
      </c>
      <c r="T16" s="428" t="s">
        <v>1870</v>
      </c>
      <c r="U16" s="428" t="s">
        <v>1870</v>
      </c>
      <c r="V16" s="418" t="s">
        <v>1870</v>
      </c>
      <c r="W16" s="418" t="s">
        <v>1870</v>
      </c>
      <c r="X16" s="427" t="s">
        <v>1870</v>
      </c>
      <c r="Y16" s="432"/>
      <c r="Z16" s="432"/>
    </row>
    <row r="17" spans="1:26" ht="18" customHeight="1">
      <c r="A17" s="402">
        <v>14</v>
      </c>
      <c r="B17" s="684" t="s">
        <v>1630</v>
      </c>
      <c r="C17" s="683" t="s">
        <v>1870</v>
      </c>
      <c r="D17" s="403" t="s">
        <v>1870</v>
      </c>
      <c r="E17" s="404" t="s">
        <v>1870</v>
      </c>
      <c r="F17" s="427" t="s">
        <v>51</v>
      </c>
      <c r="G17" s="404" t="s">
        <v>1870</v>
      </c>
      <c r="H17" s="404" t="s">
        <v>1870</v>
      </c>
      <c r="I17" s="404" t="s">
        <v>1870</v>
      </c>
      <c r="J17" s="421" t="s">
        <v>1870</v>
      </c>
      <c r="K17" s="418" t="s">
        <v>1870</v>
      </c>
      <c r="L17" s="418" t="s">
        <v>1870</v>
      </c>
      <c r="M17" s="424" t="s">
        <v>1870</v>
      </c>
      <c r="N17" s="414" t="s">
        <v>1870</v>
      </c>
      <c r="O17" s="414" t="s">
        <v>1870</v>
      </c>
      <c r="P17" s="414" t="s">
        <v>1870</v>
      </c>
      <c r="Q17" s="414" t="s">
        <v>1870</v>
      </c>
      <c r="R17" s="425" t="s">
        <v>1870</v>
      </c>
      <c r="S17" s="426" t="s">
        <v>1870</v>
      </c>
      <c r="T17" s="428" t="s">
        <v>1870</v>
      </c>
      <c r="U17" s="428" t="s">
        <v>1870</v>
      </c>
      <c r="V17" s="418" t="s">
        <v>1870</v>
      </c>
      <c r="W17" s="418" t="s">
        <v>1870</v>
      </c>
      <c r="X17" s="427" t="s">
        <v>1870</v>
      </c>
      <c r="Y17" s="432"/>
      <c r="Z17" s="432"/>
    </row>
    <row r="18" spans="1:26" ht="18" customHeight="1">
      <c r="A18" s="402">
        <v>15</v>
      </c>
      <c r="B18" s="632"/>
      <c r="C18" s="632"/>
      <c r="D18" s="403" t="s">
        <v>1870</v>
      </c>
      <c r="E18" s="404" t="s">
        <v>1870</v>
      </c>
      <c r="F18" s="427" t="s">
        <v>51</v>
      </c>
      <c r="G18" s="404" t="s">
        <v>1870</v>
      </c>
      <c r="H18" s="404" t="s">
        <v>1870</v>
      </c>
      <c r="I18" s="404" t="s">
        <v>1870</v>
      </c>
      <c r="J18" s="421" t="s">
        <v>1870</v>
      </c>
      <c r="K18" s="418" t="s">
        <v>1870</v>
      </c>
      <c r="L18" s="418" t="s">
        <v>1870</v>
      </c>
      <c r="M18" s="424" t="s">
        <v>1870</v>
      </c>
      <c r="N18" s="414" t="s">
        <v>1870</v>
      </c>
      <c r="O18" s="414" t="s">
        <v>1870</v>
      </c>
      <c r="P18" s="414" t="s">
        <v>1870</v>
      </c>
      <c r="Q18" s="414" t="s">
        <v>1870</v>
      </c>
      <c r="R18" s="425" t="s">
        <v>1870</v>
      </c>
      <c r="S18" s="426" t="s">
        <v>1870</v>
      </c>
      <c r="T18" s="428" t="s">
        <v>1870</v>
      </c>
      <c r="U18" s="428" t="s">
        <v>1870</v>
      </c>
      <c r="V18" s="418" t="s">
        <v>1870</v>
      </c>
      <c r="W18" s="418" t="s">
        <v>1870</v>
      </c>
      <c r="X18" s="427" t="s">
        <v>1870</v>
      </c>
      <c r="Y18" s="432"/>
      <c r="Z18" s="432"/>
    </row>
    <row r="19" spans="1:26" ht="18" customHeight="1">
      <c r="A19" s="402">
        <v>16</v>
      </c>
      <c r="B19" s="633"/>
      <c r="C19" s="633"/>
      <c r="D19" s="403" t="s">
        <v>1870</v>
      </c>
      <c r="E19" s="404" t="s">
        <v>1870</v>
      </c>
      <c r="F19" s="427" t="s">
        <v>51</v>
      </c>
      <c r="G19" s="404" t="s">
        <v>1870</v>
      </c>
      <c r="H19" s="404" t="s">
        <v>1870</v>
      </c>
      <c r="I19" s="404" t="s">
        <v>1870</v>
      </c>
      <c r="J19" s="421" t="s">
        <v>1870</v>
      </c>
      <c r="K19" s="418" t="s">
        <v>1870</v>
      </c>
      <c r="L19" s="418" t="s">
        <v>1870</v>
      </c>
      <c r="M19" s="424" t="s">
        <v>1870</v>
      </c>
      <c r="N19" s="414" t="s">
        <v>1870</v>
      </c>
      <c r="O19" s="414" t="s">
        <v>1870</v>
      </c>
      <c r="P19" s="414" t="s">
        <v>1870</v>
      </c>
      <c r="Q19" s="414" t="s">
        <v>1870</v>
      </c>
      <c r="R19" s="425" t="s">
        <v>1870</v>
      </c>
      <c r="S19" s="426" t="s">
        <v>1870</v>
      </c>
      <c r="T19" s="428" t="s">
        <v>1870</v>
      </c>
      <c r="U19" s="428" t="s">
        <v>1870</v>
      </c>
      <c r="V19" s="418" t="s">
        <v>1870</v>
      </c>
      <c r="W19" s="418" t="s">
        <v>1870</v>
      </c>
      <c r="X19" s="427" t="s">
        <v>1870</v>
      </c>
      <c r="Y19" s="432"/>
      <c r="Z19" s="432"/>
    </row>
    <row r="20" spans="1:26" ht="143.25" customHeight="1">
      <c r="A20" s="402">
        <v>17</v>
      </c>
      <c r="B20" s="684" t="s">
        <v>1870</v>
      </c>
      <c r="C20" s="683" t="s">
        <v>1870</v>
      </c>
      <c r="D20" s="403" t="s">
        <v>1870</v>
      </c>
      <c r="E20" s="404" t="s">
        <v>1870</v>
      </c>
      <c r="F20" s="427" t="s">
        <v>51</v>
      </c>
      <c r="G20" s="404" t="s">
        <v>1870</v>
      </c>
      <c r="H20" s="404" t="s">
        <v>1870</v>
      </c>
      <c r="I20" s="404" t="s">
        <v>1870</v>
      </c>
      <c r="J20" s="421" t="s">
        <v>1870</v>
      </c>
      <c r="K20" s="418" t="s">
        <v>1870</v>
      </c>
      <c r="L20" s="418" t="s">
        <v>1870</v>
      </c>
      <c r="M20" s="424" t="s">
        <v>1870</v>
      </c>
      <c r="N20" s="414" t="s">
        <v>1870</v>
      </c>
      <c r="O20" s="414" t="s">
        <v>1870</v>
      </c>
      <c r="P20" s="414" t="s">
        <v>1870</v>
      </c>
      <c r="Q20" s="414" t="s">
        <v>1870</v>
      </c>
      <c r="R20" s="425" t="s">
        <v>1870</v>
      </c>
      <c r="S20" s="426" t="s">
        <v>1870</v>
      </c>
      <c r="T20" s="428" t="s">
        <v>1870</v>
      </c>
      <c r="U20" s="428" t="s">
        <v>1870</v>
      </c>
      <c r="V20" s="418" t="s">
        <v>1870</v>
      </c>
      <c r="W20" s="418" t="s">
        <v>1870</v>
      </c>
      <c r="X20" s="427" t="s">
        <v>1870</v>
      </c>
      <c r="Y20" s="432"/>
      <c r="Z20" s="432"/>
    </row>
    <row r="21" spans="1:26" ht="18" customHeight="1">
      <c r="A21" s="402">
        <v>18</v>
      </c>
      <c r="B21" s="633"/>
      <c r="C21" s="633"/>
      <c r="D21" s="403" t="s">
        <v>1870</v>
      </c>
      <c r="E21" s="404" t="s">
        <v>1870</v>
      </c>
      <c r="F21" s="427" t="s">
        <v>51</v>
      </c>
      <c r="G21" s="404" t="s">
        <v>1870</v>
      </c>
      <c r="H21" s="404" t="s">
        <v>1870</v>
      </c>
      <c r="I21" s="404" t="s">
        <v>1870</v>
      </c>
      <c r="J21" s="421" t="s">
        <v>1870</v>
      </c>
      <c r="K21" s="418" t="s">
        <v>1870</v>
      </c>
      <c r="L21" s="418" t="s">
        <v>1870</v>
      </c>
      <c r="M21" s="424" t="s">
        <v>1870</v>
      </c>
      <c r="N21" s="414" t="s">
        <v>1870</v>
      </c>
      <c r="O21" s="414" t="s">
        <v>1870</v>
      </c>
      <c r="P21" s="414" t="s">
        <v>1870</v>
      </c>
      <c r="Q21" s="414" t="s">
        <v>1870</v>
      </c>
      <c r="R21" s="425" t="s">
        <v>1870</v>
      </c>
      <c r="S21" s="426" t="s">
        <v>1408</v>
      </c>
      <c r="T21" s="428" t="s">
        <v>1870</v>
      </c>
      <c r="U21" s="428" t="s">
        <v>1870</v>
      </c>
      <c r="V21" s="418" t="s">
        <v>1870</v>
      </c>
      <c r="W21" s="418" t="s">
        <v>1870</v>
      </c>
      <c r="X21" s="427" t="s">
        <v>1870</v>
      </c>
      <c r="Y21" s="432"/>
      <c r="Z21" s="432"/>
    </row>
    <row r="22" spans="1:26" ht="18" customHeight="1">
      <c r="A22" s="402">
        <v>19</v>
      </c>
      <c r="B22" s="433" t="s">
        <v>1870</v>
      </c>
      <c r="C22" s="404" t="s">
        <v>1870</v>
      </c>
      <c r="D22" s="403" t="s">
        <v>1870</v>
      </c>
      <c r="E22" s="404" t="s">
        <v>1870</v>
      </c>
      <c r="F22" s="427" t="s">
        <v>90</v>
      </c>
      <c r="G22" s="404" t="s">
        <v>1870</v>
      </c>
      <c r="H22" s="404" t="s">
        <v>1870</v>
      </c>
      <c r="I22" s="404" t="s">
        <v>1870</v>
      </c>
      <c r="J22" s="421" t="s">
        <v>1870</v>
      </c>
      <c r="K22" s="418" t="s">
        <v>1870</v>
      </c>
      <c r="L22" s="418" t="s">
        <v>1870</v>
      </c>
      <c r="M22" s="424" t="s">
        <v>1870</v>
      </c>
      <c r="N22" s="414" t="s">
        <v>1870</v>
      </c>
      <c r="O22" s="414" t="s">
        <v>1870</v>
      </c>
      <c r="P22" s="414" t="s">
        <v>1870</v>
      </c>
      <c r="Q22" s="414" t="s">
        <v>1870</v>
      </c>
      <c r="R22" s="425" t="s">
        <v>1870</v>
      </c>
      <c r="S22" s="426" t="s">
        <v>1870</v>
      </c>
      <c r="T22" s="428" t="s">
        <v>1870</v>
      </c>
      <c r="U22" s="428" t="s">
        <v>1870</v>
      </c>
      <c r="V22" s="418" t="s">
        <v>1870</v>
      </c>
      <c r="W22" s="418" t="s">
        <v>1870</v>
      </c>
      <c r="X22" s="427" t="s">
        <v>1870</v>
      </c>
      <c r="Y22" s="432"/>
      <c r="Z22" s="432"/>
    </row>
    <row r="23" spans="1:26" ht="18" customHeight="1">
      <c r="A23" s="402">
        <v>20</v>
      </c>
      <c r="B23" s="433" t="s">
        <v>1870</v>
      </c>
      <c r="C23" s="404" t="s">
        <v>1870</v>
      </c>
      <c r="D23" s="403" t="s">
        <v>1870</v>
      </c>
      <c r="E23" s="404" t="s">
        <v>1870</v>
      </c>
      <c r="F23" s="427" t="s">
        <v>90</v>
      </c>
      <c r="G23" s="404" t="s">
        <v>1870</v>
      </c>
      <c r="H23" s="404" t="s">
        <v>1870</v>
      </c>
      <c r="I23" s="404" t="s">
        <v>1870</v>
      </c>
      <c r="J23" s="421" t="s">
        <v>1870</v>
      </c>
      <c r="K23" s="418" t="s">
        <v>1870</v>
      </c>
      <c r="L23" s="418" t="s">
        <v>1870</v>
      </c>
      <c r="M23" s="424" t="s">
        <v>1870</v>
      </c>
      <c r="N23" s="414" t="s">
        <v>1870</v>
      </c>
      <c r="O23" s="414" t="s">
        <v>1870</v>
      </c>
      <c r="P23" s="414" t="s">
        <v>1870</v>
      </c>
      <c r="Q23" s="414" t="s">
        <v>1870</v>
      </c>
      <c r="R23" s="425" t="s">
        <v>1870</v>
      </c>
      <c r="S23" s="426" t="s">
        <v>1870</v>
      </c>
      <c r="T23" s="428" t="s">
        <v>1870</v>
      </c>
      <c r="U23" s="428" t="s">
        <v>1870</v>
      </c>
      <c r="V23" s="418" t="s">
        <v>1870</v>
      </c>
      <c r="W23" s="418" t="s">
        <v>1870</v>
      </c>
      <c r="X23" s="427" t="s">
        <v>1870</v>
      </c>
      <c r="Y23" s="432"/>
      <c r="Z23" s="432"/>
    </row>
    <row r="24" spans="1:26" ht="90" customHeight="1">
      <c r="A24" s="429">
        <v>21</v>
      </c>
      <c r="B24" s="684" t="s">
        <v>1870</v>
      </c>
      <c r="C24" s="683" t="s">
        <v>1870</v>
      </c>
      <c r="D24" s="403" t="s">
        <v>1870</v>
      </c>
      <c r="E24" s="404" t="s">
        <v>1870</v>
      </c>
      <c r="F24" s="427" t="s">
        <v>90</v>
      </c>
      <c r="G24" s="404" t="s">
        <v>1870</v>
      </c>
      <c r="H24" s="404" t="s">
        <v>1870</v>
      </c>
      <c r="I24" s="404" t="s">
        <v>1870</v>
      </c>
      <c r="J24" s="421" t="s">
        <v>1870</v>
      </c>
      <c r="K24" s="418" t="s">
        <v>1870</v>
      </c>
      <c r="L24" s="418" t="s">
        <v>1870</v>
      </c>
      <c r="M24" s="424" t="s">
        <v>1870</v>
      </c>
      <c r="N24" s="414" t="s">
        <v>1870</v>
      </c>
      <c r="O24" s="414" t="s">
        <v>1870</v>
      </c>
      <c r="P24" s="414" t="s">
        <v>1870</v>
      </c>
      <c r="Q24" s="414" t="s">
        <v>1870</v>
      </c>
      <c r="R24" s="425" t="s">
        <v>1870</v>
      </c>
      <c r="S24" s="426" t="s">
        <v>1870</v>
      </c>
      <c r="T24" s="428" t="s">
        <v>1870</v>
      </c>
      <c r="U24" s="428" t="s">
        <v>1870</v>
      </c>
      <c r="V24" s="418" t="s">
        <v>1870</v>
      </c>
      <c r="W24" s="418" t="s">
        <v>1870</v>
      </c>
      <c r="X24" s="427" t="s">
        <v>1870</v>
      </c>
      <c r="Y24" s="432"/>
      <c r="Z24" s="432"/>
    </row>
    <row r="25" spans="1:26" ht="18" customHeight="1">
      <c r="A25" s="386">
        <v>22</v>
      </c>
      <c r="B25" s="632"/>
      <c r="C25" s="632"/>
      <c r="D25" s="403" t="s">
        <v>1870</v>
      </c>
      <c r="E25" s="404" t="s">
        <v>1870</v>
      </c>
      <c r="F25" s="427" t="s">
        <v>90</v>
      </c>
      <c r="G25" s="404" t="s">
        <v>1870</v>
      </c>
      <c r="H25" s="404" t="s">
        <v>1870</v>
      </c>
      <c r="I25" s="404" t="s">
        <v>1870</v>
      </c>
      <c r="J25" s="421" t="s">
        <v>1870</v>
      </c>
      <c r="K25" s="418" t="s">
        <v>1870</v>
      </c>
      <c r="L25" s="418" t="s">
        <v>1870</v>
      </c>
      <c r="M25" s="424" t="s">
        <v>1870</v>
      </c>
      <c r="N25" s="414" t="s">
        <v>1870</v>
      </c>
      <c r="O25" s="414" t="s">
        <v>1870</v>
      </c>
      <c r="P25" s="414" t="s">
        <v>1870</v>
      </c>
      <c r="Q25" s="414" t="s">
        <v>1870</v>
      </c>
      <c r="R25" s="425" t="s">
        <v>1870</v>
      </c>
      <c r="S25" s="426" t="s">
        <v>1870</v>
      </c>
      <c r="T25" s="428" t="s">
        <v>1870</v>
      </c>
      <c r="U25" s="428" t="s">
        <v>1870</v>
      </c>
      <c r="V25" s="418" t="s">
        <v>1870</v>
      </c>
      <c r="W25" s="418" t="s">
        <v>1870</v>
      </c>
      <c r="X25" s="427" t="s">
        <v>1870</v>
      </c>
      <c r="Y25" s="432"/>
      <c r="Z25" s="432"/>
    </row>
    <row r="26" spans="1:26" ht="18" customHeight="1">
      <c r="A26" s="360">
        <v>23</v>
      </c>
      <c r="B26" s="633"/>
      <c r="C26" s="633"/>
      <c r="D26" s="403" t="s">
        <v>1870</v>
      </c>
      <c r="E26" s="404" t="s">
        <v>1870</v>
      </c>
      <c r="F26" s="427" t="s">
        <v>90</v>
      </c>
      <c r="G26" s="404" t="s">
        <v>1870</v>
      </c>
      <c r="H26" s="404" t="s">
        <v>1870</v>
      </c>
      <c r="I26" s="404" t="s">
        <v>1870</v>
      </c>
      <c r="J26" s="421" t="s">
        <v>1870</v>
      </c>
      <c r="K26" s="418" t="s">
        <v>1870</v>
      </c>
      <c r="L26" s="418" t="s">
        <v>1870</v>
      </c>
      <c r="M26" s="424" t="s">
        <v>1870</v>
      </c>
      <c r="N26" s="414" t="s">
        <v>1870</v>
      </c>
      <c r="O26" s="414" t="s">
        <v>1870</v>
      </c>
      <c r="P26" s="414" t="s">
        <v>1870</v>
      </c>
      <c r="Q26" s="414" t="s">
        <v>1870</v>
      </c>
      <c r="R26" s="425" t="s">
        <v>1870</v>
      </c>
      <c r="S26" s="426" t="s">
        <v>1870</v>
      </c>
      <c r="T26" s="428" t="s">
        <v>1870</v>
      </c>
      <c r="U26" s="428" t="s">
        <v>1870</v>
      </c>
      <c r="V26" s="418" t="s">
        <v>1870</v>
      </c>
      <c r="W26" s="418" t="s">
        <v>1870</v>
      </c>
      <c r="X26" s="427" t="s">
        <v>1870</v>
      </c>
      <c r="Y26" s="432"/>
      <c r="Z26" s="432"/>
    </row>
    <row r="27" spans="1:26" ht="18" customHeight="1">
      <c r="A27" s="360">
        <v>24</v>
      </c>
      <c r="B27" s="684" t="s">
        <v>1753</v>
      </c>
      <c r="C27" s="683" t="s">
        <v>1870</v>
      </c>
      <c r="D27" s="403" t="s">
        <v>1870</v>
      </c>
      <c r="E27" s="404" t="s">
        <v>1870</v>
      </c>
      <c r="F27" s="427" t="s">
        <v>51</v>
      </c>
      <c r="G27" s="404" t="s">
        <v>1870</v>
      </c>
      <c r="H27" s="404" t="s">
        <v>1870</v>
      </c>
      <c r="I27" s="404" t="s">
        <v>1870</v>
      </c>
      <c r="J27" s="421" t="s">
        <v>1870</v>
      </c>
      <c r="K27" s="418" t="s">
        <v>1870</v>
      </c>
      <c r="L27" s="418" t="s">
        <v>1870</v>
      </c>
      <c r="M27" s="424" t="s">
        <v>1870</v>
      </c>
      <c r="N27" s="414" t="s">
        <v>1870</v>
      </c>
      <c r="O27" s="414" t="s">
        <v>1870</v>
      </c>
      <c r="P27" s="414" t="s">
        <v>1870</v>
      </c>
      <c r="Q27" s="414" t="s">
        <v>1870</v>
      </c>
      <c r="R27" s="425" t="s">
        <v>1870</v>
      </c>
      <c r="S27" s="426" t="s">
        <v>1870</v>
      </c>
      <c r="T27" s="428" t="s">
        <v>1870</v>
      </c>
      <c r="U27" s="428" t="s">
        <v>1870</v>
      </c>
      <c r="V27" s="418" t="s">
        <v>1870</v>
      </c>
      <c r="W27" s="418" t="s">
        <v>1870</v>
      </c>
      <c r="X27" s="427" t="s">
        <v>1870</v>
      </c>
      <c r="Y27" s="432"/>
      <c r="Z27" s="432"/>
    </row>
    <row r="28" spans="1:26" ht="285" customHeight="1">
      <c r="A28" s="360">
        <v>25</v>
      </c>
      <c r="B28" s="633"/>
      <c r="C28" s="633"/>
      <c r="D28" s="403" t="s">
        <v>1870</v>
      </c>
      <c r="E28" s="404" t="s">
        <v>1870</v>
      </c>
      <c r="F28" s="427" t="s">
        <v>90</v>
      </c>
      <c r="G28" s="404" t="s">
        <v>1870</v>
      </c>
      <c r="H28" s="404" t="s">
        <v>1870</v>
      </c>
      <c r="I28" s="404" t="s">
        <v>1870</v>
      </c>
      <c r="J28" s="421" t="s">
        <v>1870</v>
      </c>
      <c r="K28" s="418" t="s">
        <v>1870</v>
      </c>
      <c r="L28" s="418" t="s">
        <v>1870</v>
      </c>
      <c r="M28" s="424" t="s">
        <v>1870</v>
      </c>
      <c r="N28" s="414" t="s">
        <v>1870</v>
      </c>
      <c r="O28" s="414" t="s">
        <v>1870</v>
      </c>
      <c r="P28" s="414" t="s">
        <v>1870</v>
      </c>
      <c r="Q28" s="414" t="s">
        <v>1870</v>
      </c>
      <c r="R28" s="425" t="s">
        <v>1870</v>
      </c>
      <c r="S28" s="426" t="s">
        <v>1870</v>
      </c>
      <c r="T28" s="428" t="s">
        <v>1870</v>
      </c>
      <c r="U28" s="428" t="s">
        <v>1870</v>
      </c>
      <c r="V28" s="418" t="s">
        <v>1870</v>
      </c>
      <c r="W28" s="418" t="s">
        <v>1870</v>
      </c>
      <c r="X28" s="427" t="s">
        <v>1870</v>
      </c>
      <c r="Y28" s="432"/>
      <c r="Z28" s="432"/>
    </row>
    <row r="29" spans="1:26" ht="163.5" customHeight="1">
      <c r="A29" s="360">
        <v>26</v>
      </c>
      <c r="B29" s="433" t="s">
        <v>1870</v>
      </c>
      <c r="C29" s="404" t="s">
        <v>1870</v>
      </c>
      <c r="D29" s="403" t="s">
        <v>1870</v>
      </c>
      <c r="E29" s="404" t="s">
        <v>1870</v>
      </c>
      <c r="F29" s="427" t="s">
        <v>90</v>
      </c>
      <c r="G29" s="404" t="s">
        <v>1870</v>
      </c>
      <c r="H29" s="404" t="s">
        <v>1870</v>
      </c>
      <c r="I29" s="404" t="s">
        <v>1870</v>
      </c>
      <c r="J29" s="421" t="s">
        <v>1870</v>
      </c>
      <c r="K29" s="418" t="s">
        <v>1870</v>
      </c>
      <c r="L29" s="418" t="s">
        <v>1870</v>
      </c>
      <c r="M29" s="424" t="s">
        <v>1870</v>
      </c>
      <c r="N29" s="414" t="s">
        <v>1870</v>
      </c>
      <c r="O29" s="414" t="s">
        <v>1870</v>
      </c>
      <c r="P29" s="414" t="s">
        <v>1870</v>
      </c>
      <c r="Q29" s="414" t="s">
        <v>1870</v>
      </c>
      <c r="R29" s="425" t="s">
        <v>1870</v>
      </c>
      <c r="S29" s="426" t="s">
        <v>1870</v>
      </c>
      <c r="T29" s="428" t="s">
        <v>1870</v>
      </c>
      <c r="U29" s="428" t="s">
        <v>1870</v>
      </c>
      <c r="V29" s="418" t="s">
        <v>1870</v>
      </c>
      <c r="W29" s="418" t="s">
        <v>1870</v>
      </c>
      <c r="X29" s="427" t="s">
        <v>1870</v>
      </c>
      <c r="Y29" s="432"/>
      <c r="Z29" s="432"/>
    </row>
    <row r="30" spans="1:26" ht="127.5" customHeight="1">
      <c r="A30" s="360">
        <v>27</v>
      </c>
      <c r="B30" s="433" t="s">
        <v>1790</v>
      </c>
      <c r="C30" s="404" t="s">
        <v>1870</v>
      </c>
      <c r="D30" s="403" t="s">
        <v>1870</v>
      </c>
      <c r="E30" s="404" t="s">
        <v>1870</v>
      </c>
      <c r="F30" s="427" t="s">
        <v>90</v>
      </c>
      <c r="G30" s="404" t="s">
        <v>1870</v>
      </c>
      <c r="H30" s="404" t="s">
        <v>1870</v>
      </c>
      <c r="I30" s="404" t="s">
        <v>1870</v>
      </c>
      <c r="J30" s="421" t="s">
        <v>1870</v>
      </c>
      <c r="K30" s="418" t="s">
        <v>1870</v>
      </c>
      <c r="L30" s="418" t="s">
        <v>1870</v>
      </c>
      <c r="M30" s="424" t="s">
        <v>1870</v>
      </c>
      <c r="N30" s="414" t="s">
        <v>1870</v>
      </c>
      <c r="O30" s="414" t="s">
        <v>1870</v>
      </c>
      <c r="P30" s="414" t="s">
        <v>1870</v>
      </c>
      <c r="Q30" s="414" t="s">
        <v>1870</v>
      </c>
      <c r="R30" s="425" t="s">
        <v>1870</v>
      </c>
      <c r="S30" s="426" t="s">
        <v>1870</v>
      </c>
      <c r="T30" s="428" t="s">
        <v>1870</v>
      </c>
      <c r="U30" s="428" t="s">
        <v>1870</v>
      </c>
      <c r="V30" s="418" t="s">
        <v>1870</v>
      </c>
      <c r="W30" s="418" t="s">
        <v>1870</v>
      </c>
      <c r="X30" s="427" t="s">
        <v>1870</v>
      </c>
      <c r="Y30" s="432"/>
      <c r="Z30" s="432"/>
    </row>
    <row r="31" spans="1:26" ht="163.5" customHeight="1">
      <c r="A31" s="360">
        <v>28</v>
      </c>
      <c r="B31" s="684" t="s">
        <v>1890</v>
      </c>
      <c r="C31" s="683" t="s">
        <v>1870</v>
      </c>
      <c r="D31" s="403" t="s">
        <v>1808</v>
      </c>
      <c r="E31" s="404" t="s">
        <v>1870</v>
      </c>
      <c r="F31" s="427" t="s">
        <v>90</v>
      </c>
      <c r="G31" s="404" t="s">
        <v>1870</v>
      </c>
      <c r="H31" s="404" t="s">
        <v>1870</v>
      </c>
      <c r="I31" s="404" t="s">
        <v>1870</v>
      </c>
      <c r="J31" s="421" t="s">
        <v>1870</v>
      </c>
      <c r="K31" s="418" t="s">
        <v>1870</v>
      </c>
      <c r="L31" s="418" t="s">
        <v>1870</v>
      </c>
      <c r="M31" s="424" t="s">
        <v>1870</v>
      </c>
      <c r="N31" s="414" t="s">
        <v>1870</v>
      </c>
      <c r="O31" s="414" t="s">
        <v>1870</v>
      </c>
      <c r="P31" s="414" t="s">
        <v>1870</v>
      </c>
      <c r="Q31" s="414" t="s">
        <v>1870</v>
      </c>
      <c r="R31" s="425" t="s">
        <v>1870</v>
      </c>
      <c r="S31" s="426" t="s">
        <v>1870</v>
      </c>
      <c r="T31" s="428" t="s">
        <v>1870</v>
      </c>
      <c r="U31" s="428" t="s">
        <v>1870</v>
      </c>
      <c r="V31" s="418" t="s">
        <v>1870</v>
      </c>
      <c r="W31" s="418" t="s">
        <v>1870</v>
      </c>
      <c r="X31" s="427" t="s">
        <v>1870</v>
      </c>
      <c r="Y31" s="432"/>
      <c r="Z31" s="432"/>
    </row>
    <row r="32" spans="1:26" ht="127.5" customHeight="1">
      <c r="A32" s="360">
        <v>29</v>
      </c>
      <c r="B32" s="633"/>
      <c r="C32" s="633"/>
      <c r="D32" s="403" t="s">
        <v>1825</v>
      </c>
      <c r="E32" s="404" t="s">
        <v>1870</v>
      </c>
      <c r="F32" s="427" t="s">
        <v>90</v>
      </c>
      <c r="G32" s="404" t="s">
        <v>1870</v>
      </c>
      <c r="H32" s="404" t="s">
        <v>1870</v>
      </c>
      <c r="I32" s="404" t="s">
        <v>1870</v>
      </c>
      <c r="J32" s="421" t="s">
        <v>1870</v>
      </c>
      <c r="K32" s="418" t="s">
        <v>1870</v>
      </c>
      <c r="L32" s="418" t="s">
        <v>1870</v>
      </c>
      <c r="M32" s="424" t="s">
        <v>1870</v>
      </c>
      <c r="N32" s="414" t="s">
        <v>1870</v>
      </c>
      <c r="O32" s="414" t="s">
        <v>1870</v>
      </c>
      <c r="P32" s="414" t="s">
        <v>1870</v>
      </c>
      <c r="Q32" s="414" t="s">
        <v>1870</v>
      </c>
      <c r="R32" s="425" t="s">
        <v>1870</v>
      </c>
      <c r="S32" s="426" t="s">
        <v>1870</v>
      </c>
      <c r="T32" s="428" t="s">
        <v>1870</v>
      </c>
      <c r="U32" s="428" t="s">
        <v>1870</v>
      </c>
      <c r="V32" s="418" t="s">
        <v>1870</v>
      </c>
      <c r="W32" s="418" t="s">
        <v>1870</v>
      </c>
      <c r="X32" s="427" t="s">
        <v>1870</v>
      </c>
      <c r="Y32" s="432"/>
      <c r="Z32" s="432"/>
    </row>
    <row r="33" spans="1:26" ht="163.5" customHeight="1">
      <c r="A33" s="360">
        <v>30</v>
      </c>
      <c r="B33" s="433" t="s">
        <v>1870</v>
      </c>
      <c r="C33" s="404" t="s">
        <v>1870</v>
      </c>
      <c r="D33" s="403" t="s">
        <v>1870</v>
      </c>
      <c r="E33" s="404" t="s">
        <v>1870</v>
      </c>
      <c r="F33" s="427" t="s">
        <v>90</v>
      </c>
      <c r="G33" s="404" t="s">
        <v>1870</v>
      </c>
      <c r="H33" s="404" t="s">
        <v>1870</v>
      </c>
      <c r="I33" s="404" t="s">
        <v>1870</v>
      </c>
      <c r="J33" s="421" t="s">
        <v>1870</v>
      </c>
      <c r="K33" s="418" t="s">
        <v>1870</v>
      </c>
      <c r="L33" s="418" t="s">
        <v>1870</v>
      </c>
      <c r="M33" s="424" t="s">
        <v>1870</v>
      </c>
      <c r="N33" s="414" t="s">
        <v>1870</v>
      </c>
      <c r="O33" s="414" t="s">
        <v>1870</v>
      </c>
      <c r="P33" s="414" t="s">
        <v>1870</v>
      </c>
      <c r="Q33" s="414" t="s">
        <v>1870</v>
      </c>
      <c r="R33" s="425" t="s">
        <v>1870</v>
      </c>
      <c r="S33" s="426" t="s">
        <v>1870</v>
      </c>
      <c r="T33" s="428" t="s">
        <v>1870</v>
      </c>
      <c r="U33" s="428" t="s">
        <v>1870</v>
      </c>
      <c r="V33" s="418" t="s">
        <v>1870</v>
      </c>
      <c r="W33" s="418" t="s">
        <v>1870</v>
      </c>
      <c r="X33" s="427" t="s">
        <v>1870</v>
      </c>
      <c r="Y33" s="432"/>
      <c r="Z33" s="432"/>
    </row>
    <row r="34" spans="1:26" ht="18" customHeight="1">
      <c r="A34" s="431"/>
      <c r="B34" s="434"/>
      <c r="C34" s="431"/>
      <c r="D34" s="431"/>
      <c r="E34" s="431"/>
      <c r="F34" s="430"/>
      <c r="G34" s="430"/>
      <c r="H34" s="430"/>
      <c r="I34" s="430"/>
      <c r="J34" s="430"/>
      <c r="K34" s="430"/>
      <c r="L34" s="430"/>
      <c r="M34" s="430"/>
      <c r="N34" s="430"/>
      <c r="O34" s="430"/>
      <c r="P34" s="430"/>
      <c r="Q34" s="430"/>
      <c r="R34" s="430"/>
      <c r="S34" s="430"/>
      <c r="T34" s="430"/>
      <c r="U34" s="430"/>
      <c r="V34" s="431"/>
      <c r="W34" s="431"/>
      <c r="X34" s="431"/>
      <c r="Y34" s="432"/>
      <c r="Z34" s="432"/>
    </row>
    <row r="35" spans="1:26" ht="18" customHeight="1">
      <c r="A35" s="431"/>
      <c r="B35" s="434"/>
      <c r="C35" s="431"/>
      <c r="D35" s="431"/>
      <c r="E35" s="431"/>
      <c r="F35" s="430"/>
      <c r="G35" s="430"/>
      <c r="H35" s="430"/>
      <c r="I35" s="430"/>
      <c r="J35" s="430"/>
      <c r="K35" s="430"/>
      <c r="L35" s="430"/>
      <c r="M35" s="430"/>
      <c r="N35" s="430"/>
      <c r="O35" s="430"/>
      <c r="P35" s="430"/>
      <c r="Q35" s="430"/>
      <c r="R35" s="430"/>
      <c r="S35" s="430"/>
      <c r="T35" s="430"/>
      <c r="U35" s="430"/>
      <c r="V35" s="431"/>
      <c r="W35" s="431"/>
      <c r="X35" s="431"/>
      <c r="Y35" s="432"/>
      <c r="Z35" s="432"/>
    </row>
    <row r="36" spans="1:26" ht="18" customHeight="1">
      <c r="A36" s="431"/>
      <c r="B36" s="434"/>
      <c r="C36" s="431"/>
      <c r="D36" s="431"/>
      <c r="E36" s="431"/>
      <c r="F36" s="430"/>
      <c r="G36" s="430"/>
      <c r="H36" s="430"/>
      <c r="I36" s="430"/>
      <c r="J36" s="430"/>
      <c r="K36" s="430"/>
      <c r="L36" s="430"/>
      <c r="M36" s="430"/>
      <c r="N36" s="430"/>
      <c r="O36" s="430"/>
      <c r="P36" s="430"/>
      <c r="Q36" s="430"/>
      <c r="R36" s="430"/>
      <c r="S36" s="430"/>
      <c r="T36" s="430"/>
      <c r="U36" s="430"/>
      <c r="V36" s="431"/>
      <c r="W36" s="431"/>
      <c r="X36" s="431"/>
      <c r="Y36" s="432"/>
      <c r="Z36" s="432"/>
    </row>
    <row r="37" spans="1:26" ht="18" customHeight="1">
      <c r="A37" s="431"/>
      <c r="B37" s="434"/>
      <c r="C37" s="431"/>
      <c r="D37" s="431"/>
      <c r="E37" s="431"/>
      <c r="F37" s="430"/>
      <c r="G37" s="430"/>
      <c r="H37" s="430"/>
      <c r="I37" s="430"/>
      <c r="J37" s="430"/>
      <c r="K37" s="430"/>
      <c r="L37" s="430"/>
      <c r="M37" s="430"/>
      <c r="N37" s="430"/>
      <c r="O37" s="430"/>
      <c r="P37" s="430"/>
      <c r="Q37" s="430"/>
      <c r="R37" s="430"/>
      <c r="S37" s="430"/>
      <c r="T37" s="430"/>
      <c r="U37" s="430"/>
      <c r="V37" s="431"/>
      <c r="W37" s="431"/>
      <c r="X37" s="431"/>
      <c r="Y37" s="432"/>
      <c r="Z37" s="432"/>
    </row>
    <row r="38" spans="1:26" ht="18" customHeight="1">
      <c r="A38" s="431"/>
      <c r="B38" s="434"/>
      <c r="C38" s="431"/>
      <c r="D38" s="431"/>
      <c r="E38" s="431"/>
      <c r="F38" s="430"/>
      <c r="G38" s="430"/>
      <c r="H38" s="430"/>
      <c r="I38" s="430"/>
      <c r="J38" s="430"/>
      <c r="K38" s="430"/>
      <c r="L38" s="430"/>
      <c r="M38" s="430"/>
      <c r="N38" s="430"/>
      <c r="O38" s="430"/>
      <c r="P38" s="430"/>
      <c r="Q38" s="430"/>
      <c r="R38" s="430"/>
      <c r="S38" s="430"/>
      <c r="T38" s="430"/>
      <c r="U38" s="430"/>
      <c r="V38" s="431"/>
      <c r="W38" s="431"/>
      <c r="X38" s="431"/>
      <c r="Y38" s="432"/>
      <c r="Z38" s="432"/>
    </row>
    <row r="39" spans="1:26" ht="18" customHeight="1">
      <c r="A39" s="431"/>
      <c r="B39" s="434"/>
      <c r="C39" s="431"/>
      <c r="D39" s="431"/>
      <c r="E39" s="431"/>
      <c r="F39" s="430"/>
      <c r="G39" s="430"/>
      <c r="H39" s="430"/>
      <c r="I39" s="430"/>
      <c r="J39" s="430"/>
      <c r="K39" s="430"/>
      <c r="L39" s="430"/>
      <c r="M39" s="430"/>
      <c r="N39" s="430"/>
      <c r="O39" s="430"/>
      <c r="P39" s="430"/>
      <c r="Q39" s="430"/>
      <c r="R39" s="430"/>
      <c r="S39" s="430"/>
      <c r="T39" s="430"/>
      <c r="U39" s="430"/>
      <c r="V39" s="431"/>
      <c r="W39" s="431"/>
      <c r="X39" s="431"/>
      <c r="Y39" s="432"/>
      <c r="Z39" s="432"/>
    </row>
    <row r="40" spans="1:26" ht="18" customHeight="1">
      <c r="A40" s="431"/>
      <c r="B40" s="434"/>
      <c r="C40" s="431"/>
      <c r="D40" s="431"/>
      <c r="E40" s="431"/>
      <c r="F40" s="430"/>
      <c r="G40" s="430"/>
      <c r="H40" s="430"/>
      <c r="I40" s="430"/>
      <c r="J40" s="430"/>
      <c r="K40" s="430"/>
      <c r="L40" s="430"/>
      <c r="M40" s="430"/>
      <c r="N40" s="430"/>
      <c r="O40" s="430"/>
      <c r="P40" s="430"/>
      <c r="Q40" s="430"/>
      <c r="R40" s="430"/>
      <c r="S40" s="430"/>
      <c r="T40" s="430"/>
      <c r="U40" s="430"/>
      <c r="V40" s="431"/>
      <c r="W40" s="431"/>
      <c r="X40" s="431"/>
      <c r="Y40" s="432"/>
      <c r="Z40" s="432"/>
    </row>
    <row r="41" spans="1:26" ht="18" customHeight="1">
      <c r="A41" s="431"/>
      <c r="B41" s="434"/>
      <c r="C41" s="431"/>
      <c r="D41" s="431"/>
      <c r="E41" s="431"/>
      <c r="F41" s="430"/>
      <c r="G41" s="430"/>
      <c r="H41" s="430"/>
      <c r="I41" s="430"/>
      <c r="J41" s="430"/>
      <c r="K41" s="430"/>
      <c r="L41" s="430"/>
      <c r="M41" s="430"/>
      <c r="N41" s="430"/>
      <c r="O41" s="430"/>
      <c r="P41" s="430"/>
      <c r="Q41" s="430"/>
      <c r="R41" s="430"/>
      <c r="S41" s="430"/>
      <c r="T41" s="430"/>
      <c r="U41" s="430"/>
      <c r="V41" s="431"/>
      <c r="W41" s="431"/>
      <c r="X41" s="431"/>
      <c r="Y41" s="432"/>
      <c r="Z41" s="432"/>
    </row>
    <row r="42" spans="1:26" ht="18" customHeight="1">
      <c r="A42" s="431"/>
      <c r="B42" s="434"/>
      <c r="C42" s="431"/>
      <c r="D42" s="431"/>
      <c r="E42" s="431"/>
      <c r="F42" s="430"/>
      <c r="G42" s="430"/>
      <c r="H42" s="430"/>
      <c r="I42" s="430"/>
      <c r="J42" s="430"/>
      <c r="K42" s="430"/>
      <c r="L42" s="430"/>
      <c r="M42" s="430"/>
      <c r="N42" s="430"/>
      <c r="O42" s="430"/>
      <c r="P42" s="430"/>
      <c r="Q42" s="430"/>
      <c r="R42" s="430"/>
      <c r="S42" s="430"/>
      <c r="T42" s="430"/>
      <c r="U42" s="430"/>
      <c r="V42" s="431"/>
      <c r="W42" s="431"/>
      <c r="X42" s="431"/>
      <c r="Y42" s="432"/>
      <c r="Z42" s="432"/>
    </row>
    <row r="43" spans="1:26" ht="18" customHeight="1">
      <c r="A43" s="431"/>
      <c r="B43" s="434"/>
      <c r="C43" s="431"/>
      <c r="D43" s="431"/>
      <c r="E43" s="431"/>
      <c r="F43" s="430"/>
      <c r="G43" s="430"/>
      <c r="H43" s="430"/>
      <c r="I43" s="430"/>
      <c r="J43" s="430"/>
      <c r="K43" s="430"/>
      <c r="L43" s="430"/>
      <c r="M43" s="430"/>
      <c r="N43" s="430"/>
      <c r="O43" s="430"/>
      <c r="P43" s="430"/>
      <c r="Q43" s="430"/>
      <c r="R43" s="430"/>
      <c r="S43" s="430"/>
      <c r="T43" s="430"/>
      <c r="U43" s="430"/>
      <c r="V43" s="431"/>
      <c r="W43" s="431"/>
      <c r="X43" s="431"/>
      <c r="Y43" s="432"/>
      <c r="Z43" s="432"/>
    </row>
    <row r="44" spans="1:26" ht="18" customHeight="1">
      <c r="A44" s="431"/>
      <c r="B44" s="434"/>
      <c r="C44" s="431"/>
      <c r="D44" s="431"/>
      <c r="E44" s="431"/>
      <c r="F44" s="430"/>
      <c r="G44" s="430"/>
      <c r="H44" s="430"/>
      <c r="I44" s="430"/>
      <c r="J44" s="430"/>
      <c r="K44" s="430"/>
      <c r="L44" s="430"/>
      <c r="M44" s="430"/>
      <c r="N44" s="430"/>
      <c r="O44" s="430"/>
      <c r="P44" s="430"/>
      <c r="Q44" s="430"/>
      <c r="R44" s="430"/>
      <c r="S44" s="430"/>
      <c r="T44" s="430"/>
      <c r="U44" s="430"/>
      <c r="V44" s="431"/>
      <c r="W44" s="431"/>
      <c r="X44" s="431"/>
      <c r="Y44" s="432"/>
      <c r="Z44" s="432"/>
    </row>
    <row r="45" spans="1:26" ht="18" customHeight="1">
      <c r="A45" s="431"/>
      <c r="B45" s="434"/>
      <c r="C45" s="431"/>
      <c r="D45" s="431"/>
      <c r="E45" s="431"/>
      <c r="F45" s="430"/>
      <c r="G45" s="430"/>
      <c r="H45" s="430"/>
      <c r="I45" s="430"/>
      <c r="J45" s="430"/>
      <c r="K45" s="430"/>
      <c r="L45" s="430"/>
      <c r="M45" s="430"/>
      <c r="N45" s="430"/>
      <c r="O45" s="430"/>
      <c r="P45" s="430"/>
      <c r="Q45" s="430"/>
      <c r="R45" s="430"/>
      <c r="S45" s="430"/>
      <c r="T45" s="430"/>
      <c r="U45" s="430"/>
      <c r="V45" s="431"/>
      <c r="W45" s="431"/>
      <c r="X45" s="431"/>
      <c r="Y45" s="432"/>
      <c r="Z45" s="432"/>
    </row>
    <row r="46" spans="1:26" ht="18" customHeight="1">
      <c r="A46" s="431"/>
      <c r="B46" s="434"/>
      <c r="C46" s="431"/>
      <c r="D46" s="431"/>
      <c r="E46" s="431"/>
      <c r="F46" s="430"/>
      <c r="G46" s="430"/>
      <c r="H46" s="430"/>
      <c r="I46" s="430"/>
      <c r="J46" s="430"/>
      <c r="K46" s="430"/>
      <c r="L46" s="430"/>
      <c r="M46" s="430"/>
      <c r="N46" s="430"/>
      <c r="O46" s="430"/>
      <c r="P46" s="430"/>
      <c r="Q46" s="430"/>
      <c r="R46" s="430"/>
      <c r="S46" s="430"/>
      <c r="T46" s="430"/>
      <c r="U46" s="430"/>
      <c r="V46" s="431"/>
      <c r="W46" s="431"/>
      <c r="X46" s="431"/>
      <c r="Y46" s="432"/>
      <c r="Z46" s="432"/>
    </row>
    <row r="47" spans="1:26" ht="18" customHeight="1">
      <c r="A47" s="431"/>
      <c r="B47" s="434"/>
      <c r="C47" s="431"/>
      <c r="D47" s="431"/>
      <c r="E47" s="431"/>
      <c r="F47" s="430"/>
      <c r="G47" s="430"/>
      <c r="H47" s="430"/>
      <c r="I47" s="430"/>
      <c r="J47" s="430"/>
      <c r="K47" s="430"/>
      <c r="L47" s="430"/>
      <c r="M47" s="430"/>
      <c r="N47" s="430"/>
      <c r="O47" s="430"/>
      <c r="P47" s="430"/>
      <c r="Q47" s="430"/>
      <c r="R47" s="430"/>
      <c r="S47" s="430"/>
      <c r="T47" s="430"/>
      <c r="U47" s="430"/>
      <c r="V47" s="431"/>
      <c r="W47" s="431"/>
      <c r="X47" s="431"/>
      <c r="Y47" s="432"/>
      <c r="Z47" s="432"/>
    </row>
    <row r="48" spans="1:26" ht="18" customHeight="1">
      <c r="A48" s="431"/>
      <c r="B48" s="434"/>
      <c r="C48" s="431"/>
      <c r="D48" s="431"/>
      <c r="E48" s="431"/>
      <c r="F48" s="430"/>
      <c r="G48" s="430"/>
      <c r="H48" s="430"/>
      <c r="I48" s="430"/>
      <c r="J48" s="430"/>
      <c r="K48" s="430"/>
      <c r="L48" s="430"/>
      <c r="M48" s="430"/>
      <c r="N48" s="430"/>
      <c r="O48" s="430"/>
      <c r="P48" s="430"/>
      <c r="Q48" s="430"/>
      <c r="R48" s="430"/>
      <c r="S48" s="430"/>
      <c r="T48" s="430"/>
      <c r="U48" s="430"/>
      <c r="V48" s="431"/>
      <c r="W48" s="431"/>
      <c r="X48" s="431"/>
      <c r="Y48" s="432"/>
      <c r="Z48" s="432"/>
    </row>
    <row r="49" spans="1:26" ht="18" customHeight="1">
      <c r="A49" s="431"/>
      <c r="B49" s="434"/>
      <c r="C49" s="431"/>
      <c r="D49" s="431"/>
      <c r="E49" s="431"/>
      <c r="F49" s="430"/>
      <c r="G49" s="430"/>
      <c r="H49" s="430"/>
      <c r="I49" s="430"/>
      <c r="J49" s="430"/>
      <c r="K49" s="430"/>
      <c r="L49" s="430"/>
      <c r="M49" s="430"/>
      <c r="N49" s="430"/>
      <c r="O49" s="430"/>
      <c r="P49" s="430"/>
      <c r="Q49" s="430"/>
      <c r="R49" s="430"/>
      <c r="S49" s="430"/>
      <c r="T49" s="430"/>
      <c r="U49" s="430"/>
      <c r="V49" s="431"/>
      <c r="W49" s="431"/>
      <c r="X49" s="431"/>
      <c r="Y49" s="432"/>
      <c r="Z49" s="432"/>
    </row>
    <row r="50" spans="1:26" ht="18" customHeight="1">
      <c r="A50" s="431"/>
      <c r="B50" s="434"/>
      <c r="C50" s="431"/>
      <c r="D50" s="431"/>
      <c r="E50" s="431"/>
      <c r="F50" s="430"/>
      <c r="G50" s="430"/>
      <c r="H50" s="430"/>
      <c r="I50" s="430"/>
      <c r="J50" s="430"/>
      <c r="K50" s="430"/>
      <c r="L50" s="430"/>
      <c r="M50" s="430"/>
      <c r="N50" s="430"/>
      <c r="O50" s="430"/>
      <c r="P50" s="430"/>
      <c r="Q50" s="430"/>
      <c r="R50" s="430"/>
      <c r="S50" s="430"/>
      <c r="T50" s="430"/>
      <c r="U50" s="430"/>
      <c r="V50" s="431"/>
      <c r="W50" s="431"/>
      <c r="X50" s="431"/>
      <c r="Y50" s="432"/>
      <c r="Z50" s="432"/>
    </row>
    <row r="51" spans="1:26" ht="18" customHeight="1">
      <c r="A51" s="431"/>
      <c r="B51" s="434"/>
      <c r="C51" s="431"/>
      <c r="D51" s="431"/>
      <c r="E51" s="431"/>
      <c r="F51" s="430"/>
      <c r="G51" s="430"/>
      <c r="H51" s="430"/>
      <c r="I51" s="430"/>
      <c r="J51" s="430"/>
      <c r="K51" s="430"/>
      <c r="L51" s="430"/>
      <c r="M51" s="430"/>
      <c r="N51" s="430"/>
      <c r="O51" s="430"/>
      <c r="P51" s="430"/>
      <c r="Q51" s="430"/>
      <c r="R51" s="430"/>
      <c r="S51" s="430"/>
      <c r="T51" s="430"/>
      <c r="U51" s="430"/>
      <c r="V51" s="431"/>
      <c r="W51" s="431"/>
      <c r="X51" s="431"/>
      <c r="Y51" s="432"/>
      <c r="Z51" s="432"/>
    </row>
    <row r="52" spans="1:26" ht="18" customHeight="1">
      <c r="A52" s="431"/>
      <c r="B52" s="434"/>
      <c r="C52" s="431"/>
      <c r="D52" s="431"/>
      <c r="E52" s="431"/>
      <c r="F52" s="430"/>
      <c r="G52" s="430"/>
      <c r="H52" s="430"/>
      <c r="I52" s="430"/>
      <c r="J52" s="430"/>
      <c r="K52" s="430"/>
      <c r="L52" s="430"/>
      <c r="M52" s="430"/>
      <c r="N52" s="430"/>
      <c r="O52" s="430"/>
      <c r="P52" s="430"/>
      <c r="Q52" s="430"/>
      <c r="R52" s="430"/>
      <c r="S52" s="430"/>
      <c r="T52" s="430"/>
      <c r="U52" s="430"/>
      <c r="V52" s="431"/>
      <c r="W52" s="431"/>
      <c r="X52" s="431"/>
      <c r="Y52" s="432"/>
      <c r="Z52" s="432"/>
    </row>
    <row r="53" spans="1:26" ht="18" customHeight="1">
      <c r="A53" s="431"/>
      <c r="B53" s="434"/>
      <c r="C53" s="431"/>
      <c r="D53" s="431"/>
      <c r="E53" s="431"/>
      <c r="F53" s="430"/>
      <c r="G53" s="430"/>
      <c r="H53" s="430"/>
      <c r="I53" s="430"/>
      <c r="J53" s="430"/>
      <c r="K53" s="430"/>
      <c r="L53" s="430"/>
      <c r="M53" s="430"/>
      <c r="N53" s="430"/>
      <c r="O53" s="430"/>
      <c r="P53" s="430"/>
      <c r="Q53" s="430"/>
      <c r="R53" s="430"/>
      <c r="S53" s="430"/>
      <c r="T53" s="430"/>
      <c r="U53" s="430"/>
      <c r="V53" s="431"/>
      <c r="W53" s="431"/>
      <c r="X53" s="431"/>
      <c r="Y53" s="432"/>
      <c r="Z53" s="432"/>
    </row>
    <row r="54" spans="1:26" ht="18" customHeight="1">
      <c r="A54" s="431"/>
      <c r="B54" s="434"/>
      <c r="C54" s="431"/>
      <c r="D54" s="431"/>
      <c r="E54" s="431"/>
      <c r="F54" s="430"/>
      <c r="G54" s="430"/>
      <c r="H54" s="430"/>
      <c r="I54" s="430"/>
      <c r="J54" s="430"/>
      <c r="K54" s="430"/>
      <c r="L54" s="430"/>
      <c r="M54" s="430"/>
      <c r="N54" s="430"/>
      <c r="O54" s="430"/>
      <c r="P54" s="430"/>
      <c r="Q54" s="430"/>
      <c r="R54" s="430"/>
      <c r="S54" s="430"/>
      <c r="T54" s="430"/>
      <c r="U54" s="430"/>
      <c r="V54" s="431"/>
      <c r="W54" s="431"/>
      <c r="X54" s="431"/>
      <c r="Y54" s="432"/>
      <c r="Z54" s="432"/>
    </row>
    <row r="55" spans="1:26" ht="18" customHeight="1">
      <c r="A55" s="431"/>
      <c r="B55" s="434"/>
      <c r="C55" s="431"/>
      <c r="D55" s="431"/>
      <c r="E55" s="431"/>
      <c r="F55" s="430"/>
      <c r="G55" s="430"/>
      <c r="H55" s="430"/>
      <c r="I55" s="430"/>
      <c r="J55" s="430"/>
      <c r="K55" s="430"/>
      <c r="L55" s="430"/>
      <c r="M55" s="430"/>
      <c r="N55" s="430"/>
      <c r="O55" s="430"/>
      <c r="P55" s="430"/>
      <c r="Q55" s="430"/>
      <c r="R55" s="430"/>
      <c r="S55" s="430"/>
      <c r="T55" s="430"/>
      <c r="U55" s="430"/>
      <c r="V55" s="431"/>
      <c r="W55" s="431"/>
      <c r="X55" s="431"/>
      <c r="Y55" s="432"/>
      <c r="Z55" s="432"/>
    </row>
    <row r="56" spans="1:26" ht="18" customHeight="1">
      <c r="A56" s="431"/>
      <c r="B56" s="434"/>
      <c r="C56" s="431"/>
      <c r="D56" s="431"/>
      <c r="E56" s="431"/>
      <c r="F56" s="430"/>
      <c r="G56" s="430"/>
      <c r="H56" s="430"/>
      <c r="I56" s="430"/>
      <c r="J56" s="430"/>
      <c r="K56" s="430"/>
      <c r="L56" s="430"/>
      <c r="M56" s="430"/>
      <c r="N56" s="430"/>
      <c r="O56" s="430"/>
      <c r="P56" s="430"/>
      <c r="Q56" s="430"/>
      <c r="R56" s="430"/>
      <c r="S56" s="430"/>
      <c r="T56" s="430"/>
      <c r="U56" s="430"/>
      <c r="V56" s="431"/>
      <c r="W56" s="431"/>
      <c r="X56" s="431"/>
      <c r="Y56" s="432"/>
      <c r="Z56" s="432"/>
    </row>
    <row r="57" spans="1:26" ht="18" customHeight="1">
      <c r="A57" s="431"/>
      <c r="B57" s="434"/>
      <c r="C57" s="431"/>
      <c r="D57" s="431"/>
      <c r="E57" s="431"/>
      <c r="F57" s="430"/>
      <c r="G57" s="430"/>
      <c r="H57" s="430"/>
      <c r="I57" s="430"/>
      <c r="J57" s="430"/>
      <c r="K57" s="430"/>
      <c r="L57" s="430"/>
      <c r="M57" s="430"/>
      <c r="N57" s="430"/>
      <c r="O57" s="430"/>
      <c r="P57" s="430"/>
      <c r="Q57" s="430"/>
      <c r="R57" s="430"/>
      <c r="S57" s="430"/>
      <c r="T57" s="430"/>
      <c r="U57" s="430"/>
      <c r="V57" s="431"/>
      <c r="W57" s="431"/>
      <c r="X57" s="431"/>
      <c r="Y57" s="432"/>
      <c r="Z57" s="432"/>
    </row>
    <row r="58" spans="1:26" ht="18" customHeight="1">
      <c r="A58" s="431"/>
      <c r="B58" s="434"/>
      <c r="C58" s="431"/>
      <c r="D58" s="431"/>
      <c r="E58" s="431"/>
      <c r="F58" s="430"/>
      <c r="G58" s="430"/>
      <c r="H58" s="430"/>
      <c r="I58" s="430"/>
      <c r="J58" s="430"/>
      <c r="K58" s="430"/>
      <c r="L58" s="430"/>
      <c r="M58" s="430"/>
      <c r="N58" s="430"/>
      <c r="O58" s="430"/>
      <c r="P58" s="430"/>
      <c r="Q58" s="430"/>
      <c r="R58" s="430"/>
      <c r="S58" s="430"/>
      <c r="T58" s="430"/>
      <c r="U58" s="430"/>
      <c r="V58" s="431"/>
      <c r="W58" s="431"/>
      <c r="X58" s="431"/>
      <c r="Y58" s="432"/>
      <c r="Z58" s="432"/>
    </row>
    <row r="59" spans="1:26" ht="18" customHeight="1">
      <c r="A59" s="431"/>
      <c r="B59" s="434"/>
      <c r="C59" s="431"/>
      <c r="D59" s="431"/>
      <c r="E59" s="431"/>
      <c r="F59" s="430"/>
      <c r="G59" s="430"/>
      <c r="H59" s="430"/>
      <c r="I59" s="430"/>
      <c r="J59" s="430"/>
      <c r="K59" s="430"/>
      <c r="L59" s="430"/>
      <c r="M59" s="430"/>
      <c r="N59" s="430"/>
      <c r="O59" s="430"/>
      <c r="P59" s="430"/>
      <c r="Q59" s="430"/>
      <c r="R59" s="430"/>
      <c r="S59" s="430"/>
      <c r="T59" s="430"/>
      <c r="U59" s="430"/>
      <c r="V59" s="431"/>
      <c r="W59" s="431"/>
      <c r="X59" s="431"/>
      <c r="Y59" s="432"/>
      <c r="Z59" s="432"/>
    </row>
    <row r="60" spans="1:26" ht="18" customHeight="1">
      <c r="A60" s="431"/>
      <c r="B60" s="434"/>
      <c r="C60" s="431"/>
      <c r="D60" s="431"/>
      <c r="E60" s="431"/>
      <c r="F60" s="430"/>
      <c r="G60" s="430"/>
      <c r="H60" s="430"/>
      <c r="I60" s="430"/>
      <c r="J60" s="430"/>
      <c r="K60" s="430"/>
      <c r="L60" s="430"/>
      <c r="M60" s="430"/>
      <c r="N60" s="430"/>
      <c r="O60" s="430"/>
      <c r="P60" s="430"/>
      <c r="Q60" s="430"/>
      <c r="R60" s="430"/>
      <c r="S60" s="430"/>
      <c r="T60" s="430"/>
      <c r="U60" s="430"/>
      <c r="V60" s="431"/>
      <c r="W60" s="431"/>
      <c r="X60" s="431"/>
      <c r="Y60" s="432"/>
      <c r="Z60" s="432"/>
    </row>
    <row r="61" spans="1:26" ht="18" customHeight="1">
      <c r="A61" s="431"/>
      <c r="B61" s="434"/>
      <c r="C61" s="431"/>
      <c r="D61" s="431"/>
      <c r="E61" s="431"/>
      <c r="F61" s="430"/>
      <c r="G61" s="430"/>
      <c r="H61" s="430"/>
      <c r="I61" s="430"/>
      <c r="J61" s="430"/>
      <c r="K61" s="430"/>
      <c r="L61" s="430"/>
      <c r="M61" s="430"/>
      <c r="N61" s="430"/>
      <c r="O61" s="430"/>
      <c r="P61" s="430"/>
      <c r="Q61" s="430"/>
      <c r="R61" s="430"/>
      <c r="S61" s="430"/>
      <c r="T61" s="430"/>
      <c r="U61" s="430"/>
      <c r="V61" s="431"/>
      <c r="W61" s="431"/>
      <c r="X61" s="431"/>
      <c r="Y61" s="432"/>
      <c r="Z61" s="432"/>
    </row>
    <row r="62" spans="1:26" ht="18" customHeight="1">
      <c r="A62" s="431"/>
      <c r="B62" s="434"/>
      <c r="C62" s="431"/>
      <c r="D62" s="431"/>
      <c r="E62" s="431"/>
      <c r="F62" s="430"/>
      <c r="G62" s="430"/>
      <c r="H62" s="430"/>
      <c r="I62" s="430"/>
      <c r="J62" s="430"/>
      <c r="K62" s="430"/>
      <c r="L62" s="430"/>
      <c r="M62" s="430"/>
      <c r="N62" s="430"/>
      <c r="O62" s="430"/>
      <c r="P62" s="430"/>
      <c r="Q62" s="430"/>
      <c r="R62" s="430"/>
      <c r="S62" s="430"/>
      <c r="T62" s="430"/>
      <c r="U62" s="430"/>
      <c r="V62" s="431"/>
      <c r="W62" s="431"/>
      <c r="X62" s="431"/>
      <c r="Y62" s="432"/>
      <c r="Z62" s="432"/>
    </row>
    <row r="63" spans="1:26" ht="18" customHeight="1">
      <c r="A63" s="431"/>
      <c r="B63" s="434"/>
      <c r="C63" s="431"/>
      <c r="D63" s="431"/>
      <c r="E63" s="431"/>
      <c r="F63" s="430"/>
      <c r="G63" s="430"/>
      <c r="H63" s="430"/>
      <c r="I63" s="430"/>
      <c r="J63" s="430"/>
      <c r="K63" s="430"/>
      <c r="L63" s="430"/>
      <c r="M63" s="430"/>
      <c r="N63" s="430"/>
      <c r="O63" s="430"/>
      <c r="P63" s="430"/>
      <c r="Q63" s="430"/>
      <c r="R63" s="430"/>
      <c r="S63" s="430"/>
      <c r="T63" s="430"/>
      <c r="U63" s="430"/>
      <c r="V63" s="431"/>
      <c r="W63" s="431"/>
      <c r="X63" s="431"/>
      <c r="Y63" s="432"/>
      <c r="Z63" s="432"/>
    </row>
    <row r="64" spans="1:26" ht="18" customHeight="1">
      <c r="A64" s="431"/>
      <c r="B64" s="434"/>
      <c r="C64" s="431"/>
      <c r="D64" s="431"/>
      <c r="E64" s="431"/>
      <c r="F64" s="430"/>
      <c r="G64" s="430"/>
      <c r="H64" s="430"/>
      <c r="I64" s="430"/>
      <c r="J64" s="430"/>
      <c r="K64" s="430"/>
      <c r="L64" s="430"/>
      <c r="M64" s="430"/>
      <c r="N64" s="430"/>
      <c r="O64" s="430"/>
      <c r="P64" s="430"/>
      <c r="Q64" s="430"/>
      <c r="R64" s="430"/>
      <c r="S64" s="430"/>
      <c r="T64" s="430"/>
      <c r="U64" s="430"/>
      <c r="V64" s="431"/>
      <c r="W64" s="431"/>
      <c r="X64" s="431"/>
      <c r="Y64" s="432"/>
      <c r="Z64" s="432"/>
    </row>
    <row r="65" spans="1:26" ht="18" customHeight="1">
      <c r="A65" s="431"/>
      <c r="B65" s="434"/>
      <c r="C65" s="431"/>
      <c r="D65" s="431"/>
      <c r="E65" s="431"/>
      <c r="F65" s="430"/>
      <c r="G65" s="430"/>
      <c r="H65" s="430"/>
      <c r="I65" s="430"/>
      <c r="J65" s="430"/>
      <c r="K65" s="430"/>
      <c r="L65" s="430"/>
      <c r="M65" s="430"/>
      <c r="N65" s="430"/>
      <c r="O65" s="430"/>
      <c r="P65" s="430"/>
      <c r="Q65" s="430"/>
      <c r="R65" s="430"/>
      <c r="S65" s="430"/>
      <c r="T65" s="430"/>
      <c r="U65" s="430"/>
      <c r="V65" s="431"/>
      <c r="W65" s="431"/>
      <c r="X65" s="431"/>
      <c r="Y65" s="432"/>
      <c r="Z65" s="432"/>
    </row>
    <row r="66" spans="1:26" ht="18" customHeight="1">
      <c r="A66" s="431"/>
      <c r="B66" s="434"/>
      <c r="C66" s="431"/>
      <c r="D66" s="431"/>
      <c r="E66" s="431"/>
      <c r="F66" s="430"/>
      <c r="G66" s="430"/>
      <c r="H66" s="430"/>
      <c r="I66" s="430"/>
      <c r="J66" s="430"/>
      <c r="K66" s="430"/>
      <c r="L66" s="430"/>
      <c r="M66" s="430"/>
      <c r="N66" s="430"/>
      <c r="O66" s="430"/>
      <c r="P66" s="430"/>
      <c r="Q66" s="430"/>
      <c r="R66" s="430"/>
      <c r="S66" s="430"/>
      <c r="T66" s="430"/>
      <c r="U66" s="430"/>
      <c r="V66" s="431"/>
      <c r="W66" s="431"/>
      <c r="X66" s="431"/>
      <c r="Y66" s="432"/>
      <c r="Z66" s="432"/>
    </row>
    <row r="67" spans="1:26" ht="18" customHeight="1">
      <c r="A67" s="431"/>
      <c r="B67" s="434"/>
      <c r="C67" s="431"/>
      <c r="D67" s="431"/>
      <c r="E67" s="431"/>
      <c r="F67" s="430"/>
      <c r="G67" s="430"/>
      <c r="H67" s="430"/>
      <c r="I67" s="430"/>
      <c r="J67" s="430"/>
      <c r="K67" s="430"/>
      <c r="L67" s="430"/>
      <c r="M67" s="430"/>
      <c r="N67" s="430"/>
      <c r="O67" s="430"/>
      <c r="P67" s="430"/>
      <c r="Q67" s="430"/>
      <c r="R67" s="430"/>
      <c r="S67" s="430"/>
      <c r="T67" s="430"/>
      <c r="U67" s="430"/>
      <c r="V67" s="431"/>
      <c r="W67" s="431"/>
      <c r="X67" s="431"/>
      <c r="Y67" s="432"/>
      <c r="Z67" s="432"/>
    </row>
    <row r="68" spans="1:26" ht="18" customHeight="1">
      <c r="A68" s="431"/>
      <c r="B68" s="434"/>
      <c r="C68" s="431"/>
      <c r="D68" s="431"/>
      <c r="E68" s="431"/>
      <c r="F68" s="430"/>
      <c r="G68" s="430"/>
      <c r="H68" s="430"/>
      <c r="I68" s="430"/>
      <c r="J68" s="430"/>
      <c r="K68" s="430"/>
      <c r="L68" s="430"/>
      <c r="M68" s="430"/>
      <c r="N68" s="430"/>
      <c r="O68" s="430"/>
      <c r="P68" s="430"/>
      <c r="Q68" s="430"/>
      <c r="R68" s="430"/>
      <c r="S68" s="430"/>
      <c r="T68" s="430"/>
      <c r="U68" s="430"/>
      <c r="V68" s="431"/>
      <c r="W68" s="431"/>
      <c r="X68" s="431"/>
      <c r="Y68" s="432"/>
      <c r="Z68" s="432"/>
    </row>
    <row r="69" spans="1:26" ht="18" customHeight="1">
      <c r="A69" s="431"/>
      <c r="B69" s="434"/>
      <c r="C69" s="431"/>
      <c r="D69" s="431"/>
      <c r="E69" s="431"/>
      <c r="F69" s="430"/>
      <c r="G69" s="430"/>
      <c r="H69" s="430"/>
      <c r="I69" s="430"/>
      <c r="J69" s="430"/>
      <c r="K69" s="430"/>
      <c r="L69" s="430"/>
      <c r="M69" s="430"/>
      <c r="N69" s="430"/>
      <c r="O69" s="430"/>
      <c r="P69" s="430"/>
      <c r="Q69" s="430"/>
      <c r="R69" s="430"/>
      <c r="S69" s="430"/>
      <c r="T69" s="430"/>
      <c r="U69" s="430"/>
      <c r="V69" s="431"/>
      <c r="W69" s="431"/>
      <c r="X69" s="431"/>
      <c r="Y69" s="432"/>
      <c r="Z69" s="432"/>
    </row>
    <row r="70" spans="1:26" ht="18" customHeight="1">
      <c r="A70" s="431"/>
      <c r="B70" s="434"/>
      <c r="C70" s="431"/>
      <c r="D70" s="431"/>
      <c r="E70" s="431"/>
      <c r="F70" s="430"/>
      <c r="G70" s="430"/>
      <c r="H70" s="430"/>
      <c r="I70" s="430"/>
      <c r="J70" s="430"/>
      <c r="K70" s="430"/>
      <c r="L70" s="430"/>
      <c r="M70" s="430"/>
      <c r="N70" s="430"/>
      <c r="O70" s="430"/>
      <c r="P70" s="430"/>
      <c r="Q70" s="430"/>
      <c r="R70" s="430"/>
      <c r="S70" s="430"/>
      <c r="T70" s="430"/>
      <c r="U70" s="430"/>
      <c r="V70" s="431"/>
      <c r="W70" s="431"/>
      <c r="X70" s="431"/>
      <c r="Y70" s="432"/>
      <c r="Z70" s="432"/>
    </row>
    <row r="71" spans="1:26" ht="18" customHeight="1">
      <c r="A71" s="431"/>
      <c r="B71" s="434"/>
      <c r="C71" s="431"/>
      <c r="D71" s="431"/>
      <c r="E71" s="431"/>
      <c r="F71" s="430"/>
      <c r="G71" s="430"/>
      <c r="H71" s="430"/>
      <c r="I71" s="430"/>
      <c r="J71" s="430"/>
      <c r="K71" s="430"/>
      <c r="L71" s="430"/>
      <c r="M71" s="430"/>
      <c r="N71" s="430"/>
      <c r="O71" s="430"/>
      <c r="P71" s="430"/>
      <c r="Q71" s="430"/>
      <c r="R71" s="430"/>
      <c r="S71" s="430"/>
      <c r="T71" s="430"/>
      <c r="U71" s="430"/>
      <c r="V71" s="431"/>
      <c r="W71" s="431"/>
      <c r="X71" s="431"/>
      <c r="Y71" s="432"/>
      <c r="Z71" s="432"/>
    </row>
    <row r="72" spans="1:26" ht="18" customHeight="1">
      <c r="A72" s="431"/>
      <c r="B72" s="434"/>
      <c r="C72" s="431"/>
      <c r="D72" s="431"/>
      <c r="E72" s="431"/>
      <c r="F72" s="430"/>
      <c r="G72" s="430"/>
      <c r="H72" s="430"/>
      <c r="I72" s="430"/>
      <c r="J72" s="430"/>
      <c r="K72" s="430"/>
      <c r="L72" s="430"/>
      <c r="M72" s="430"/>
      <c r="N72" s="430"/>
      <c r="O72" s="430"/>
      <c r="P72" s="430"/>
      <c r="Q72" s="430"/>
      <c r="R72" s="430"/>
      <c r="S72" s="430"/>
      <c r="T72" s="430"/>
      <c r="U72" s="430"/>
      <c r="V72" s="431"/>
      <c r="W72" s="431"/>
      <c r="X72" s="431"/>
      <c r="Y72" s="432"/>
      <c r="Z72" s="432"/>
    </row>
    <row r="73" spans="1:26" ht="18" customHeight="1">
      <c r="A73" s="431"/>
      <c r="B73" s="434"/>
      <c r="C73" s="431"/>
      <c r="D73" s="431"/>
      <c r="E73" s="431"/>
      <c r="F73" s="430"/>
      <c r="G73" s="430"/>
      <c r="H73" s="430"/>
      <c r="I73" s="430"/>
      <c r="J73" s="430"/>
      <c r="K73" s="430"/>
      <c r="L73" s="430"/>
      <c r="M73" s="430"/>
      <c r="N73" s="430"/>
      <c r="O73" s="430"/>
      <c r="P73" s="430"/>
      <c r="Q73" s="430"/>
      <c r="R73" s="430"/>
      <c r="S73" s="430"/>
      <c r="T73" s="430"/>
      <c r="U73" s="430"/>
      <c r="V73" s="431"/>
      <c r="W73" s="431"/>
      <c r="X73" s="431"/>
      <c r="Y73" s="432"/>
      <c r="Z73" s="432"/>
    </row>
    <row r="74" spans="1:26" ht="18" customHeight="1">
      <c r="A74" s="431"/>
      <c r="B74" s="434"/>
      <c r="C74" s="431"/>
      <c r="D74" s="431"/>
      <c r="E74" s="431"/>
      <c r="F74" s="430"/>
      <c r="G74" s="430"/>
      <c r="H74" s="430"/>
      <c r="I74" s="430"/>
      <c r="J74" s="430"/>
      <c r="K74" s="430"/>
      <c r="L74" s="430"/>
      <c r="M74" s="430"/>
      <c r="N74" s="430"/>
      <c r="O74" s="430"/>
      <c r="P74" s="430"/>
      <c r="Q74" s="430"/>
      <c r="R74" s="430"/>
      <c r="S74" s="430"/>
      <c r="T74" s="430"/>
      <c r="U74" s="430"/>
      <c r="V74" s="431"/>
      <c r="W74" s="431"/>
      <c r="X74" s="431"/>
      <c r="Y74" s="432"/>
      <c r="Z74" s="432"/>
    </row>
    <row r="75" spans="1:26" ht="18" customHeight="1">
      <c r="A75" s="431"/>
      <c r="B75" s="434"/>
      <c r="C75" s="431"/>
      <c r="D75" s="431"/>
      <c r="E75" s="431"/>
      <c r="F75" s="430"/>
      <c r="G75" s="430"/>
      <c r="H75" s="430"/>
      <c r="I75" s="430"/>
      <c r="J75" s="430"/>
      <c r="K75" s="430"/>
      <c r="L75" s="430"/>
      <c r="M75" s="430"/>
      <c r="N75" s="430"/>
      <c r="O75" s="430"/>
      <c r="P75" s="430"/>
      <c r="Q75" s="430"/>
      <c r="R75" s="430"/>
      <c r="S75" s="430"/>
      <c r="T75" s="430"/>
      <c r="U75" s="430"/>
      <c r="V75" s="431"/>
      <c r="W75" s="431"/>
      <c r="X75" s="431"/>
      <c r="Y75" s="432"/>
      <c r="Z75" s="432"/>
    </row>
    <row r="76" spans="1:26" ht="18" customHeight="1">
      <c r="A76" s="431"/>
      <c r="B76" s="434"/>
      <c r="C76" s="431"/>
      <c r="D76" s="431"/>
      <c r="E76" s="431"/>
      <c r="F76" s="430"/>
      <c r="G76" s="430"/>
      <c r="H76" s="430"/>
      <c r="I76" s="430"/>
      <c r="J76" s="430"/>
      <c r="K76" s="430"/>
      <c r="L76" s="430"/>
      <c r="M76" s="430"/>
      <c r="N76" s="430"/>
      <c r="O76" s="430"/>
      <c r="P76" s="430"/>
      <c r="Q76" s="430"/>
      <c r="R76" s="430"/>
      <c r="S76" s="430"/>
      <c r="T76" s="430"/>
      <c r="U76" s="430"/>
      <c r="V76" s="431"/>
      <c r="W76" s="431"/>
      <c r="X76" s="431"/>
      <c r="Y76" s="432"/>
      <c r="Z76" s="432"/>
    </row>
    <row r="77" spans="1:26" ht="18" customHeight="1">
      <c r="A77" s="431"/>
      <c r="B77" s="434"/>
      <c r="C77" s="431"/>
      <c r="D77" s="431"/>
      <c r="E77" s="431"/>
      <c r="F77" s="430"/>
      <c r="G77" s="430"/>
      <c r="H77" s="430"/>
      <c r="I77" s="430"/>
      <c r="J77" s="430"/>
      <c r="K77" s="430"/>
      <c r="L77" s="430"/>
      <c r="M77" s="430"/>
      <c r="N77" s="430"/>
      <c r="O77" s="430"/>
      <c r="P77" s="430"/>
      <c r="Q77" s="430"/>
      <c r="R77" s="430"/>
      <c r="S77" s="430"/>
      <c r="T77" s="430"/>
      <c r="U77" s="430"/>
      <c r="V77" s="431"/>
      <c r="W77" s="431"/>
      <c r="X77" s="431"/>
      <c r="Y77" s="432"/>
      <c r="Z77" s="432"/>
    </row>
    <row r="78" spans="1:26" ht="18" customHeight="1">
      <c r="A78" s="431"/>
      <c r="B78" s="434"/>
      <c r="C78" s="431"/>
      <c r="D78" s="431"/>
      <c r="E78" s="431"/>
      <c r="F78" s="430"/>
      <c r="G78" s="430"/>
      <c r="H78" s="430"/>
      <c r="I78" s="430"/>
      <c r="J78" s="430"/>
      <c r="K78" s="430"/>
      <c r="L78" s="430"/>
      <c r="M78" s="430"/>
      <c r="N78" s="430"/>
      <c r="O78" s="430"/>
      <c r="P78" s="430"/>
      <c r="Q78" s="430"/>
      <c r="R78" s="430"/>
      <c r="S78" s="430"/>
      <c r="T78" s="430"/>
      <c r="U78" s="430"/>
      <c r="V78" s="431"/>
      <c r="W78" s="431"/>
      <c r="X78" s="431"/>
      <c r="Y78" s="432"/>
      <c r="Z78" s="432"/>
    </row>
    <row r="79" spans="1:26" ht="18" customHeight="1">
      <c r="A79" s="431"/>
      <c r="B79" s="434"/>
      <c r="C79" s="431"/>
      <c r="D79" s="431"/>
      <c r="E79" s="431"/>
      <c r="F79" s="430"/>
      <c r="G79" s="430"/>
      <c r="H79" s="430"/>
      <c r="I79" s="430"/>
      <c r="J79" s="430"/>
      <c r="K79" s="430"/>
      <c r="L79" s="430"/>
      <c r="M79" s="430"/>
      <c r="N79" s="430"/>
      <c r="O79" s="430"/>
      <c r="P79" s="430"/>
      <c r="Q79" s="430"/>
      <c r="R79" s="430"/>
      <c r="S79" s="430"/>
      <c r="T79" s="430"/>
      <c r="U79" s="430"/>
      <c r="V79" s="431"/>
      <c r="W79" s="431"/>
      <c r="X79" s="431"/>
      <c r="Y79" s="432"/>
      <c r="Z79" s="432"/>
    </row>
    <row r="80" spans="1:26" ht="18" customHeight="1">
      <c r="A80" s="431"/>
      <c r="B80" s="434"/>
      <c r="C80" s="431"/>
      <c r="D80" s="431"/>
      <c r="E80" s="431"/>
      <c r="F80" s="430"/>
      <c r="G80" s="430"/>
      <c r="H80" s="430"/>
      <c r="I80" s="430"/>
      <c r="J80" s="430"/>
      <c r="K80" s="430"/>
      <c r="L80" s="430"/>
      <c r="M80" s="430"/>
      <c r="N80" s="430"/>
      <c r="O80" s="430"/>
      <c r="P80" s="430"/>
      <c r="Q80" s="430"/>
      <c r="R80" s="430"/>
      <c r="S80" s="430"/>
      <c r="T80" s="430"/>
      <c r="U80" s="430"/>
      <c r="V80" s="431"/>
      <c r="W80" s="431"/>
      <c r="X80" s="431"/>
      <c r="Y80" s="432"/>
      <c r="Z80" s="432"/>
    </row>
    <row r="81" spans="1:26" ht="18" customHeight="1">
      <c r="A81" s="431"/>
      <c r="B81" s="434"/>
      <c r="C81" s="431"/>
      <c r="D81" s="431"/>
      <c r="E81" s="431"/>
      <c r="F81" s="430"/>
      <c r="G81" s="430"/>
      <c r="H81" s="430"/>
      <c r="I81" s="430"/>
      <c r="J81" s="430"/>
      <c r="K81" s="430"/>
      <c r="L81" s="430"/>
      <c r="M81" s="430"/>
      <c r="N81" s="430"/>
      <c r="O81" s="430"/>
      <c r="P81" s="430"/>
      <c r="Q81" s="430"/>
      <c r="R81" s="430"/>
      <c r="S81" s="430"/>
      <c r="T81" s="430"/>
      <c r="U81" s="430"/>
      <c r="V81" s="431"/>
      <c r="W81" s="431"/>
      <c r="X81" s="431"/>
      <c r="Y81" s="432"/>
      <c r="Z81" s="432"/>
    </row>
    <row r="82" spans="1:26" ht="18" customHeight="1">
      <c r="A82" s="431"/>
      <c r="B82" s="434"/>
      <c r="C82" s="431"/>
      <c r="D82" s="431"/>
      <c r="E82" s="431"/>
      <c r="F82" s="430"/>
      <c r="G82" s="430"/>
      <c r="H82" s="430"/>
      <c r="I82" s="430"/>
      <c r="J82" s="430"/>
      <c r="K82" s="430"/>
      <c r="L82" s="430"/>
      <c r="M82" s="430"/>
      <c r="N82" s="430"/>
      <c r="O82" s="430"/>
      <c r="P82" s="430"/>
      <c r="Q82" s="430"/>
      <c r="R82" s="430"/>
      <c r="S82" s="430"/>
      <c r="T82" s="430"/>
      <c r="U82" s="430"/>
      <c r="V82" s="431"/>
      <c r="W82" s="431"/>
      <c r="X82" s="431"/>
      <c r="Y82" s="432"/>
      <c r="Z82" s="432"/>
    </row>
    <row r="83" spans="1:26" ht="18" customHeight="1">
      <c r="A83" s="431"/>
      <c r="B83" s="434"/>
      <c r="C83" s="431"/>
      <c r="D83" s="431"/>
      <c r="E83" s="431"/>
      <c r="F83" s="430"/>
      <c r="G83" s="430"/>
      <c r="H83" s="430"/>
      <c r="I83" s="430"/>
      <c r="J83" s="430"/>
      <c r="K83" s="430"/>
      <c r="L83" s="430"/>
      <c r="M83" s="430"/>
      <c r="N83" s="430"/>
      <c r="O83" s="430"/>
      <c r="P83" s="430"/>
      <c r="Q83" s="430"/>
      <c r="R83" s="430"/>
      <c r="S83" s="430"/>
      <c r="T83" s="430"/>
      <c r="U83" s="430"/>
      <c r="V83" s="431"/>
      <c r="W83" s="431"/>
      <c r="X83" s="431"/>
      <c r="Y83" s="432"/>
      <c r="Z83" s="432"/>
    </row>
    <row r="84" spans="1:26" ht="18" customHeight="1">
      <c r="A84" s="431"/>
      <c r="B84" s="434"/>
      <c r="C84" s="431"/>
      <c r="D84" s="431"/>
      <c r="E84" s="431"/>
      <c r="F84" s="430"/>
      <c r="G84" s="430"/>
      <c r="H84" s="430"/>
      <c r="I84" s="430"/>
      <c r="J84" s="430"/>
      <c r="K84" s="430"/>
      <c r="L84" s="430"/>
      <c r="M84" s="430"/>
      <c r="N84" s="430"/>
      <c r="O84" s="430"/>
      <c r="P84" s="430"/>
      <c r="Q84" s="430"/>
      <c r="R84" s="430"/>
      <c r="S84" s="430"/>
      <c r="T84" s="430"/>
      <c r="U84" s="430"/>
      <c r="V84" s="431"/>
      <c r="W84" s="431"/>
      <c r="X84" s="431"/>
      <c r="Y84" s="432"/>
      <c r="Z84" s="432"/>
    </row>
    <row r="85" spans="1:26" ht="18" customHeight="1">
      <c r="A85" s="431"/>
      <c r="B85" s="434"/>
      <c r="C85" s="431"/>
      <c r="D85" s="431"/>
      <c r="E85" s="431"/>
      <c r="F85" s="430"/>
      <c r="G85" s="430"/>
      <c r="H85" s="430"/>
      <c r="I85" s="430"/>
      <c r="J85" s="430"/>
      <c r="K85" s="430"/>
      <c r="L85" s="430"/>
      <c r="M85" s="430"/>
      <c r="N85" s="430"/>
      <c r="O85" s="430"/>
      <c r="P85" s="430"/>
      <c r="Q85" s="430"/>
      <c r="R85" s="430"/>
      <c r="S85" s="430"/>
      <c r="T85" s="430"/>
      <c r="U85" s="430"/>
      <c r="V85" s="431"/>
      <c r="W85" s="431"/>
      <c r="X85" s="431"/>
      <c r="Y85" s="432"/>
      <c r="Z85" s="432"/>
    </row>
    <row r="86" spans="1:26" ht="18" customHeight="1">
      <c r="A86" s="431"/>
      <c r="B86" s="434"/>
      <c r="C86" s="431"/>
      <c r="D86" s="431"/>
      <c r="E86" s="431"/>
      <c r="F86" s="430"/>
      <c r="G86" s="430"/>
      <c r="H86" s="430"/>
      <c r="I86" s="430"/>
      <c r="J86" s="430"/>
      <c r="K86" s="430"/>
      <c r="L86" s="430"/>
      <c r="M86" s="430"/>
      <c r="N86" s="430"/>
      <c r="O86" s="430"/>
      <c r="P86" s="430"/>
      <c r="Q86" s="430"/>
      <c r="R86" s="430"/>
      <c r="S86" s="430"/>
      <c r="T86" s="430"/>
      <c r="U86" s="430"/>
      <c r="V86" s="431"/>
      <c r="W86" s="431"/>
      <c r="X86" s="431"/>
      <c r="Y86" s="432"/>
      <c r="Z86" s="432"/>
    </row>
    <row r="87" spans="1:26" ht="18" customHeight="1">
      <c r="A87" s="431"/>
      <c r="B87" s="434"/>
      <c r="C87" s="431"/>
      <c r="D87" s="431"/>
      <c r="E87" s="431"/>
      <c r="F87" s="430"/>
      <c r="G87" s="430"/>
      <c r="H87" s="430"/>
      <c r="I87" s="430"/>
      <c r="J87" s="430"/>
      <c r="K87" s="430"/>
      <c r="L87" s="430"/>
      <c r="M87" s="430"/>
      <c r="N87" s="430"/>
      <c r="O87" s="430"/>
      <c r="P87" s="430"/>
      <c r="Q87" s="430"/>
      <c r="R87" s="430"/>
      <c r="S87" s="430"/>
      <c r="T87" s="430"/>
      <c r="U87" s="430"/>
      <c r="V87" s="431"/>
      <c r="W87" s="431"/>
      <c r="X87" s="431"/>
      <c r="Y87" s="432"/>
      <c r="Z87" s="432"/>
    </row>
    <row r="88" spans="1:26" ht="18" customHeight="1">
      <c r="A88" s="431"/>
      <c r="B88" s="434"/>
      <c r="C88" s="431"/>
      <c r="D88" s="431"/>
      <c r="E88" s="431"/>
      <c r="F88" s="430"/>
      <c r="G88" s="430"/>
      <c r="H88" s="430"/>
      <c r="I88" s="430"/>
      <c r="J88" s="430"/>
      <c r="K88" s="430"/>
      <c r="L88" s="430"/>
      <c r="M88" s="430"/>
      <c r="N88" s="430"/>
      <c r="O88" s="430"/>
      <c r="P88" s="430"/>
      <c r="Q88" s="430"/>
      <c r="R88" s="430"/>
      <c r="S88" s="430"/>
      <c r="T88" s="430"/>
      <c r="U88" s="430"/>
      <c r="V88" s="431"/>
      <c r="W88" s="431"/>
      <c r="X88" s="431"/>
      <c r="Y88" s="432"/>
      <c r="Z88" s="432"/>
    </row>
    <row r="89" spans="1:26" ht="18" customHeight="1">
      <c r="A89" s="431"/>
      <c r="B89" s="434"/>
      <c r="C89" s="431"/>
      <c r="D89" s="431"/>
      <c r="E89" s="431"/>
      <c r="F89" s="430"/>
      <c r="G89" s="430"/>
      <c r="H89" s="430"/>
      <c r="I89" s="430"/>
      <c r="J89" s="430"/>
      <c r="K89" s="430"/>
      <c r="L89" s="430"/>
      <c r="M89" s="430"/>
      <c r="N89" s="430"/>
      <c r="O89" s="430"/>
      <c r="P89" s="430"/>
      <c r="Q89" s="430"/>
      <c r="R89" s="430"/>
      <c r="S89" s="430"/>
      <c r="T89" s="430"/>
      <c r="U89" s="430"/>
      <c r="V89" s="431"/>
      <c r="W89" s="431"/>
      <c r="X89" s="431"/>
      <c r="Y89" s="432"/>
      <c r="Z89" s="432"/>
    </row>
    <row r="90" spans="1:26" ht="18" customHeight="1">
      <c r="A90" s="431"/>
      <c r="B90" s="434"/>
      <c r="C90" s="431"/>
      <c r="D90" s="431"/>
      <c r="E90" s="431"/>
      <c r="F90" s="430"/>
      <c r="G90" s="430"/>
      <c r="H90" s="430"/>
      <c r="I90" s="430"/>
      <c r="J90" s="430"/>
      <c r="K90" s="430"/>
      <c r="L90" s="430"/>
      <c r="M90" s="430"/>
      <c r="N90" s="430"/>
      <c r="O90" s="430"/>
      <c r="P90" s="430"/>
      <c r="Q90" s="430"/>
      <c r="R90" s="430"/>
      <c r="S90" s="430"/>
      <c r="T90" s="430"/>
      <c r="U90" s="430"/>
      <c r="V90" s="431"/>
      <c r="W90" s="431"/>
      <c r="X90" s="431"/>
      <c r="Y90" s="432"/>
      <c r="Z90" s="432"/>
    </row>
    <row r="91" spans="1:26" ht="18" customHeight="1">
      <c r="A91" s="431"/>
      <c r="B91" s="434"/>
      <c r="C91" s="431"/>
      <c r="D91" s="431"/>
      <c r="E91" s="431"/>
      <c r="F91" s="430"/>
      <c r="G91" s="430"/>
      <c r="H91" s="430"/>
      <c r="I91" s="430"/>
      <c r="J91" s="430"/>
      <c r="K91" s="430"/>
      <c r="L91" s="430"/>
      <c r="M91" s="430"/>
      <c r="N91" s="430"/>
      <c r="O91" s="430"/>
      <c r="P91" s="430"/>
      <c r="Q91" s="430"/>
      <c r="R91" s="430"/>
      <c r="S91" s="430"/>
      <c r="T91" s="430"/>
      <c r="U91" s="430"/>
      <c r="V91" s="431"/>
      <c r="W91" s="431"/>
      <c r="X91" s="431"/>
      <c r="Y91" s="432"/>
      <c r="Z91" s="432"/>
    </row>
    <row r="92" spans="1:26" ht="18" customHeight="1">
      <c r="A92" s="431"/>
      <c r="B92" s="434"/>
      <c r="C92" s="431"/>
      <c r="D92" s="431"/>
      <c r="E92" s="431"/>
      <c r="F92" s="430"/>
      <c r="G92" s="430"/>
      <c r="H92" s="430"/>
      <c r="I92" s="430"/>
      <c r="J92" s="430"/>
      <c r="K92" s="430"/>
      <c r="L92" s="430"/>
      <c r="M92" s="430"/>
      <c r="N92" s="430"/>
      <c r="O92" s="430"/>
      <c r="P92" s="430"/>
      <c r="Q92" s="430"/>
      <c r="R92" s="430"/>
      <c r="S92" s="430"/>
      <c r="T92" s="430"/>
      <c r="U92" s="430"/>
      <c r="V92" s="431"/>
      <c r="W92" s="431"/>
      <c r="X92" s="431"/>
      <c r="Y92" s="432"/>
      <c r="Z92" s="432"/>
    </row>
    <row r="93" spans="1:26" ht="18" customHeight="1">
      <c r="A93" s="431"/>
      <c r="B93" s="434"/>
      <c r="C93" s="431"/>
      <c r="D93" s="431"/>
      <c r="E93" s="431"/>
      <c r="F93" s="430"/>
      <c r="G93" s="430"/>
      <c r="H93" s="430"/>
      <c r="I93" s="430"/>
      <c r="J93" s="430"/>
      <c r="K93" s="430"/>
      <c r="L93" s="430"/>
      <c r="M93" s="430"/>
      <c r="N93" s="430"/>
      <c r="O93" s="430"/>
      <c r="P93" s="430"/>
      <c r="Q93" s="430"/>
      <c r="R93" s="430"/>
      <c r="S93" s="430"/>
      <c r="T93" s="430"/>
      <c r="U93" s="430"/>
      <c r="V93" s="431"/>
      <c r="W93" s="431"/>
      <c r="X93" s="431"/>
      <c r="Y93" s="432"/>
      <c r="Z93" s="432"/>
    </row>
    <row r="94" spans="1:26" ht="18" customHeight="1">
      <c r="A94" s="431"/>
      <c r="B94" s="434"/>
      <c r="C94" s="431"/>
      <c r="D94" s="431"/>
      <c r="E94" s="431"/>
      <c r="F94" s="430"/>
      <c r="G94" s="430"/>
      <c r="H94" s="430"/>
      <c r="I94" s="430"/>
      <c r="J94" s="430"/>
      <c r="K94" s="430"/>
      <c r="L94" s="430"/>
      <c r="M94" s="430"/>
      <c r="N94" s="430"/>
      <c r="O94" s="430"/>
      <c r="P94" s="430"/>
      <c r="Q94" s="430"/>
      <c r="R94" s="430"/>
      <c r="S94" s="430"/>
      <c r="T94" s="430"/>
      <c r="U94" s="430"/>
      <c r="V94" s="431"/>
      <c r="W94" s="431"/>
      <c r="X94" s="431"/>
      <c r="Y94" s="432"/>
      <c r="Z94" s="432"/>
    </row>
    <row r="95" spans="1:26" ht="18" customHeight="1">
      <c r="A95" s="431"/>
      <c r="B95" s="434"/>
      <c r="C95" s="431"/>
      <c r="D95" s="431"/>
      <c r="E95" s="431"/>
      <c r="F95" s="430"/>
      <c r="G95" s="430"/>
      <c r="H95" s="430"/>
      <c r="I95" s="430"/>
      <c r="J95" s="430"/>
      <c r="K95" s="430"/>
      <c r="L95" s="430"/>
      <c r="M95" s="430"/>
      <c r="N95" s="430"/>
      <c r="O95" s="430"/>
      <c r="P95" s="430"/>
      <c r="Q95" s="430"/>
      <c r="R95" s="430"/>
      <c r="S95" s="430"/>
      <c r="T95" s="430"/>
      <c r="U95" s="430"/>
      <c r="V95" s="431"/>
      <c r="W95" s="431"/>
      <c r="X95" s="431"/>
      <c r="Y95" s="432"/>
      <c r="Z95" s="432"/>
    </row>
    <row r="96" spans="1:26" ht="18" customHeight="1">
      <c r="A96" s="431"/>
      <c r="B96" s="434"/>
      <c r="C96" s="431"/>
      <c r="D96" s="431"/>
      <c r="E96" s="431"/>
      <c r="F96" s="430"/>
      <c r="G96" s="430"/>
      <c r="H96" s="430"/>
      <c r="I96" s="430"/>
      <c r="J96" s="430"/>
      <c r="K96" s="430"/>
      <c r="L96" s="430"/>
      <c r="M96" s="430"/>
      <c r="N96" s="430"/>
      <c r="O96" s="430"/>
      <c r="P96" s="430"/>
      <c r="Q96" s="430"/>
      <c r="R96" s="430"/>
      <c r="S96" s="430"/>
      <c r="T96" s="430"/>
      <c r="U96" s="430"/>
      <c r="V96" s="431"/>
      <c r="W96" s="431"/>
      <c r="X96" s="431"/>
      <c r="Y96" s="432"/>
      <c r="Z96" s="432"/>
    </row>
    <row r="97" spans="1:26" ht="18" customHeight="1">
      <c r="A97" s="431"/>
      <c r="B97" s="434"/>
      <c r="C97" s="431"/>
      <c r="D97" s="431"/>
      <c r="E97" s="431"/>
      <c r="F97" s="430"/>
      <c r="G97" s="430"/>
      <c r="H97" s="430"/>
      <c r="I97" s="430"/>
      <c r="J97" s="430"/>
      <c r="K97" s="430"/>
      <c r="L97" s="430"/>
      <c r="M97" s="430"/>
      <c r="N97" s="430"/>
      <c r="O97" s="430"/>
      <c r="P97" s="430"/>
      <c r="Q97" s="430"/>
      <c r="R97" s="430"/>
      <c r="S97" s="430"/>
      <c r="T97" s="430"/>
      <c r="U97" s="430"/>
      <c r="V97" s="431"/>
      <c r="W97" s="431"/>
      <c r="X97" s="431"/>
      <c r="Y97" s="432"/>
      <c r="Z97" s="432"/>
    </row>
    <row r="98" spans="1:26" ht="18" customHeight="1">
      <c r="A98" s="431"/>
      <c r="B98" s="434"/>
      <c r="C98" s="431"/>
      <c r="D98" s="431"/>
      <c r="E98" s="431"/>
      <c r="F98" s="430"/>
      <c r="G98" s="430"/>
      <c r="H98" s="430"/>
      <c r="I98" s="430"/>
      <c r="J98" s="430"/>
      <c r="K98" s="430"/>
      <c r="L98" s="430"/>
      <c r="M98" s="430"/>
      <c r="N98" s="430"/>
      <c r="O98" s="430"/>
      <c r="P98" s="430"/>
      <c r="Q98" s="430"/>
      <c r="R98" s="430"/>
      <c r="S98" s="430"/>
      <c r="T98" s="430"/>
      <c r="U98" s="430"/>
      <c r="V98" s="431"/>
      <c r="W98" s="431"/>
      <c r="X98" s="431"/>
      <c r="Y98" s="432"/>
      <c r="Z98" s="432"/>
    </row>
    <row r="99" spans="1:26" ht="18" customHeight="1">
      <c r="A99" s="431"/>
      <c r="B99" s="434"/>
      <c r="C99" s="431"/>
      <c r="D99" s="431"/>
      <c r="E99" s="431"/>
      <c r="F99" s="430"/>
      <c r="G99" s="430"/>
      <c r="H99" s="430"/>
      <c r="I99" s="430"/>
      <c r="J99" s="430"/>
      <c r="K99" s="430"/>
      <c r="L99" s="430"/>
      <c r="M99" s="430"/>
      <c r="N99" s="430"/>
      <c r="O99" s="430"/>
      <c r="P99" s="430"/>
      <c r="Q99" s="430"/>
      <c r="R99" s="430"/>
      <c r="S99" s="430"/>
      <c r="T99" s="430"/>
      <c r="U99" s="430"/>
      <c r="V99" s="431"/>
      <c r="W99" s="431"/>
      <c r="X99" s="431"/>
      <c r="Y99" s="432"/>
      <c r="Z99" s="432"/>
    </row>
    <row r="100" spans="1:26" ht="18" customHeight="1">
      <c r="A100" s="431"/>
      <c r="B100" s="434"/>
      <c r="C100" s="431"/>
      <c r="D100" s="431"/>
      <c r="E100" s="431"/>
      <c r="F100" s="430"/>
      <c r="G100" s="430"/>
      <c r="H100" s="430"/>
      <c r="I100" s="430"/>
      <c r="J100" s="430"/>
      <c r="K100" s="430"/>
      <c r="L100" s="430"/>
      <c r="M100" s="430"/>
      <c r="N100" s="430"/>
      <c r="O100" s="430"/>
      <c r="P100" s="430"/>
      <c r="Q100" s="430"/>
      <c r="R100" s="430"/>
      <c r="S100" s="430"/>
      <c r="T100" s="430"/>
      <c r="U100" s="430"/>
      <c r="V100" s="431"/>
      <c r="W100" s="431"/>
      <c r="X100" s="431"/>
      <c r="Y100" s="432"/>
      <c r="Z100" s="432"/>
    </row>
    <row r="101" spans="1:26" ht="18" customHeight="1">
      <c r="A101" s="431"/>
      <c r="B101" s="434"/>
      <c r="C101" s="431"/>
      <c r="D101" s="431"/>
      <c r="E101" s="431"/>
      <c r="F101" s="430"/>
      <c r="G101" s="430"/>
      <c r="H101" s="430"/>
      <c r="I101" s="430"/>
      <c r="J101" s="430"/>
      <c r="K101" s="430"/>
      <c r="L101" s="430"/>
      <c r="M101" s="430"/>
      <c r="N101" s="430"/>
      <c r="O101" s="430"/>
      <c r="P101" s="430"/>
      <c r="Q101" s="430"/>
      <c r="R101" s="430"/>
      <c r="S101" s="430"/>
      <c r="T101" s="430"/>
      <c r="U101" s="430"/>
      <c r="V101" s="431"/>
      <c r="W101" s="431"/>
      <c r="X101" s="431"/>
      <c r="Y101" s="432"/>
      <c r="Z101" s="432"/>
    </row>
    <row r="102" spans="1:26" ht="18" customHeight="1">
      <c r="A102" s="431"/>
      <c r="B102" s="434"/>
      <c r="C102" s="431"/>
      <c r="D102" s="431"/>
      <c r="E102" s="431"/>
      <c r="F102" s="430"/>
      <c r="G102" s="430"/>
      <c r="H102" s="430"/>
      <c r="I102" s="430"/>
      <c r="J102" s="430"/>
      <c r="K102" s="430"/>
      <c r="L102" s="430"/>
      <c r="M102" s="430"/>
      <c r="N102" s="430"/>
      <c r="O102" s="430"/>
      <c r="P102" s="430"/>
      <c r="Q102" s="430"/>
      <c r="R102" s="430"/>
      <c r="S102" s="430"/>
      <c r="T102" s="430"/>
      <c r="U102" s="430"/>
      <c r="V102" s="431"/>
      <c r="W102" s="431"/>
      <c r="X102" s="431"/>
      <c r="Y102" s="432"/>
      <c r="Z102" s="432"/>
    </row>
    <row r="103" spans="1:26" ht="18" customHeight="1">
      <c r="A103" s="431"/>
      <c r="B103" s="434"/>
      <c r="C103" s="431"/>
      <c r="D103" s="431"/>
      <c r="E103" s="431"/>
      <c r="F103" s="430"/>
      <c r="G103" s="430"/>
      <c r="H103" s="430"/>
      <c r="I103" s="430"/>
      <c r="J103" s="430"/>
      <c r="K103" s="430"/>
      <c r="L103" s="430"/>
      <c r="M103" s="430"/>
      <c r="N103" s="430"/>
      <c r="O103" s="430"/>
      <c r="P103" s="430"/>
      <c r="Q103" s="430"/>
      <c r="R103" s="430"/>
      <c r="S103" s="430"/>
      <c r="T103" s="430"/>
      <c r="U103" s="430"/>
      <c r="V103" s="431"/>
      <c r="W103" s="431"/>
      <c r="X103" s="431"/>
      <c r="Y103" s="432"/>
      <c r="Z103" s="432"/>
    </row>
    <row r="104" spans="1:26" ht="18" customHeight="1">
      <c r="A104" s="431"/>
      <c r="B104" s="434"/>
      <c r="C104" s="431"/>
      <c r="D104" s="431"/>
      <c r="E104" s="431"/>
      <c r="F104" s="430"/>
      <c r="G104" s="430"/>
      <c r="H104" s="430"/>
      <c r="I104" s="430"/>
      <c r="J104" s="430"/>
      <c r="K104" s="430"/>
      <c r="L104" s="430"/>
      <c r="M104" s="430"/>
      <c r="N104" s="430"/>
      <c r="O104" s="430"/>
      <c r="P104" s="430"/>
      <c r="Q104" s="430"/>
      <c r="R104" s="430"/>
      <c r="S104" s="430"/>
      <c r="T104" s="430"/>
      <c r="U104" s="430"/>
      <c r="V104" s="431"/>
      <c r="W104" s="431"/>
      <c r="X104" s="431"/>
      <c r="Y104" s="432"/>
      <c r="Z104" s="432"/>
    </row>
    <row r="105" spans="1:26" ht="18" customHeight="1">
      <c r="A105" s="431"/>
      <c r="B105" s="434"/>
      <c r="C105" s="431"/>
      <c r="D105" s="431"/>
      <c r="E105" s="431"/>
      <c r="F105" s="430"/>
      <c r="G105" s="430"/>
      <c r="H105" s="430"/>
      <c r="I105" s="430"/>
      <c r="J105" s="430"/>
      <c r="K105" s="430"/>
      <c r="L105" s="430"/>
      <c r="M105" s="430"/>
      <c r="N105" s="430"/>
      <c r="O105" s="430"/>
      <c r="P105" s="430"/>
      <c r="Q105" s="430"/>
      <c r="R105" s="430"/>
      <c r="S105" s="430"/>
      <c r="T105" s="430"/>
      <c r="U105" s="430"/>
      <c r="V105" s="431"/>
      <c r="W105" s="431"/>
      <c r="X105" s="431"/>
      <c r="Y105" s="432"/>
      <c r="Z105" s="432"/>
    </row>
    <row r="106" spans="1:26" ht="18" customHeight="1">
      <c r="A106" s="431"/>
      <c r="B106" s="434"/>
      <c r="C106" s="431"/>
      <c r="D106" s="431"/>
      <c r="E106" s="431"/>
      <c r="F106" s="430"/>
      <c r="G106" s="430"/>
      <c r="H106" s="430"/>
      <c r="I106" s="430"/>
      <c r="J106" s="430"/>
      <c r="K106" s="430"/>
      <c r="L106" s="430"/>
      <c r="M106" s="430"/>
      <c r="N106" s="430"/>
      <c r="O106" s="430"/>
      <c r="P106" s="430"/>
      <c r="Q106" s="430"/>
      <c r="R106" s="430"/>
      <c r="S106" s="430"/>
      <c r="T106" s="430"/>
      <c r="U106" s="430"/>
      <c r="V106" s="431"/>
      <c r="W106" s="431"/>
      <c r="X106" s="431"/>
      <c r="Y106" s="432"/>
      <c r="Z106" s="432"/>
    </row>
    <row r="107" spans="1:26" ht="18" customHeight="1">
      <c r="A107" s="431"/>
      <c r="B107" s="434"/>
      <c r="C107" s="431"/>
      <c r="D107" s="431"/>
      <c r="E107" s="431"/>
      <c r="F107" s="430"/>
      <c r="G107" s="430"/>
      <c r="H107" s="430"/>
      <c r="I107" s="430"/>
      <c r="J107" s="430"/>
      <c r="K107" s="430"/>
      <c r="L107" s="430"/>
      <c r="M107" s="430"/>
      <c r="N107" s="430"/>
      <c r="O107" s="430"/>
      <c r="P107" s="430"/>
      <c r="Q107" s="430"/>
      <c r="R107" s="430"/>
      <c r="S107" s="430"/>
      <c r="T107" s="430"/>
      <c r="U107" s="430"/>
      <c r="V107" s="431"/>
      <c r="W107" s="431"/>
      <c r="X107" s="431"/>
      <c r="Y107" s="432"/>
      <c r="Z107" s="432"/>
    </row>
    <row r="108" spans="1:26" ht="18" customHeight="1">
      <c r="A108" s="431"/>
      <c r="B108" s="434"/>
      <c r="C108" s="431"/>
      <c r="D108" s="431"/>
      <c r="E108" s="431"/>
      <c r="F108" s="430"/>
      <c r="G108" s="430"/>
      <c r="H108" s="430"/>
      <c r="I108" s="430"/>
      <c r="J108" s="430"/>
      <c r="K108" s="430"/>
      <c r="L108" s="430"/>
      <c r="M108" s="430"/>
      <c r="N108" s="430"/>
      <c r="O108" s="430"/>
      <c r="P108" s="430"/>
      <c r="Q108" s="430"/>
      <c r="R108" s="430"/>
      <c r="S108" s="430"/>
      <c r="T108" s="430"/>
      <c r="U108" s="430"/>
      <c r="V108" s="431"/>
      <c r="W108" s="431"/>
      <c r="X108" s="431"/>
      <c r="Y108" s="432"/>
      <c r="Z108" s="432"/>
    </row>
    <row r="109" spans="1:26" ht="18" customHeight="1">
      <c r="A109" s="431"/>
      <c r="B109" s="434"/>
      <c r="C109" s="431"/>
      <c r="D109" s="431"/>
      <c r="E109" s="431"/>
      <c r="F109" s="430"/>
      <c r="G109" s="430"/>
      <c r="H109" s="430"/>
      <c r="I109" s="430"/>
      <c r="J109" s="430"/>
      <c r="K109" s="430"/>
      <c r="L109" s="430"/>
      <c r="M109" s="430"/>
      <c r="N109" s="430"/>
      <c r="O109" s="430"/>
      <c r="P109" s="430"/>
      <c r="Q109" s="430"/>
      <c r="R109" s="430"/>
      <c r="S109" s="430"/>
      <c r="T109" s="430"/>
      <c r="U109" s="430"/>
      <c r="V109" s="431"/>
      <c r="W109" s="431"/>
      <c r="X109" s="431"/>
      <c r="Y109" s="432"/>
      <c r="Z109" s="432"/>
    </row>
    <row r="110" spans="1:26" ht="18" customHeight="1">
      <c r="A110" s="431"/>
      <c r="B110" s="434"/>
      <c r="C110" s="431"/>
      <c r="D110" s="431"/>
      <c r="E110" s="431"/>
      <c r="F110" s="430"/>
      <c r="G110" s="430"/>
      <c r="H110" s="430"/>
      <c r="I110" s="430"/>
      <c r="J110" s="430"/>
      <c r="K110" s="430"/>
      <c r="L110" s="430"/>
      <c r="M110" s="430"/>
      <c r="N110" s="430"/>
      <c r="O110" s="430"/>
      <c r="P110" s="430"/>
      <c r="Q110" s="430"/>
      <c r="R110" s="430"/>
      <c r="S110" s="430"/>
      <c r="T110" s="430"/>
      <c r="U110" s="430"/>
      <c r="V110" s="431"/>
      <c r="W110" s="431"/>
      <c r="X110" s="431"/>
      <c r="Y110" s="432"/>
      <c r="Z110" s="432"/>
    </row>
    <row r="111" spans="1:26" ht="18" customHeight="1">
      <c r="A111" s="431"/>
      <c r="B111" s="434"/>
      <c r="C111" s="431"/>
      <c r="D111" s="431"/>
      <c r="E111" s="431"/>
      <c r="F111" s="430"/>
      <c r="G111" s="430"/>
      <c r="H111" s="430"/>
      <c r="I111" s="430"/>
      <c r="J111" s="430"/>
      <c r="K111" s="430"/>
      <c r="L111" s="430"/>
      <c r="M111" s="430"/>
      <c r="N111" s="430"/>
      <c r="O111" s="430"/>
      <c r="P111" s="430"/>
      <c r="Q111" s="430"/>
      <c r="R111" s="430"/>
      <c r="S111" s="430"/>
      <c r="T111" s="430"/>
      <c r="U111" s="430"/>
      <c r="V111" s="431"/>
      <c r="W111" s="431"/>
      <c r="X111" s="431"/>
      <c r="Y111" s="432"/>
      <c r="Z111" s="432"/>
    </row>
    <row r="112" spans="1:26" ht="18" customHeight="1">
      <c r="A112" s="431"/>
      <c r="B112" s="434"/>
      <c r="C112" s="431"/>
      <c r="D112" s="431"/>
      <c r="E112" s="431"/>
      <c r="F112" s="430"/>
      <c r="G112" s="430"/>
      <c r="H112" s="430"/>
      <c r="I112" s="430"/>
      <c r="J112" s="430"/>
      <c r="K112" s="430"/>
      <c r="L112" s="430"/>
      <c r="M112" s="430"/>
      <c r="N112" s="430"/>
      <c r="O112" s="430"/>
      <c r="P112" s="430"/>
      <c r="Q112" s="430"/>
      <c r="R112" s="430"/>
      <c r="S112" s="430"/>
      <c r="T112" s="430"/>
      <c r="U112" s="430"/>
      <c r="V112" s="431"/>
      <c r="W112" s="431"/>
      <c r="X112" s="431"/>
      <c r="Y112" s="432"/>
      <c r="Z112" s="432"/>
    </row>
    <row r="113" spans="1:26" ht="18" customHeight="1">
      <c r="A113" s="431"/>
      <c r="B113" s="434"/>
      <c r="C113" s="431"/>
      <c r="D113" s="431"/>
      <c r="E113" s="431"/>
      <c r="F113" s="430"/>
      <c r="G113" s="430"/>
      <c r="H113" s="430"/>
      <c r="I113" s="430"/>
      <c r="J113" s="430"/>
      <c r="K113" s="430"/>
      <c r="L113" s="430"/>
      <c r="M113" s="430"/>
      <c r="N113" s="430"/>
      <c r="O113" s="430"/>
      <c r="P113" s="430"/>
      <c r="Q113" s="430"/>
      <c r="R113" s="430"/>
      <c r="S113" s="430"/>
      <c r="T113" s="430"/>
      <c r="U113" s="430"/>
      <c r="V113" s="431"/>
      <c r="W113" s="431"/>
      <c r="X113" s="431"/>
      <c r="Y113" s="432"/>
      <c r="Z113" s="432"/>
    </row>
    <row r="114" spans="1:26" ht="18" customHeight="1">
      <c r="A114" s="431"/>
      <c r="B114" s="434"/>
      <c r="C114" s="431"/>
      <c r="D114" s="431"/>
      <c r="E114" s="431"/>
      <c r="F114" s="430"/>
      <c r="G114" s="430"/>
      <c r="H114" s="430"/>
      <c r="I114" s="430"/>
      <c r="J114" s="430"/>
      <c r="K114" s="430"/>
      <c r="L114" s="430"/>
      <c r="M114" s="430"/>
      <c r="N114" s="430"/>
      <c r="O114" s="430"/>
      <c r="P114" s="430"/>
      <c r="Q114" s="430"/>
      <c r="R114" s="430"/>
      <c r="S114" s="430"/>
      <c r="T114" s="430"/>
      <c r="U114" s="430"/>
      <c r="V114" s="431"/>
      <c r="W114" s="431"/>
      <c r="X114" s="431"/>
      <c r="Y114" s="432"/>
      <c r="Z114" s="432"/>
    </row>
    <row r="115" spans="1:26" ht="18" customHeight="1">
      <c r="A115" s="431"/>
      <c r="B115" s="434"/>
      <c r="C115" s="431"/>
      <c r="D115" s="431"/>
      <c r="E115" s="431"/>
      <c r="F115" s="430"/>
      <c r="G115" s="430"/>
      <c r="H115" s="430"/>
      <c r="I115" s="430"/>
      <c r="J115" s="430"/>
      <c r="K115" s="430"/>
      <c r="L115" s="430"/>
      <c r="M115" s="430"/>
      <c r="N115" s="430"/>
      <c r="O115" s="430"/>
      <c r="P115" s="430"/>
      <c r="Q115" s="430"/>
      <c r="R115" s="430"/>
      <c r="S115" s="430"/>
      <c r="T115" s="430"/>
      <c r="U115" s="430"/>
      <c r="V115" s="431"/>
      <c r="W115" s="431"/>
      <c r="X115" s="431"/>
      <c r="Y115" s="432"/>
      <c r="Z115" s="432"/>
    </row>
    <row r="116" spans="1:26" ht="18" customHeight="1">
      <c r="A116" s="431"/>
      <c r="B116" s="434"/>
      <c r="C116" s="431"/>
      <c r="D116" s="431"/>
      <c r="E116" s="431"/>
      <c r="F116" s="430"/>
      <c r="G116" s="430"/>
      <c r="H116" s="430"/>
      <c r="I116" s="430"/>
      <c r="J116" s="430"/>
      <c r="K116" s="430"/>
      <c r="L116" s="430"/>
      <c r="M116" s="430"/>
      <c r="N116" s="430"/>
      <c r="O116" s="430"/>
      <c r="P116" s="430"/>
      <c r="Q116" s="430"/>
      <c r="R116" s="430"/>
      <c r="S116" s="430"/>
      <c r="T116" s="430"/>
      <c r="U116" s="430"/>
      <c r="V116" s="431"/>
      <c r="W116" s="431"/>
      <c r="X116" s="431"/>
      <c r="Y116" s="432"/>
      <c r="Z116" s="432"/>
    </row>
    <row r="117" spans="1:26" ht="18" customHeight="1">
      <c r="A117" s="431"/>
      <c r="B117" s="434"/>
      <c r="C117" s="431"/>
      <c r="D117" s="431"/>
      <c r="E117" s="431"/>
      <c r="F117" s="430"/>
      <c r="G117" s="430"/>
      <c r="H117" s="430"/>
      <c r="I117" s="430"/>
      <c r="J117" s="430"/>
      <c r="K117" s="430"/>
      <c r="L117" s="430"/>
      <c r="M117" s="430"/>
      <c r="N117" s="430"/>
      <c r="O117" s="430"/>
      <c r="P117" s="430"/>
      <c r="Q117" s="430"/>
      <c r="R117" s="430"/>
      <c r="S117" s="430"/>
      <c r="T117" s="430"/>
      <c r="U117" s="430"/>
      <c r="V117" s="431"/>
      <c r="W117" s="431"/>
      <c r="X117" s="431"/>
      <c r="Y117" s="432"/>
      <c r="Z117" s="432"/>
    </row>
    <row r="118" spans="1:26" ht="18" customHeight="1">
      <c r="A118" s="431"/>
      <c r="B118" s="434"/>
      <c r="C118" s="431"/>
      <c r="D118" s="431"/>
      <c r="E118" s="431"/>
      <c r="F118" s="430"/>
      <c r="G118" s="430"/>
      <c r="H118" s="430"/>
      <c r="I118" s="430"/>
      <c r="J118" s="430"/>
      <c r="K118" s="430"/>
      <c r="L118" s="430"/>
      <c r="M118" s="430"/>
      <c r="N118" s="430"/>
      <c r="O118" s="430"/>
      <c r="P118" s="430"/>
      <c r="Q118" s="430"/>
      <c r="R118" s="430"/>
      <c r="S118" s="430"/>
      <c r="T118" s="430"/>
      <c r="U118" s="430"/>
      <c r="V118" s="431"/>
      <c r="W118" s="431"/>
      <c r="X118" s="431"/>
      <c r="Y118" s="432"/>
      <c r="Z118" s="432"/>
    </row>
    <row r="119" spans="1:26" ht="18" customHeight="1">
      <c r="A119" s="431"/>
      <c r="B119" s="434"/>
      <c r="C119" s="431"/>
      <c r="D119" s="431"/>
      <c r="E119" s="431"/>
      <c r="F119" s="430"/>
      <c r="G119" s="430"/>
      <c r="H119" s="430"/>
      <c r="I119" s="430"/>
      <c r="J119" s="430"/>
      <c r="K119" s="430"/>
      <c r="L119" s="430"/>
      <c r="M119" s="430"/>
      <c r="N119" s="430"/>
      <c r="O119" s="430"/>
      <c r="P119" s="430"/>
      <c r="Q119" s="430"/>
      <c r="R119" s="430"/>
      <c r="S119" s="430"/>
      <c r="T119" s="430"/>
      <c r="U119" s="430"/>
      <c r="V119" s="431"/>
      <c r="W119" s="431"/>
      <c r="X119" s="431"/>
      <c r="Y119" s="432"/>
      <c r="Z119" s="432"/>
    </row>
    <row r="120" spans="1:26" ht="18" customHeight="1">
      <c r="A120" s="431"/>
      <c r="B120" s="434"/>
      <c r="C120" s="431"/>
      <c r="D120" s="431"/>
      <c r="E120" s="431"/>
      <c r="F120" s="430"/>
      <c r="G120" s="430"/>
      <c r="H120" s="430"/>
      <c r="I120" s="430"/>
      <c r="J120" s="430"/>
      <c r="K120" s="430"/>
      <c r="L120" s="430"/>
      <c r="M120" s="430"/>
      <c r="N120" s="430"/>
      <c r="O120" s="430"/>
      <c r="P120" s="430"/>
      <c r="Q120" s="430"/>
      <c r="R120" s="430"/>
      <c r="S120" s="430"/>
      <c r="T120" s="430"/>
      <c r="U120" s="430"/>
      <c r="V120" s="431"/>
      <c r="W120" s="431"/>
      <c r="X120" s="431"/>
      <c r="Y120" s="432"/>
      <c r="Z120" s="432"/>
    </row>
    <row r="121" spans="1:26" ht="18" customHeight="1">
      <c r="A121" s="431"/>
      <c r="B121" s="434"/>
      <c r="C121" s="431"/>
      <c r="D121" s="431"/>
      <c r="E121" s="431"/>
      <c r="F121" s="430"/>
      <c r="G121" s="430"/>
      <c r="H121" s="430"/>
      <c r="I121" s="430"/>
      <c r="J121" s="430"/>
      <c r="K121" s="430"/>
      <c r="L121" s="430"/>
      <c r="M121" s="430"/>
      <c r="N121" s="430"/>
      <c r="O121" s="430"/>
      <c r="P121" s="430"/>
      <c r="Q121" s="430"/>
      <c r="R121" s="430"/>
      <c r="S121" s="430"/>
      <c r="T121" s="430"/>
      <c r="U121" s="430"/>
      <c r="V121" s="431"/>
      <c r="W121" s="431"/>
      <c r="X121" s="431"/>
      <c r="Y121" s="432"/>
      <c r="Z121" s="432"/>
    </row>
    <row r="122" spans="1:26" ht="18" customHeight="1">
      <c r="A122" s="431"/>
      <c r="B122" s="434"/>
      <c r="C122" s="431"/>
      <c r="D122" s="431"/>
      <c r="E122" s="431"/>
      <c r="F122" s="430"/>
      <c r="G122" s="430"/>
      <c r="H122" s="430"/>
      <c r="I122" s="430"/>
      <c r="J122" s="430"/>
      <c r="K122" s="430"/>
      <c r="L122" s="430"/>
      <c r="M122" s="430"/>
      <c r="N122" s="430"/>
      <c r="O122" s="430"/>
      <c r="P122" s="430"/>
      <c r="Q122" s="430"/>
      <c r="R122" s="430"/>
      <c r="S122" s="430"/>
      <c r="T122" s="430"/>
      <c r="U122" s="430"/>
      <c r="V122" s="431"/>
      <c r="W122" s="431"/>
      <c r="X122" s="431"/>
      <c r="Y122" s="432"/>
      <c r="Z122" s="432"/>
    </row>
    <row r="123" spans="1:26" ht="18" customHeight="1">
      <c r="A123" s="431"/>
      <c r="B123" s="434"/>
      <c r="C123" s="431"/>
      <c r="D123" s="431"/>
      <c r="E123" s="431"/>
      <c r="F123" s="430"/>
      <c r="G123" s="430"/>
      <c r="H123" s="430"/>
      <c r="I123" s="430"/>
      <c r="J123" s="430"/>
      <c r="K123" s="430"/>
      <c r="L123" s="430"/>
      <c r="M123" s="430"/>
      <c r="N123" s="430"/>
      <c r="O123" s="430"/>
      <c r="P123" s="430"/>
      <c r="Q123" s="430"/>
      <c r="R123" s="430"/>
      <c r="S123" s="430"/>
      <c r="T123" s="430"/>
      <c r="U123" s="430"/>
      <c r="V123" s="431"/>
      <c r="W123" s="431"/>
      <c r="X123" s="431"/>
      <c r="Y123" s="432"/>
      <c r="Z123" s="432"/>
    </row>
    <row r="124" spans="1:26" ht="18" customHeight="1">
      <c r="A124" s="431"/>
      <c r="B124" s="434"/>
      <c r="C124" s="431"/>
      <c r="D124" s="431"/>
      <c r="E124" s="431"/>
      <c r="F124" s="430"/>
      <c r="G124" s="430"/>
      <c r="H124" s="430"/>
      <c r="I124" s="430"/>
      <c r="J124" s="430"/>
      <c r="K124" s="430"/>
      <c r="L124" s="430"/>
      <c r="M124" s="430"/>
      <c r="N124" s="430"/>
      <c r="O124" s="430"/>
      <c r="P124" s="430"/>
      <c r="Q124" s="430"/>
      <c r="R124" s="430"/>
      <c r="S124" s="430"/>
      <c r="T124" s="430"/>
      <c r="U124" s="430"/>
      <c r="V124" s="431"/>
      <c r="W124" s="431"/>
      <c r="X124" s="431"/>
      <c r="Y124" s="432"/>
      <c r="Z124" s="432"/>
    </row>
    <row r="125" spans="1:26" ht="18" customHeight="1">
      <c r="A125" s="431"/>
      <c r="B125" s="434"/>
      <c r="C125" s="431"/>
      <c r="D125" s="431"/>
      <c r="E125" s="431"/>
      <c r="F125" s="430"/>
      <c r="G125" s="430"/>
      <c r="H125" s="430"/>
      <c r="I125" s="430"/>
      <c r="J125" s="430"/>
      <c r="K125" s="430"/>
      <c r="L125" s="430"/>
      <c r="M125" s="430"/>
      <c r="N125" s="430"/>
      <c r="O125" s="430"/>
      <c r="P125" s="430"/>
      <c r="Q125" s="430"/>
      <c r="R125" s="430"/>
      <c r="S125" s="430"/>
      <c r="T125" s="430"/>
      <c r="U125" s="430"/>
      <c r="V125" s="431"/>
      <c r="W125" s="431"/>
      <c r="X125" s="431"/>
      <c r="Y125" s="432"/>
      <c r="Z125" s="432"/>
    </row>
    <row r="126" spans="1:26" ht="18" customHeight="1">
      <c r="A126" s="431"/>
      <c r="B126" s="434"/>
      <c r="C126" s="431"/>
      <c r="D126" s="431"/>
      <c r="E126" s="431"/>
      <c r="F126" s="430"/>
      <c r="G126" s="430"/>
      <c r="H126" s="430"/>
      <c r="I126" s="430"/>
      <c r="J126" s="430"/>
      <c r="K126" s="430"/>
      <c r="L126" s="430"/>
      <c r="M126" s="430"/>
      <c r="N126" s="430"/>
      <c r="O126" s="430"/>
      <c r="P126" s="430"/>
      <c r="Q126" s="430"/>
      <c r="R126" s="430"/>
      <c r="S126" s="430"/>
      <c r="T126" s="430"/>
      <c r="U126" s="430"/>
      <c r="V126" s="431"/>
      <c r="W126" s="431"/>
      <c r="X126" s="431"/>
      <c r="Y126" s="432"/>
      <c r="Z126" s="432"/>
    </row>
    <row r="127" spans="1:26" ht="18" customHeight="1">
      <c r="A127" s="431"/>
      <c r="B127" s="434"/>
      <c r="C127" s="431"/>
      <c r="D127" s="431"/>
      <c r="E127" s="431"/>
      <c r="F127" s="430"/>
      <c r="G127" s="430"/>
      <c r="H127" s="430"/>
      <c r="I127" s="430"/>
      <c r="J127" s="430"/>
      <c r="K127" s="430"/>
      <c r="L127" s="430"/>
      <c r="M127" s="430"/>
      <c r="N127" s="430"/>
      <c r="O127" s="430"/>
      <c r="P127" s="430"/>
      <c r="Q127" s="430"/>
      <c r="R127" s="430"/>
      <c r="S127" s="430"/>
      <c r="T127" s="430"/>
      <c r="U127" s="430"/>
      <c r="V127" s="431"/>
      <c r="W127" s="431"/>
      <c r="X127" s="431"/>
      <c r="Y127" s="432"/>
      <c r="Z127" s="432"/>
    </row>
    <row r="128" spans="1:26" ht="18" customHeight="1">
      <c r="A128" s="431"/>
      <c r="B128" s="434"/>
      <c r="C128" s="431"/>
      <c r="D128" s="431"/>
      <c r="E128" s="431"/>
      <c r="F128" s="430"/>
      <c r="G128" s="430"/>
      <c r="H128" s="430"/>
      <c r="I128" s="430"/>
      <c r="J128" s="430"/>
      <c r="K128" s="430"/>
      <c r="L128" s="430"/>
      <c r="M128" s="430"/>
      <c r="N128" s="430"/>
      <c r="O128" s="430"/>
      <c r="P128" s="430"/>
      <c r="Q128" s="430"/>
      <c r="R128" s="430"/>
      <c r="S128" s="430"/>
      <c r="T128" s="430"/>
      <c r="U128" s="430"/>
      <c r="V128" s="431"/>
      <c r="W128" s="431"/>
      <c r="X128" s="431"/>
      <c r="Y128" s="432"/>
      <c r="Z128" s="432"/>
    </row>
    <row r="129" spans="1:26" ht="18" customHeight="1">
      <c r="A129" s="431"/>
      <c r="B129" s="434"/>
      <c r="C129" s="431"/>
      <c r="D129" s="431"/>
      <c r="E129" s="431"/>
      <c r="F129" s="430"/>
      <c r="G129" s="430"/>
      <c r="H129" s="430"/>
      <c r="I129" s="430"/>
      <c r="J129" s="430"/>
      <c r="K129" s="430"/>
      <c r="L129" s="430"/>
      <c r="M129" s="430"/>
      <c r="N129" s="430"/>
      <c r="O129" s="430"/>
      <c r="P129" s="430"/>
      <c r="Q129" s="430"/>
      <c r="R129" s="430"/>
      <c r="S129" s="430"/>
      <c r="T129" s="430"/>
      <c r="U129" s="430"/>
      <c r="V129" s="431"/>
      <c r="W129" s="431"/>
      <c r="X129" s="431"/>
      <c r="Y129" s="432"/>
      <c r="Z129" s="432"/>
    </row>
    <row r="130" spans="1:26" ht="18" customHeight="1">
      <c r="A130" s="431"/>
      <c r="B130" s="434"/>
      <c r="C130" s="431"/>
      <c r="D130" s="431"/>
      <c r="E130" s="431"/>
      <c r="F130" s="430"/>
      <c r="G130" s="430"/>
      <c r="H130" s="430"/>
      <c r="I130" s="430"/>
      <c r="J130" s="430"/>
      <c r="K130" s="430"/>
      <c r="L130" s="430"/>
      <c r="M130" s="430"/>
      <c r="N130" s="430"/>
      <c r="O130" s="430"/>
      <c r="P130" s="430"/>
      <c r="Q130" s="430"/>
      <c r="R130" s="430"/>
      <c r="S130" s="430"/>
      <c r="T130" s="430"/>
      <c r="U130" s="430"/>
      <c r="V130" s="431"/>
      <c r="W130" s="431"/>
      <c r="X130" s="431"/>
      <c r="Y130" s="432"/>
      <c r="Z130" s="432"/>
    </row>
    <row r="131" spans="1:26" ht="18" customHeight="1">
      <c r="A131" s="431"/>
      <c r="B131" s="434"/>
      <c r="C131" s="431"/>
      <c r="D131" s="431"/>
      <c r="E131" s="431"/>
      <c r="F131" s="430"/>
      <c r="G131" s="430"/>
      <c r="H131" s="430"/>
      <c r="I131" s="430"/>
      <c r="J131" s="430"/>
      <c r="K131" s="430"/>
      <c r="L131" s="430"/>
      <c r="M131" s="430"/>
      <c r="N131" s="430"/>
      <c r="O131" s="430"/>
      <c r="P131" s="430"/>
      <c r="Q131" s="430"/>
      <c r="R131" s="430"/>
      <c r="S131" s="430"/>
      <c r="T131" s="430"/>
      <c r="U131" s="430"/>
      <c r="V131" s="431"/>
      <c r="W131" s="431"/>
      <c r="X131" s="431"/>
      <c r="Y131" s="432"/>
      <c r="Z131" s="432"/>
    </row>
    <row r="132" spans="1:26" ht="18" customHeight="1">
      <c r="A132" s="431"/>
      <c r="B132" s="434"/>
      <c r="C132" s="431"/>
      <c r="D132" s="431"/>
      <c r="E132" s="431"/>
      <c r="F132" s="430"/>
      <c r="G132" s="430"/>
      <c r="H132" s="430"/>
      <c r="I132" s="430"/>
      <c r="J132" s="430"/>
      <c r="K132" s="430"/>
      <c r="L132" s="430"/>
      <c r="M132" s="430"/>
      <c r="N132" s="430"/>
      <c r="O132" s="430"/>
      <c r="P132" s="430"/>
      <c r="Q132" s="430"/>
      <c r="R132" s="430"/>
      <c r="S132" s="430"/>
      <c r="T132" s="430"/>
      <c r="U132" s="430"/>
      <c r="V132" s="431"/>
      <c r="W132" s="431"/>
      <c r="X132" s="431"/>
      <c r="Y132" s="432"/>
      <c r="Z132" s="432"/>
    </row>
    <row r="133" spans="1:26" ht="18" customHeight="1">
      <c r="A133" s="431"/>
      <c r="B133" s="434"/>
      <c r="C133" s="431"/>
      <c r="D133" s="431"/>
      <c r="E133" s="431"/>
      <c r="F133" s="430"/>
      <c r="G133" s="430"/>
      <c r="H133" s="430"/>
      <c r="I133" s="430"/>
      <c r="J133" s="430"/>
      <c r="K133" s="430"/>
      <c r="L133" s="430"/>
      <c r="M133" s="430"/>
      <c r="N133" s="430"/>
      <c r="O133" s="430"/>
      <c r="P133" s="430"/>
      <c r="Q133" s="430"/>
      <c r="R133" s="430"/>
      <c r="S133" s="430"/>
      <c r="T133" s="430"/>
      <c r="U133" s="430"/>
      <c r="V133" s="431"/>
      <c r="W133" s="431"/>
      <c r="X133" s="431"/>
      <c r="Y133" s="432"/>
      <c r="Z133" s="432"/>
    </row>
    <row r="134" spans="1:26" ht="18" customHeight="1">
      <c r="A134" s="431"/>
      <c r="B134" s="434"/>
      <c r="C134" s="431"/>
      <c r="D134" s="431"/>
      <c r="E134" s="431"/>
      <c r="F134" s="430"/>
      <c r="G134" s="430"/>
      <c r="H134" s="430"/>
      <c r="I134" s="430"/>
      <c r="J134" s="430"/>
      <c r="K134" s="430"/>
      <c r="L134" s="430"/>
      <c r="M134" s="430"/>
      <c r="N134" s="430"/>
      <c r="O134" s="430"/>
      <c r="P134" s="430"/>
      <c r="Q134" s="430"/>
      <c r="R134" s="430"/>
      <c r="S134" s="430"/>
      <c r="T134" s="430"/>
      <c r="U134" s="430"/>
      <c r="V134" s="431"/>
      <c r="W134" s="431"/>
      <c r="X134" s="431"/>
      <c r="Y134" s="432"/>
      <c r="Z134" s="432"/>
    </row>
    <row r="135" spans="1:26" ht="18" customHeight="1">
      <c r="A135" s="431"/>
      <c r="B135" s="434"/>
      <c r="C135" s="431"/>
      <c r="D135" s="431"/>
      <c r="E135" s="431"/>
      <c r="F135" s="430"/>
      <c r="G135" s="430"/>
      <c r="H135" s="430"/>
      <c r="I135" s="430"/>
      <c r="J135" s="430"/>
      <c r="K135" s="430"/>
      <c r="L135" s="430"/>
      <c r="M135" s="430"/>
      <c r="N135" s="430"/>
      <c r="O135" s="430"/>
      <c r="P135" s="430"/>
      <c r="Q135" s="430"/>
      <c r="R135" s="430"/>
      <c r="S135" s="430"/>
      <c r="T135" s="430"/>
      <c r="U135" s="430"/>
      <c r="V135" s="431"/>
      <c r="W135" s="431"/>
      <c r="X135" s="431"/>
      <c r="Y135" s="432"/>
      <c r="Z135" s="432"/>
    </row>
    <row r="136" spans="1:26" ht="18" customHeight="1">
      <c r="A136" s="431"/>
      <c r="B136" s="434"/>
      <c r="C136" s="431"/>
      <c r="D136" s="431"/>
      <c r="E136" s="431"/>
      <c r="F136" s="430"/>
      <c r="G136" s="430"/>
      <c r="H136" s="430"/>
      <c r="I136" s="430"/>
      <c r="J136" s="430"/>
      <c r="K136" s="430"/>
      <c r="L136" s="430"/>
      <c r="M136" s="430"/>
      <c r="N136" s="430"/>
      <c r="O136" s="430"/>
      <c r="P136" s="430"/>
      <c r="Q136" s="430"/>
      <c r="R136" s="430"/>
      <c r="S136" s="430"/>
      <c r="T136" s="430"/>
      <c r="U136" s="430"/>
      <c r="V136" s="431"/>
      <c r="W136" s="431"/>
      <c r="X136" s="431"/>
      <c r="Y136" s="432"/>
      <c r="Z136" s="432"/>
    </row>
    <row r="137" spans="1:26" ht="18" customHeight="1">
      <c r="A137" s="431"/>
      <c r="B137" s="434"/>
      <c r="C137" s="431"/>
      <c r="D137" s="431"/>
      <c r="E137" s="431"/>
      <c r="F137" s="430"/>
      <c r="G137" s="430"/>
      <c r="H137" s="430"/>
      <c r="I137" s="430"/>
      <c r="J137" s="430"/>
      <c r="K137" s="430"/>
      <c r="L137" s="430"/>
      <c r="M137" s="430"/>
      <c r="N137" s="430"/>
      <c r="O137" s="430"/>
      <c r="P137" s="430"/>
      <c r="Q137" s="430"/>
      <c r="R137" s="430"/>
      <c r="S137" s="430"/>
      <c r="T137" s="430"/>
      <c r="U137" s="430"/>
      <c r="V137" s="431"/>
      <c r="W137" s="431"/>
      <c r="X137" s="431"/>
      <c r="Y137" s="432"/>
      <c r="Z137" s="432"/>
    </row>
    <row r="138" spans="1:26" ht="18" customHeight="1">
      <c r="A138" s="431"/>
      <c r="B138" s="434"/>
      <c r="C138" s="431"/>
      <c r="D138" s="431"/>
      <c r="E138" s="431"/>
      <c r="F138" s="430"/>
      <c r="G138" s="430"/>
      <c r="H138" s="430"/>
      <c r="I138" s="430"/>
      <c r="J138" s="430"/>
      <c r="K138" s="430"/>
      <c r="L138" s="430"/>
      <c r="M138" s="430"/>
      <c r="N138" s="430"/>
      <c r="O138" s="430"/>
      <c r="P138" s="430"/>
      <c r="Q138" s="430"/>
      <c r="R138" s="430"/>
      <c r="S138" s="430"/>
      <c r="T138" s="430"/>
      <c r="U138" s="430"/>
      <c r="V138" s="431"/>
      <c r="W138" s="431"/>
      <c r="X138" s="431"/>
      <c r="Y138" s="432"/>
      <c r="Z138" s="432"/>
    </row>
    <row r="139" spans="1:26" ht="18" customHeight="1">
      <c r="A139" s="431"/>
      <c r="B139" s="434"/>
      <c r="C139" s="431"/>
      <c r="D139" s="431"/>
      <c r="E139" s="431"/>
      <c r="F139" s="430"/>
      <c r="G139" s="430"/>
      <c r="H139" s="430"/>
      <c r="I139" s="430"/>
      <c r="J139" s="430"/>
      <c r="K139" s="430"/>
      <c r="L139" s="430"/>
      <c r="M139" s="430"/>
      <c r="N139" s="430"/>
      <c r="O139" s="430"/>
      <c r="P139" s="430"/>
      <c r="Q139" s="430"/>
      <c r="R139" s="430"/>
      <c r="S139" s="430"/>
      <c r="T139" s="430"/>
      <c r="U139" s="430"/>
      <c r="V139" s="431"/>
      <c r="W139" s="431"/>
      <c r="X139" s="431"/>
      <c r="Y139" s="432"/>
      <c r="Z139" s="432"/>
    </row>
    <row r="140" spans="1:26" ht="18" customHeight="1">
      <c r="A140" s="431"/>
      <c r="B140" s="434"/>
      <c r="C140" s="431"/>
      <c r="D140" s="431"/>
      <c r="E140" s="431"/>
      <c r="F140" s="430"/>
      <c r="G140" s="430"/>
      <c r="H140" s="430"/>
      <c r="I140" s="430"/>
      <c r="J140" s="430"/>
      <c r="K140" s="430"/>
      <c r="L140" s="430"/>
      <c r="M140" s="430"/>
      <c r="N140" s="430"/>
      <c r="O140" s="430"/>
      <c r="P140" s="430"/>
      <c r="Q140" s="430"/>
      <c r="R140" s="430"/>
      <c r="S140" s="430"/>
      <c r="T140" s="430"/>
      <c r="U140" s="430"/>
      <c r="V140" s="431"/>
      <c r="W140" s="431"/>
      <c r="X140" s="431"/>
      <c r="Y140" s="432"/>
      <c r="Z140" s="432"/>
    </row>
    <row r="141" spans="1:26" ht="18" customHeight="1">
      <c r="A141" s="431"/>
      <c r="B141" s="434"/>
      <c r="C141" s="431"/>
      <c r="D141" s="431"/>
      <c r="E141" s="431"/>
      <c r="F141" s="430"/>
      <c r="G141" s="430"/>
      <c r="H141" s="430"/>
      <c r="I141" s="430"/>
      <c r="J141" s="430"/>
      <c r="K141" s="430"/>
      <c r="L141" s="430"/>
      <c r="M141" s="430"/>
      <c r="N141" s="430"/>
      <c r="O141" s="430"/>
      <c r="P141" s="430"/>
      <c r="Q141" s="430"/>
      <c r="R141" s="430"/>
      <c r="S141" s="430"/>
      <c r="T141" s="430"/>
      <c r="U141" s="430"/>
      <c r="V141" s="431"/>
      <c r="W141" s="431"/>
      <c r="X141" s="431"/>
      <c r="Y141" s="432"/>
      <c r="Z141" s="432"/>
    </row>
    <row r="142" spans="1:26" ht="18" customHeight="1">
      <c r="A142" s="431"/>
      <c r="B142" s="434"/>
      <c r="C142" s="431"/>
      <c r="D142" s="431"/>
      <c r="E142" s="431"/>
      <c r="F142" s="430"/>
      <c r="G142" s="430"/>
      <c r="H142" s="430"/>
      <c r="I142" s="430"/>
      <c r="J142" s="430"/>
      <c r="K142" s="430"/>
      <c r="L142" s="430"/>
      <c r="M142" s="430"/>
      <c r="N142" s="430"/>
      <c r="O142" s="430"/>
      <c r="P142" s="430"/>
      <c r="Q142" s="430"/>
      <c r="R142" s="430"/>
      <c r="S142" s="430"/>
      <c r="T142" s="430"/>
      <c r="U142" s="430"/>
      <c r="V142" s="431"/>
      <c r="W142" s="431"/>
      <c r="X142" s="431"/>
      <c r="Y142" s="432"/>
      <c r="Z142" s="432"/>
    </row>
    <row r="143" spans="1:26" ht="18" customHeight="1">
      <c r="A143" s="431"/>
      <c r="B143" s="434"/>
      <c r="C143" s="431"/>
      <c r="D143" s="431"/>
      <c r="E143" s="431"/>
      <c r="F143" s="430"/>
      <c r="G143" s="430"/>
      <c r="H143" s="430"/>
      <c r="I143" s="430"/>
      <c r="J143" s="430"/>
      <c r="K143" s="430"/>
      <c r="L143" s="430"/>
      <c r="M143" s="430"/>
      <c r="N143" s="430"/>
      <c r="O143" s="430"/>
      <c r="P143" s="430"/>
      <c r="Q143" s="430"/>
      <c r="R143" s="430"/>
      <c r="S143" s="430"/>
      <c r="T143" s="430"/>
      <c r="U143" s="430"/>
      <c r="V143" s="431"/>
      <c r="W143" s="431"/>
      <c r="X143" s="431"/>
      <c r="Y143" s="432"/>
      <c r="Z143" s="432"/>
    </row>
    <row r="144" spans="1:26" ht="18" customHeight="1">
      <c r="A144" s="431"/>
      <c r="B144" s="434"/>
      <c r="C144" s="431"/>
      <c r="D144" s="431"/>
      <c r="E144" s="431"/>
      <c r="F144" s="430"/>
      <c r="G144" s="430"/>
      <c r="H144" s="430"/>
      <c r="I144" s="430"/>
      <c r="J144" s="430"/>
      <c r="K144" s="430"/>
      <c r="L144" s="430"/>
      <c r="M144" s="430"/>
      <c r="N144" s="430"/>
      <c r="O144" s="430"/>
      <c r="P144" s="430"/>
      <c r="Q144" s="430"/>
      <c r="R144" s="430"/>
      <c r="S144" s="430"/>
      <c r="T144" s="430"/>
      <c r="U144" s="430"/>
      <c r="V144" s="431"/>
      <c r="W144" s="431"/>
      <c r="X144" s="431"/>
      <c r="Y144" s="432"/>
      <c r="Z144" s="432"/>
    </row>
    <row r="145" spans="1:26" ht="18" customHeight="1">
      <c r="A145" s="431"/>
      <c r="B145" s="434"/>
      <c r="C145" s="431"/>
      <c r="D145" s="431"/>
      <c r="E145" s="431"/>
      <c r="F145" s="430"/>
      <c r="G145" s="430"/>
      <c r="H145" s="430"/>
      <c r="I145" s="430"/>
      <c r="J145" s="430"/>
      <c r="K145" s="430"/>
      <c r="L145" s="430"/>
      <c r="M145" s="430"/>
      <c r="N145" s="430"/>
      <c r="O145" s="430"/>
      <c r="P145" s="430"/>
      <c r="Q145" s="430"/>
      <c r="R145" s="430"/>
      <c r="S145" s="430"/>
      <c r="T145" s="430"/>
      <c r="U145" s="430"/>
      <c r="V145" s="431"/>
      <c r="W145" s="431"/>
      <c r="X145" s="431"/>
      <c r="Y145" s="432"/>
      <c r="Z145" s="432"/>
    </row>
    <row r="146" spans="1:26" ht="18" customHeight="1">
      <c r="A146" s="431"/>
      <c r="B146" s="434"/>
      <c r="C146" s="431"/>
      <c r="D146" s="431"/>
      <c r="E146" s="431"/>
      <c r="F146" s="430"/>
      <c r="G146" s="430"/>
      <c r="H146" s="430"/>
      <c r="I146" s="430"/>
      <c r="J146" s="430"/>
      <c r="K146" s="430"/>
      <c r="L146" s="430"/>
      <c r="M146" s="430"/>
      <c r="N146" s="430"/>
      <c r="O146" s="430"/>
      <c r="P146" s="430"/>
      <c r="Q146" s="430"/>
      <c r="R146" s="430"/>
      <c r="S146" s="430"/>
      <c r="T146" s="430"/>
      <c r="U146" s="430"/>
      <c r="V146" s="431"/>
      <c r="W146" s="431"/>
      <c r="X146" s="431"/>
      <c r="Y146" s="432"/>
      <c r="Z146" s="432"/>
    </row>
    <row r="147" spans="1:26" ht="18" customHeight="1">
      <c r="A147" s="431"/>
      <c r="B147" s="434"/>
      <c r="C147" s="431"/>
      <c r="D147" s="431"/>
      <c r="E147" s="431"/>
      <c r="F147" s="430"/>
      <c r="G147" s="430"/>
      <c r="H147" s="430"/>
      <c r="I147" s="430"/>
      <c r="J147" s="430"/>
      <c r="K147" s="430"/>
      <c r="L147" s="430"/>
      <c r="M147" s="430"/>
      <c r="N147" s="430"/>
      <c r="O147" s="430"/>
      <c r="P147" s="430"/>
      <c r="Q147" s="430"/>
      <c r="R147" s="430"/>
      <c r="S147" s="430"/>
      <c r="T147" s="430"/>
      <c r="U147" s="430"/>
      <c r="V147" s="431"/>
      <c r="W147" s="431"/>
      <c r="X147" s="431"/>
      <c r="Y147" s="432"/>
      <c r="Z147" s="432"/>
    </row>
    <row r="148" spans="1:26" ht="18" customHeight="1">
      <c r="A148" s="431"/>
      <c r="B148" s="434"/>
      <c r="C148" s="431"/>
      <c r="D148" s="431"/>
      <c r="E148" s="431"/>
      <c r="F148" s="430"/>
      <c r="G148" s="430"/>
      <c r="H148" s="430"/>
      <c r="I148" s="430"/>
      <c r="J148" s="430"/>
      <c r="K148" s="430"/>
      <c r="L148" s="430"/>
      <c r="M148" s="430"/>
      <c r="N148" s="430"/>
      <c r="O148" s="430"/>
      <c r="P148" s="430"/>
      <c r="Q148" s="430"/>
      <c r="R148" s="430"/>
      <c r="S148" s="430"/>
      <c r="T148" s="430"/>
      <c r="U148" s="430"/>
      <c r="V148" s="431"/>
      <c r="W148" s="431"/>
      <c r="X148" s="431"/>
      <c r="Y148" s="432"/>
      <c r="Z148" s="432"/>
    </row>
    <row r="149" spans="1:26" ht="18" customHeight="1">
      <c r="A149" s="431"/>
      <c r="B149" s="434"/>
      <c r="C149" s="431"/>
      <c r="D149" s="431"/>
      <c r="E149" s="431"/>
      <c r="F149" s="430"/>
      <c r="G149" s="430"/>
      <c r="H149" s="430"/>
      <c r="I149" s="430"/>
      <c r="J149" s="430"/>
      <c r="K149" s="430"/>
      <c r="L149" s="430"/>
      <c r="M149" s="430"/>
      <c r="N149" s="430"/>
      <c r="O149" s="430"/>
      <c r="P149" s="430"/>
      <c r="Q149" s="430"/>
      <c r="R149" s="430"/>
      <c r="S149" s="430"/>
      <c r="T149" s="430"/>
      <c r="U149" s="430"/>
      <c r="V149" s="431"/>
      <c r="W149" s="431"/>
      <c r="X149" s="431"/>
      <c r="Y149" s="432"/>
      <c r="Z149" s="432"/>
    </row>
    <row r="150" spans="1:26" ht="18" customHeight="1">
      <c r="A150" s="431"/>
      <c r="B150" s="434"/>
      <c r="C150" s="431"/>
      <c r="D150" s="431"/>
      <c r="E150" s="431"/>
      <c r="F150" s="430"/>
      <c r="G150" s="430"/>
      <c r="H150" s="430"/>
      <c r="I150" s="430"/>
      <c r="J150" s="430"/>
      <c r="K150" s="430"/>
      <c r="L150" s="430"/>
      <c r="M150" s="430"/>
      <c r="N150" s="430"/>
      <c r="O150" s="430"/>
      <c r="P150" s="430"/>
      <c r="Q150" s="430"/>
      <c r="R150" s="430"/>
      <c r="S150" s="430"/>
      <c r="T150" s="430"/>
      <c r="U150" s="430"/>
      <c r="V150" s="431"/>
      <c r="W150" s="431"/>
      <c r="X150" s="431"/>
      <c r="Y150" s="432"/>
      <c r="Z150" s="432"/>
    </row>
    <row r="151" spans="1:26" ht="18" customHeight="1">
      <c r="A151" s="431"/>
      <c r="B151" s="434"/>
      <c r="C151" s="431"/>
      <c r="D151" s="431"/>
      <c r="E151" s="431"/>
      <c r="F151" s="430"/>
      <c r="G151" s="430"/>
      <c r="H151" s="430"/>
      <c r="I151" s="430"/>
      <c r="J151" s="430"/>
      <c r="K151" s="430"/>
      <c r="L151" s="430"/>
      <c r="M151" s="430"/>
      <c r="N151" s="430"/>
      <c r="O151" s="430"/>
      <c r="P151" s="430"/>
      <c r="Q151" s="430"/>
      <c r="R151" s="430"/>
      <c r="S151" s="430"/>
      <c r="T151" s="430"/>
      <c r="U151" s="430"/>
      <c r="V151" s="431"/>
      <c r="W151" s="431"/>
      <c r="X151" s="431"/>
      <c r="Y151" s="432"/>
      <c r="Z151" s="432"/>
    </row>
    <row r="152" spans="1:26" ht="18" customHeight="1">
      <c r="A152" s="431"/>
      <c r="B152" s="434"/>
      <c r="C152" s="431"/>
      <c r="D152" s="431"/>
      <c r="E152" s="431"/>
      <c r="F152" s="430"/>
      <c r="G152" s="430"/>
      <c r="H152" s="430"/>
      <c r="I152" s="430"/>
      <c r="J152" s="430"/>
      <c r="K152" s="430"/>
      <c r="L152" s="430"/>
      <c r="M152" s="430"/>
      <c r="N152" s="430"/>
      <c r="O152" s="430"/>
      <c r="P152" s="430"/>
      <c r="Q152" s="430"/>
      <c r="R152" s="430"/>
      <c r="S152" s="430"/>
      <c r="T152" s="430"/>
      <c r="U152" s="430"/>
      <c r="V152" s="431"/>
      <c r="W152" s="431"/>
      <c r="X152" s="431"/>
      <c r="Y152" s="432"/>
      <c r="Z152" s="432"/>
    </row>
    <row r="153" spans="1:26" ht="18" customHeight="1">
      <c r="A153" s="431"/>
      <c r="B153" s="434"/>
      <c r="C153" s="431"/>
      <c r="D153" s="431"/>
      <c r="E153" s="431"/>
      <c r="F153" s="430"/>
      <c r="G153" s="430"/>
      <c r="H153" s="430"/>
      <c r="I153" s="430"/>
      <c r="J153" s="430"/>
      <c r="K153" s="430"/>
      <c r="L153" s="430"/>
      <c r="M153" s="430"/>
      <c r="N153" s="430"/>
      <c r="O153" s="430"/>
      <c r="P153" s="430"/>
      <c r="Q153" s="430"/>
      <c r="R153" s="430"/>
      <c r="S153" s="430"/>
      <c r="T153" s="430"/>
      <c r="U153" s="430"/>
      <c r="V153" s="431"/>
      <c r="W153" s="431"/>
      <c r="X153" s="431"/>
      <c r="Y153" s="432"/>
      <c r="Z153" s="432"/>
    </row>
    <row r="154" spans="1:26" ht="18" customHeight="1">
      <c r="A154" s="431"/>
      <c r="B154" s="434"/>
      <c r="C154" s="431"/>
      <c r="D154" s="431"/>
      <c r="E154" s="431"/>
      <c r="F154" s="430"/>
      <c r="G154" s="430"/>
      <c r="H154" s="430"/>
      <c r="I154" s="430"/>
      <c r="J154" s="430"/>
      <c r="K154" s="430"/>
      <c r="L154" s="430"/>
      <c r="M154" s="430"/>
      <c r="N154" s="430"/>
      <c r="O154" s="430"/>
      <c r="P154" s="430"/>
      <c r="Q154" s="430"/>
      <c r="R154" s="430"/>
      <c r="S154" s="430"/>
      <c r="T154" s="430"/>
      <c r="U154" s="430"/>
      <c r="V154" s="431"/>
      <c r="W154" s="431"/>
      <c r="X154" s="431"/>
      <c r="Y154" s="432"/>
      <c r="Z154" s="432"/>
    </row>
    <row r="155" spans="1:26" ht="18" customHeight="1">
      <c r="A155" s="431"/>
      <c r="B155" s="434"/>
      <c r="C155" s="431"/>
      <c r="D155" s="431"/>
      <c r="E155" s="431"/>
      <c r="F155" s="430"/>
      <c r="G155" s="430"/>
      <c r="H155" s="430"/>
      <c r="I155" s="430"/>
      <c r="J155" s="430"/>
      <c r="K155" s="430"/>
      <c r="L155" s="430"/>
      <c r="M155" s="430"/>
      <c r="N155" s="430"/>
      <c r="O155" s="430"/>
      <c r="P155" s="430"/>
      <c r="Q155" s="430"/>
      <c r="R155" s="430"/>
      <c r="S155" s="430"/>
      <c r="T155" s="430"/>
      <c r="U155" s="430"/>
      <c r="V155" s="431"/>
      <c r="W155" s="431"/>
      <c r="X155" s="431"/>
      <c r="Y155" s="432"/>
      <c r="Z155" s="432"/>
    </row>
    <row r="156" spans="1:26" ht="18" customHeight="1">
      <c r="A156" s="431"/>
      <c r="B156" s="434"/>
      <c r="C156" s="431"/>
      <c r="D156" s="431"/>
      <c r="E156" s="431"/>
      <c r="F156" s="430"/>
      <c r="G156" s="430"/>
      <c r="H156" s="430"/>
      <c r="I156" s="430"/>
      <c r="J156" s="430"/>
      <c r="K156" s="430"/>
      <c r="L156" s="430"/>
      <c r="M156" s="430"/>
      <c r="N156" s="430"/>
      <c r="O156" s="430"/>
      <c r="P156" s="430"/>
      <c r="Q156" s="430"/>
      <c r="R156" s="430"/>
      <c r="S156" s="430"/>
      <c r="T156" s="430"/>
      <c r="U156" s="430"/>
      <c r="V156" s="431"/>
      <c r="W156" s="431"/>
      <c r="X156" s="431"/>
      <c r="Y156" s="432"/>
      <c r="Z156" s="432"/>
    </row>
    <row r="157" spans="1:26" ht="18" customHeight="1">
      <c r="A157" s="431"/>
      <c r="B157" s="434"/>
      <c r="C157" s="431"/>
      <c r="D157" s="431"/>
      <c r="E157" s="431"/>
      <c r="F157" s="430"/>
      <c r="G157" s="430"/>
      <c r="H157" s="430"/>
      <c r="I157" s="430"/>
      <c r="J157" s="430"/>
      <c r="K157" s="430"/>
      <c r="L157" s="430"/>
      <c r="M157" s="430"/>
      <c r="N157" s="430"/>
      <c r="O157" s="430"/>
      <c r="P157" s="430"/>
      <c r="Q157" s="430"/>
      <c r="R157" s="430"/>
      <c r="S157" s="430"/>
      <c r="T157" s="430"/>
      <c r="U157" s="430"/>
      <c r="V157" s="431"/>
      <c r="W157" s="431"/>
      <c r="X157" s="431"/>
      <c r="Y157" s="432"/>
      <c r="Z157" s="432"/>
    </row>
    <row r="158" spans="1:26" ht="18" customHeight="1">
      <c r="A158" s="431"/>
      <c r="B158" s="434"/>
      <c r="C158" s="431"/>
      <c r="D158" s="431"/>
      <c r="E158" s="431"/>
      <c r="F158" s="430"/>
      <c r="G158" s="430"/>
      <c r="H158" s="430"/>
      <c r="I158" s="430"/>
      <c r="J158" s="430"/>
      <c r="K158" s="430"/>
      <c r="L158" s="430"/>
      <c r="M158" s="430"/>
      <c r="N158" s="430"/>
      <c r="O158" s="430"/>
      <c r="P158" s="430"/>
      <c r="Q158" s="430"/>
      <c r="R158" s="430"/>
      <c r="S158" s="430"/>
      <c r="T158" s="430"/>
      <c r="U158" s="430"/>
      <c r="V158" s="431"/>
      <c r="W158" s="431"/>
      <c r="X158" s="431"/>
      <c r="Y158" s="432"/>
      <c r="Z158" s="432"/>
    </row>
    <row r="159" spans="1:26" ht="18" customHeight="1">
      <c r="A159" s="431"/>
      <c r="B159" s="434"/>
      <c r="C159" s="431"/>
      <c r="D159" s="431"/>
      <c r="E159" s="431"/>
      <c r="F159" s="430"/>
      <c r="G159" s="430"/>
      <c r="H159" s="430"/>
      <c r="I159" s="430"/>
      <c r="J159" s="430"/>
      <c r="K159" s="430"/>
      <c r="L159" s="430"/>
      <c r="M159" s="430"/>
      <c r="N159" s="430"/>
      <c r="O159" s="430"/>
      <c r="P159" s="430"/>
      <c r="Q159" s="430"/>
      <c r="R159" s="430"/>
      <c r="S159" s="430"/>
      <c r="T159" s="430"/>
      <c r="U159" s="430"/>
      <c r="V159" s="431"/>
      <c r="W159" s="431"/>
      <c r="X159" s="431"/>
      <c r="Y159" s="432"/>
      <c r="Z159" s="432"/>
    </row>
    <row r="160" spans="1:26" ht="18" customHeight="1">
      <c r="A160" s="431"/>
      <c r="B160" s="434"/>
      <c r="C160" s="431"/>
      <c r="D160" s="431"/>
      <c r="E160" s="431"/>
      <c r="F160" s="430"/>
      <c r="G160" s="430"/>
      <c r="H160" s="430"/>
      <c r="I160" s="430"/>
      <c r="J160" s="430"/>
      <c r="K160" s="430"/>
      <c r="L160" s="430"/>
      <c r="M160" s="430"/>
      <c r="N160" s="430"/>
      <c r="O160" s="430"/>
      <c r="P160" s="430"/>
      <c r="Q160" s="430"/>
      <c r="R160" s="430"/>
      <c r="S160" s="430"/>
      <c r="T160" s="430"/>
      <c r="U160" s="430"/>
      <c r="V160" s="431"/>
      <c r="W160" s="431"/>
      <c r="X160" s="431"/>
      <c r="Y160" s="432"/>
      <c r="Z160" s="432"/>
    </row>
    <row r="161" spans="1:26" ht="18" customHeight="1">
      <c r="A161" s="431"/>
      <c r="B161" s="434"/>
      <c r="C161" s="431"/>
      <c r="D161" s="431"/>
      <c r="E161" s="431"/>
      <c r="F161" s="430"/>
      <c r="G161" s="430"/>
      <c r="H161" s="430"/>
      <c r="I161" s="430"/>
      <c r="J161" s="430"/>
      <c r="K161" s="430"/>
      <c r="L161" s="430"/>
      <c r="M161" s="430"/>
      <c r="N161" s="430"/>
      <c r="O161" s="430"/>
      <c r="P161" s="430"/>
      <c r="Q161" s="430"/>
      <c r="R161" s="430"/>
      <c r="S161" s="430"/>
      <c r="T161" s="430"/>
      <c r="U161" s="430"/>
      <c r="V161" s="431"/>
      <c r="W161" s="431"/>
      <c r="X161" s="431"/>
      <c r="Y161" s="432"/>
      <c r="Z161" s="432"/>
    </row>
    <row r="162" spans="1:26" ht="18" customHeight="1">
      <c r="A162" s="431"/>
      <c r="B162" s="434"/>
      <c r="C162" s="431"/>
      <c r="D162" s="431"/>
      <c r="E162" s="431"/>
      <c r="F162" s="430"/>
      <c r="G162" s="430"/>
      <c r="H162" s="430"/>
      <c r="I162" s="430"/>
      <c r="J162" s="430"/>
      <c r="K162" s="430"/>
      <c r="L162" s="430"/>
      <c r="M162" s="430"/>
      <c r="N162" s="430"/>
      <c r="O162" s="430"/>
      <c r="P162" s="430"/>
      <c r="Q162" s="430"/>
      <c r="R162" s="430"/>
      <c r="S162" s="430"/>
      <c r="T162" s="430"/>
      <c r="U162" s="430"/>
      <c r="V162" s="431"/>
      <c r="W162" s="431"/>
      <c r="X162" s="431"/>
      <c r="Y162" s="432"/>
      <c r="Z162" s="432"/>
    </row>
    <row r="163" spans="1:26" ht="18" customHeight="1">
      <c r="A163" s="431"/>
      <c r="B163" s="434"/>
      <c r="C163" s="431"/>
      <c r="D163" s="431"/>
      <c r="E163" s="431"/>
      <c r="F163" s="430"/>
      <c r="G163" s="430"/>
      <c r="H163" s="430"/>
      <c r="I163" s="430"/>
      <c r="J163" s="430"/>
      <c r="K163" s="430"/>
      <c r="L163" s="430"/>
      <c r="M163" s="430"/>
      <c r="N163" s="430"/>
      <c r="O163" s="430"/>
      <c r="P163" s="430"/>
      <c r="Q163" s="430"/>
      <c r="R163" s="430"/>
      <c r="S163" s="430"/>
      <c r="T163" s="430"/>
      <c r="U163" s="430"/>
      <c r="V163" s="431"/>
      <c r="W163" s="431"/>
      <c r="X163" s="431"/>
      <c r="Y163" s="432"/>
      <c r="Z163" s="432"/>
    </row>
    <row r="164" spans="1:26" ht="18" customHeight="1">
      <c r="A164" s="431"/>
      <c r="B164" s="434"/>
      <c r="C164" s="431"/>
      <c r="D164" s="431"/>
      <c r="E164" s="431"/>
      <c r="F164" s="430"/>
      <c r="G164" s="430"/>
      <c r="H164" s="430"/>
      <c r="I164" s="430"/>
      <c r="J164" s="430"/>
      <c r="K164" s="430"/>
      <c r="L164" s="430"/>
      <c r="M164" s="430"/>
      <c r="N164" s="430"/>
      <c r="O164" s="430"/>
      <c r="P164" s="430"/>
      <c r="Q164" s="430"/>
      <c r="R164" s="430"/>
      <c r="S164" s="430"/>
      <c r="T164" s="430"/>
      <c r="U164" s="430"/>
      <c r="V164" s="431"/>
      <c r="W164" s="431"/>
      <c r="X164" s="431"/>
      <c r="Y164" s="432"/>
      <c r="Z164" s="432"/>
    </row>
    <row r="165" spans="1:26" ht="18" customHeight="1">
      <c r="A165" s="431"/>
      <c r="B165" s="434"/>
      <c r="C165" s="431"/>
      <c r="D165" s="431"/>
      <c r="E165" s="431"/>
      <c r="F165" s="430"/>
      <c r="G165" s="430"/>
      <c r="H165" s="430"/>
      <c r="I165" s="430"/>
      <c r="J165" s="430"/>
      <c r="K165" s="430"/>
      <c r="L165" s="430"/>
      <c r="M165" s="430"/>
      <c r="N165" s="430"/>
      <c r="O165" s="430"/>
      <c r="P165" s="430"/>
      <c r="Q165" s="430"/>
      <c r="R165" s="430"/>
      <c r="S165" s="430"/>
      <c r="T165" s="430"/>
      <c r="U165" s="430"/>
      <c r="V165" s="431"/>
      <c r="W165" s="431"/>
      <c r="X165" s="431"/>
      <c r="Y165" s="432"/>
      <c r="Z165" s="432"/>
    </row>
    <row r="166" spans="1:26" ht="18" customHeight="1">
      <c r="A166" s="431"/>
      <c r="B166" s="434"/>
      <c r="C166" s="431"/>
      <c r="D166" s="431"/>
      <c r="E166" s="431"/>
      <c r="F166" s="430"/>
      <c r="G166" s="430"/>
      <c r="H166" s="430"/>
      <c r="I166" s="430"/>
      <c r="J166" s="430"/>
      <c r="K166" s="430"/>
      <c r="L166" s="430"/>
      <c r="M166" s="430"/>
      <c r="N166" s="430"/>
      <c r="O166" s="430"/>
      <c r="P166" s="430"/>
      <c r="Q166" s="430"/>
      <c r="R166" s="430"/>
      <c r="S166" s="430"/>
      <c r="T166" s="430"/>
      <c r="U166" s="430"/>
      <c r="V166" s="431"/>
      <c r="W166" s="431"/>
      <c r="X166" s="431"/>
      <c r="Y166" s="432"/>
      <c r="Z166" s="432"/>
    </row>
    <row r="167" spans="1:26" ht="18" customHeight="1">
      <c r="A167" s="431"/>
      <c r="B167" s="434"/>
      <c r="C167" s="431"/>
      <c r="D167" s="431"/>
      <c r="E167" s="431"/>
      <c r="F167" s="430"/>
      <c r="G167" s="430"/>
      <c r="H167" s="430"/>
      <c r="I167" s="430"/>
      <c r="J167" s="430"/>
      <c r="K167" s="430"/>
      <c r="L167" s="430"/>
      <c r="M167" s="430"/>
      <c r="N167" s="430"/>
      <c r="O167" s="430"/>
      <c r="P167" s="430"/>
      <c r="Q167" s="430"/>
      <c r="R167" s="430"/>
      <c r="S167" s="430"/>
      <c r="T167" s="430"/>
      <c r="U167" s="430"/>
      <c r="V167" s="431"/>
      <c r="W167" s="431"/>
      <c r="X167" s="431"/>
      <c r="Y167" s="432"/>
      <c r="Z167" s="432"/>
    </row>
    <row r="168" spans="1:26" ht="18" customHeight="1">
      <c r="A168" s="431"/>
      <c r="B168" s="434"/>
      <c r="C168" s="431"/>
      <c r="D168" s="431"/>
      <c r="E168" s="431"/>
      <c r="F168" s="430"/>
      <c r="G168" s="430"/>
      <c r="H168" s="430"/>
      <c r="I168" s="430"/>
      <c r="J168" s="430"/>
      <c r="K168" s="430"/>
      <c r="L168" s="430"/>
      <c r="M168" s="430"/>
      <c r="N168" s="430"/>
      <c r="O168" s="430"/>
      <c r="P168" s="430"/>
      <c r="Q168" s="430"/>
      <c r="R168" s="430"/>
      <c r="S168" s="430"/>
      <c r="T168" s="430"/>
      <c r="U168" s="430"/>
      <c r="V168" s="431"/>
      <c r="W168" s="431"/>
      <c r="X168" s="431"/>
      <c r="Y168" s="432"/>
      <c r="Z168" s="432"/>
    </row>
    <row r="169" spans="1:26" ht="18" customHeight="1">
      <c r="A169" s="431"/>
      <c r="B169" s="434"/>
      <c r="C169" s="431"/>
      <c r="D169" s="431"/>
      <c r="E169" s="431"/>
      <c r="F169" s="430"/>
      <c r="G169" s="430"/>
      <c r="H169" s="430"/>
      <c r="I169" s="430"/>
      <c r="J169" s="430"/>
      <c r="K169" s="430"/>
      <c r="L169" s="430"/>
      <c r="M169" s="430"/>
      <c r="N169" s="430"/>
      <c r="O169" s="430"/>
      <c r="P169" s="430"/>
      <c r="Q169" s="430"/>
      <c r="R169" s="430"/>
      <c r="S169" s="430"/>
      <c r="T169" s="430"/>
      <c r="U169" s="430"/>
      <c r="V169" s="431"/>
      <c r="W169" s="431"/>
      <c r="X169" s="431"/>
      <c r="Y169" s="432"/>
      <c r="Z169" s="432"/>
    </row>
    <row r="170" spans="1:26" ht="18" customHeight="1">
      <c r="A170" s="431"/>
      <c r="B170" s="434"/>
      <c r="C170" s="431"/>
      <c r="D170" s="431"/>
      <c r="E170" s="431"/>
      <c r="F170" s="430"/>
      <c r="G170" s="430"/>
      <c r="H170" s="430"/>
      <c r="I170" s="430"/>
      <c r="J170" s="430"/>
      <c r="K170" s="430"/>
      <c r="L170" s="430"/>
      <c r="M170" s="430"/>
      <c r="N170" s="430"/>
      <c r="O170" s="430"/>
      <c r="P170" s="430"/>
      <c r="Q170" s="430"/>
      <c r="R170" s="430"/>
      <c r="S170" s="430"/>
      <c r="T170" s="430"/>
      <c r="U170" s="430"/>
      <c r="V170" s="431"/>
      <c r="W170" s="431"/>
      <c r="X170" s="431"/>
      <c r="Y170" s="432"/>
      <c r="Z170" s="432"/>
    </row>
    <row r="171" spans="1:26" ht="18" customHeight="1">
      <c r="A171" s="431"/>
      <c r="B171" s="434"/>
      <c r="C171" s="431"/>
      <c r="D171" s="431"/>
      <c r="E171" s="431"/>
      <c r="F171" s="430"/>
      <c r="G171" s="430"/>
      <c r="H171" s="430"/>
      <c r="I171" s="430"/>
      <c r="J171" s="430"/>
      <c r="K171" s="430"/>
      <c r="L171" s="430"/>
      <c r="M171" s="430"/>
      <c r="N171" s="430"/>
      <c r="O171" s="430"/>
      <c r="P171" s="430"/>
      <c r="Q171" s="430"/>
      <c r="R171" s="430"/>
      <c r="S171" s="430"/>
      <c r="T171" s="430"/>
      <c r="U171" s="430"/>
      <c r="V171" s="431"/>
      <c r="W171" s="431"/>
      <c r="X171" s="431"/>
      <c r="Y171" s="432"/>
      <c r="Z171" s="432"/>
    </row>
    <row r="172" spans="1:26" ht="18" customHeight="1">
      <c r="A172" s="431"/>
      <c r="B172" s="434"/>
      <c r="C172" s="431"/>
      <c r="D172" s="431"/>
      <c r="E172" s="431"/>
      <c r="F172" s="430"/>
      <c r="G172" s="430"/>
      <c r="H172" s="430"/>
      <c r="I172" s="430"/>
      <c r="J172" s="430"/>
      <c r="K172" s="430"/>
      <c r="L172" s="430"/>
      <c r="M172" s="430"/>
      <c r="N172" s="430"/>
      <c r="O172" s="430"/>
      <c r="P172" s="430"/>
      <c r="Q172" s="430"/>
      <c r="R172" s="430"/>
      <c r="S172" s="430"/>
      <c r="T172" s="430"/>
      <c r="U172" s="430"/>
      <c r="V172" s="431"/>
      <c r="W172" s="431"/>
      <c r="X172" s="431"/>
      <c r="Y172" s="432"/>
      <c r="Z172" s="432"/>
    </row>
    <row r="173" spans="1:26" ht="18" customHeight="1">
      <c r="A173" s="431"/>
      <c r="B173" s="434"/>
      <c r="C173" s="431"/>
      <c r="D173" s="431"/>
      <c r="E173" s="431"/>
      <c r="F173" s="430"/>
      <c r="G173" s="430"/>
      <c r="H173" s="430"/>
      <c r="I173" s="430"/>
      <c r="J173" s="430"/>
      <c r="K173" s="430"/>
      <c r="L173" s="430"/>
      <c r="M173" s="430"/>
      <c r="N173" s="430"/>
      <c r="O173" s="430"/>
      <c r="P173" s="430"/>
      <c r="Q173" s="430"/>
      <c r="R173" s="430"/>
      <c r="S173" s="430"/>
      <c r="T173" s="430"/>
      <c r="U173" s="430"/>
      <c r="V173" s="431"/>
      <c r="W173" s="431"/>
      <c r="X173" s="431"/>
      <c r="Y173" s="432"/>
      <c r="Z173" s="432"/>
    </row>
    <row r="174" spans="1:26" ht="18" customHeight="1">
      <c r="A174" s="431"/>
      <c r="B174" s="434"/>
      <c r="C174" s="431"/>
      <c r="D174" s="431"/>
      <c r="E174" s="431"/>
      <c r="F174" s="430"/>
      <c r="G174" s="430"/>
      <c r="H174" s="430"/>
      <c r="I174" s="430"/>
      <c r="J174" s="430"/>
      <c r="K174" s="430"/>
      <c r="L174" s="430"/>
      <c r="M174" s="430"/>
      <c r="N174" s="430"/>
      <c r="O174" s="430"/>
      <c r="P174" s="430"/>
      <c r="Q174" s="430"/>
      <c r="R174" s="430"/>
      <c r="S174" s="430"/>
      <c r="T174" s="430"/>
      <c r="U174" s="430"/>
      <c r="V174" s="431"/>
      <c r="W174" s="431"/>
      <c r="X174" s="431"/>
      <c r="Y174" s="432"/>
      <c r="Z174" s="432"/>
    </row>
    <row r="175" spans="1:26" ht="18" customHeight="1">
      <c r="A175" s="431"/>
      <c r="B175" s="434"/>
      <c r="C175" s="431"/>
      <c r="D175" s="431"/>
      <c r="E175" s="431"/>
      <c r="F175" s="430"/>
      <c r="G175" s="430"/>
      <c r="H175" s="430"/>
      <c r="I175" s="430"/>
      <c r="J175" s="430"/>
      <c r="K175" s="430"/>
      <c r="L175" s="430"/>
      <c r="M175" s="430"/>
      <c r="N175" s="430"/>
      <c r="O175" s="430"/>
      <c r="P175" s="430"/>
      <c r="Q175" s="430"/>
      <c r="R175" s="430"/>
      <c r="S175" s="430"/>
      <c r="T175" s="430"/>
      <c r="U175" s="430"/>
      <c r="V175" s="431"/>
      <c r="W175" s="431"/>
      <c r="X175" s="431"/>
      <c r="Y175" s="432"/>
      <c r="Z175" s="432"/>
    </row>
    <row r="176" spans="1:26" ht="18" customHeight="1">
      <c r="A176" s="431"/>
      <c r="B176" s="434"/>
      <c r="C176" s="431"/>
      <c r="D176" s="431"/>
      <c r="E176" s="431"/>
      <c r="F176" s="430"/>
      <c r="G176" s="430"/>
      <c r="H176" s="430"/>
      <c r="I176" s="430"/>
      <c r="J176" s="430"/>
      <c r="K176" s="430"/>
      <c r="L176" s="430"/>
      <c r="M176" s="430"/>
      <c r="N176" s="430"/>
      <c r="O176" s="430"/>
      <c r="P176" s="430"/>
      <c r="Q176" s="430"/>
      <c r="R176" s="430"/>
      <c r="S176" s="430"/>
      <c r="T176" s="430"/>
      <c r="U176" s="430"/>
      <c r="V176" s="431"/>
      <c r="W176" s="431"/>
      <c r="X176" s="431"/>
      <c r="Y176" s="432"/>
      <c r="Z176" s="432"/>
    </row>
    <row r="177" spans="1:26" ht="18" customHeight="1">
      <c r="A177" s="431"/>
      <c r="B177" s="434"/>
      <c r="C177" s="431"/>
      <c r="D177" s="431"/>
      <c r="E177" s="431"/>
      <c r="F177" s="430"/>
      <c r="G177" s="430"/>
      <c r="H177" s="430"/>
      <c r="I177" s="430"/>
      <c r="J177" s="430"/>
      <c r="K177" s="430"/>
      <c r="L177" s="430"/>
      <c r="M177" s="430"/>
      <c r="N177" s="430"/>
      <c r="O177" s="430"/>
      <c r="P177" s="430"/>
      <c r="Q177" s="430"/>
      <c r="R177" s="430"/>
      <c r="S177" s="430"/>
      <c r="T177" s="430"/>
      <c r="U177" s="430"/>
      <c r="V177" s="431"/>
      <c r="W177" s="431"/>
      <c r="X177" s="431"/>
      <c r="Y177" s="432"/>
      <c r="Z177" s="432"/>
    </row>
    <row r="178" spans="1:26" ht="18" customHeight="1">
      <c r="A178" s="431"/>
      <c r="B178" s="434"/>
      <c r="C178" s="431"/>
      <c r="D178" s="431"/>
      <c r="E178" s="431"/>
      <c r="F178" s="430"/>
      <c r="G178" s="430"/>
      <c r="H178" s="430"/>
      <c r="I178" s="430"/>
      <c r="J178" s="430"/>
      <c r="K178" s="430"/>
      <c r="L178" s="430"/>
      <c r="M178" s="430"/>
      <c r="N178" s="430"/>
      <c r="O178" s="430"/>
      <c r="P178" s="430"/>
      <c r="Q178" s="430"/>
      <c r="R178" s="430"/>
      <c r="S178" s="430"/>
      <c r="T178" s="430"/>
      <c r="U178" s="430"/>
      <c r="V178" s="431"/>
      <c r="W178" s="431"/>
      <c r="X178" s="431"/>
      <c r="Y178" s="432"/>
      <c r="Z178" s="432"/>
    </row>
    <row r="179" spans="1:26" ht="18" customHeight="1">
      <c r="A179" s="431"/>
      <c r="B179" s="434"/>
      <c r="C179" s="431"/>
      <c r="D179" s="431"/>
      <c r="E179" s="431"/>
      <c r="F179" s="430"/>
      <c r="G179" s="430"/>
      <c r="H179" s="430"/>
      <c r="I179" s="430"/>
      <c r="J179" s="430"/>
      <c r="K179" s="430"/>
      <c r="L179" s="430"/>
      <c r="M179" s="430"/>
      <c r="N179" s="430"/>
      <c r="O179" s="430"/>
      <c r="P179" s="430"/>
      <c r="Q179" s="430"/>
      <c r="R179" s="430"/>
      <c r="S179" s="430"/>
      <c r="T179" s="430"/>
      <c r="U179" s="430"/>
      <c r="V179" s="431"/>
      <c r="W179" s="431"/>
      <c r="X179" s="431"/>
      <c r="Y179" s="432"/>
      <c r="Z179" s="432"/>
    </row>
    <row r="180" spans="1:26" ht="18" customHeight="1">
      <c r="A180" s="431"/>
      <c r="B180" s="434"/>
      <c r="C180" s="431"/>
      <c r="D180" s="431"/>
      <c r="E180" s="431"/>
      <c r="F180" s="430"/>
      <c r="G180" s="430"/>
      <c r="H180" s="430"/>
      <c r="I180" s="430"/>
      <c r="J180" s="430"/>
      <c r="K180" s="430"/>
      <c r="L180" s="430"/>
      <c r="M180" s="430"/>
      <c r="N180" s="430"/>
      <c r="O180" s="430"/>
      <c r="P180" s="430"/>
      <c r="Q180" s="430"/>
      <c r="R180" s="430"/>
      <c r="S180" s="430"/>
      <c r="T180" s="430"/>
      <c r="U180" s="430"/>
      <c r="V180" s="431"/>
      <c r="W180" s="431"/>
      <c r="X180" s="431"/>
      <c r="Y180" s="432"/>
      <c r="Z180" s="432"/>
    </row>
    <row r="181" spans="1:26" ht="18" customHeight="1">
      <c r="A181" s="431"/>
      <c r="B181" s="434"/>
      <c r="C181" s="431"/>
      <c r="D181" s="431"/>
      <c r="E181" s="431"/>
      <c r="F181" s="430"/>
      <c r="G181" s="430"/>
      <c r="H181" s="430"/>
      <c r="I181" s="430"/>
      <c r="J181" s="430"/>
      <c r="K181" s="430"/>
      <c r="L181" s="430"/>
      <c r="M181" s="430"/>
      <c r="N181" s="430"/>
      <c r="O181" s="430"/>
      <c r="P181" s="430"/>
      <c r="Q181" s="430"/>
      <c r="R181" s="430"/>
      <c r="S181" s="430"/>
      <c r="T181" s="430"/>
      <c r="U181" s="430"/>
      <c r="V181" s="431"/>
      <c r="W181" s="431"/>
      <c r="X181" s="431"/>
      <c r="Y181" s="432"/>
      <c r="Z181" s="432"/>
    </row>
    <row r="182" spans="1:26" ht="18" customHeight="1">
      <c r="A182" s="431"/>
      <c r="B182" s="434"/>
      <c r="C182" s="431"/>
      <c r="D182" s="431"/>
      <c r="E182" s="431"/>
      <c r="F182" s="430"/>
      <c r="G182" s="430"/>
      <c r="H182" s="430"/>
      <c r="I182" s="430"/>
      <c r="J182" s="430"/>
      <c r="K182" s="430"/>
      <c r="L182" s="430"/>
      <c r="M182" s="430"/>
      <c r="N182" s="430"/>
      <c r="O182" s="430"/>
      <c r="P182" s="430"/>
      <c r="Q182" s="430"/>
      <c r="R182" s="430"/>
      <c r="S182" s="430"/>
      <c r="T182" s="430"/>
      <c r="U182" s="430"/>
      <c r="V182" s="431"/>
      <c r="W182" s="431"/>
      <c r="X182" s="431"/>
      <c r="Y182" s="432"/>
      <c r="Z182" s="432"/>
    </row>
    <row r="183" spans="1:26" ht="18" customHeight="1">
      <c r="A183" s="431"/>
      <c r="B183" s="434"/>
      <c r="C183" s="431"/>
      <c r="D183" s="431"/>
      <c r="E183" s="431"/>
      <c r="F183" s="430"/>
      <c r="G183" s="430"/>
      <c r="H183" s="430"/>
      <c r="I183" s="430"/>
      <c r="J183" s="430"/>
      <c r="K183" s="430"/>
      <c r="L183" s="430"/>
      <c r="M183" s="430"/>
      <c r="N183" s="430"/>
      <c r="O183" s="430"/>
      <c r="P183" s="430"/>
      <c r="Q183" s="430"/>
      <c r="R183" s="430"/>
      <c r="S183" s="430"/>
      <c r="T183" s="430"/>
      <c r="U183" s="430"/>
      <c r="V183" s="431"/>
      <c r="W183" s="431"/>
      <c r="X183" s="431"/>
      <c r="Y183" s="432"/>
      <c r="Z183" s="432"/>
    </row>
    <row r="184" spans="1:26" ht="18" customHeight="1">
      <c r="A184" s="431"/>
      <c r="B184" s="434"/>
      <c r="C184" s="431"/>
      <c r="D184" s="431"/>
      <c r="E184" s="431"/>
      <c r="F184" s="430"/>
      <c r="G184" s="430"/>
      <c r="H184" s="430"/>
      <c r="I184" s="430"/>
      <c r="J184" s="430"/>
      <c r="K184" s="430"/>
      <c r="L184" s="430"/>
      <c r="M184" s="430"/>
      <c r="N184" s="430"/>
      <c r="O184" s="430"/>
      <c r="P184" s="430"/>
      <c r="Q184" s="430"/>
      <c r="R184" s="430"/>
      <c r="S184" s="430"/>
      <c r="T184" s="430"/>
      <c r="U184" s="430"/>
      <c r="V184" s="431"/>
      <c r="W184" s="431"/>
      <c r="X184" s="431"/>
      <c r="Y184" s="432"/>
      <c r="Z184" s="432"/>
    </row>
    <row r="185" spans="1:26" ht="18" customHeight="1">
      <c r="A185" s="431"/>
      <c r="B185" s="434"/>
      <c r="C185" s="431"/>
      <c r="D185" s="431"/>
      <c r="E185" s="431"/>
      <c r="F185" s="430"/>
      <c r="G185" s="430"/>
      <c r="H185" s="430"/>
      <c r="I185" s="430"/>
      <c r="J185" s="430"/>
      <c r="K185" s="430"/>
      <c r="L185" s="430"/>
      <c r="M185" s="430"/>
      <c r="N185" s="430"/>
      <c r="O185" s="430"/>
      <c r="P185" s="430"/>
      <c r="Q185" s="430"/>
      <c r="R185" s="430"/>
      <c r="S185" s="430"/>
      <c r="T185" s="430"/>
      <c r="U185" s="430"/>
      <c r="V185" s="431"/>
      <c r="W185" s="431"/>
      <c r="X185" s="431"/>
      <c r="Y185" s="432"/>
      <c r="Z185" s="432"/>
    </row>
    <row r="186" spans="1:26" ht="18" customHeight="1">
      <c r="A186" s="431"/>
      <c r="B186" s="434"/>
      <c r="C186" s="431"/>
      <c r="D186" s="431"/>
      <c r="E186" s="431"/>
      <c r="F186" s="430"/>
      <c r="G186" s="430"/>
      <c r="H186" s="430"/>
      <c r="I186" s="430"/>
      <c r="J186" s="430"/>
      <c r="K186" s="430"/>
      <c r="L186" s="430"/>
      <c r="M186" s="430"/>
      <c r="N186" s="430"/>
      <c r="O186" s="430"/>
      <c r="P186" s="430"/>
      <c r="Q186" s="430"/>
      <c r="R186" s="430"/>
      <c r="S186" s="430"/>
      <c r="T186" s="430"/>
      <c r="U186" s="430"/>
      <c r="V186" s="431"/>
      <c r="W186" s="431"/>
      <c r="X186" s="431"/>
      <c r="Y186" s="432"/>
      <c r="Z186" s="432"/>
    </row>
    <row r="187" spans="1:26" ht="18" customHeight="1">
      <c r="A187" s="431"/>
      <c r="B187" s="434"/>
      <c r="C187" s="431"/>
      <c r="D187" s="431"/>
      <c r="E187" s="431"/>
      <c r="F187" s="430"/>
      <c r="G187" s="430"/>
      <c r="H187" s="430"/>
      <c r="I187" s="430"/>
      <c r="J187" s="430"/>
      <c r="K187" s="430"/>
      <c r="L187" s="430"/>
      <c r="M187" s="430"/>
      <c r="N187" s="430"/>
      <c r="O187" s="430"/>
      <c r="P187" s="430"/>
      <c r="Q187" s="430"/>
      <c r="R187" s="430"/>
      <c r="S187" s="430"/>
      <c r="T187" s="430"/>
      <c r="U187" s="430"/>
      <c r="V187" s="431"/>
      <c r="W187" s="431"/>
      <c r="X187" s="431"/>
      <c r="Y187" s="432"/>
      <c r="Z187" s="432"/>
    </row>
    <row r="188" spans="1:26" ht="18" customHeight="1">
      <c r="A188" s="431"/>
      <c r="B188" s="434"/>
      <c r="C188" s="431"/>
      <c r="D188" s="431"/>
      <c r="E188" s="431"/>
      <c r="F188" s="430"/>
      <c r="G188" s="430"/>
      <c r="H188" s="430"/>
      <c r="I188" s="430"/>
      <c r="J188" s="430"/>
      <c r="K188" s="430"/>
      <c r="L188" s="430"/>
      <c r="M188" s="430"/>
      <c r="N188" s="430"/>
      <c r="O188" s="430"/>
      <c r="P188" s="430"/>
      <c r="Q188" s="430"/>
      <c r="R188" s="430"/>
      <c r="S188" s="430"/>
      <c r="T188" s="430"/>
      <c r="U188" s="430"/>
      <c r="V188" s="431"/>
      <c r="W188" s="431"/>
      <c r="X188" s="431"/>
      <c r="Y188" s="432"/>
      <c r="Z188" s="432"/>
    </row>
    <row r="189" spans="1:26" ht="18" customHeight="1">
      <c r="A189" s="431"/>
      <c r="B189" s="434"/>
      <c r="C189" s="431"/>
      <c r="D189" s="431"/>
      <c r="E189" s="431"/>
      <c r="F189" s="430"/>
      <c r="G189" s="430"/>
      <c r="H189" s="430"/>
      <c r="I189" s="430"/>
      <c r="J189" s="430"/>
      <c r="K189" s="430"/>
      <c r="L189" s="430"/>
      <c r="M189" s="430"/>
      <c r="N189" s="430"/>
      <c r="O189" s="430"/>
      <c r="P189" s="430"/>
      <c r="Q189" s="430"/>
      <c r="R189" s="430"/>
      <c r="S189" s="430"/>
      <c r="T189" s="430"/>
      <c r="U189" s="430"/>
      <c r="V189" s="431"/>
      <c r="W189" s="431"/>
      <c r="X189" s="431"/>
      <c r="Y189" s="432"/>
      <c r="Z189" s="432"/>
    </row>
    <row r="190" spans="1:26" ht="18" customHeight="1">
      <c r="A190" s="431"/>
      <c r="B190" s="434"/>
      <c r="C190" s="431"/>
      <c r="D190" s="431"/>
      <c r="E190" s="431"/>
      <c r="F190" s="430"/>
      <c r="G190" s="430"/>
      <c r="H190" s="430"/>
      <c r="I190" s="430"/>
      <c r="J190" s="430"/>
      <c r="K190" s="430"/>
      <c r="L190" s="430"/>
      <c r="M190" s="430"/>
      <c r="N190" s="430"/>
      <c r="O190" s="430"/>
      <c r="P190" s="430"/>
      <c r="Q190" s="430"/>
      <c r="R190" s="430"/>
      <c r="S190" s="430"/>
      <c r="T190" s="430"/>
      <c r="U190" s="430"/>
      <c r="V190" s="431"/>
      <c r="W190" s="431"/>
      <c r="X190" s="431"/>
      <c r="Y190" s="432"/>
      <c r="Z190" s="432"/>
    </row>
    <row r="191" spans="1:26" ht="18" customHeight="1">
      <c r="A191" s="431"/>
      <c r="B191" s="434"/>
      <c r="C191" s="431"/>
      <c r="D191" s="431"/>
      <c r="E191" s="431"/>
      <c r="F191" s="430"/>
      <c r="G191" s="430"/>
      <c r="H191" s="430"/>
      <c r="I191" s="430"/>
      <c r="J191" s="430"/>
      <c r="K191" s="430"/>
      <c r="L191" s="430"/>
      <c r="M191" s="430"/>
      <c r="N191" s="430"/>
      <c r="O191" s="430"/>
      <c r="P191" s="430"/>
      <c r="Q191" s="430"/>
      <c r="R191" s="430"/>
      <c r="S191" s="430"/>
      <c r="T191" s="430"/>
      <c r="U191" s="430"/>
      <c r="V191" s="431"/>
      <c r="W191" s="431"/>
      <c r="X191" s="431"/>
      <c r="Y191" s="432"/>
      <c r="Z191" s="432"/>
    </row>
    <row r="192" spans="1:26" ht="18" customHeight="1">
      <c r="A192" s="431"/>
      <c r="B192" s="434"/>
      <c r="C192" s="431"/>
      <c r="D192" s="431"/>
      <c r="E192" s="431"/>
      <c r="F192" s="430"/>
      <c r="G192" s="430"/>
      <c r="H192" s="430"/>
      <c r="I192" s="430"/>
      <c r="J192" s="430"/>
      <c r="K192" s="430"/>
      <c r="L192" s="430"/>
      <c r="M192" s="430"/>
      <c r="N192" s="430"/>
      <c r="O192" s="430"/>
      <c r="P192" s="430"/>
      <c r="Q192" s="430"/>
      <c r="R192" s="430"/>
      <c r="S192" s="430"/>
      <c r="T192" s="430"/>
      <c r="U192" s="430"/>
      <c r="V192" s="431"/>
      <c r="W192" s="431"/>
      <c r="X192" s="431"/>
      <c r="Y192" s="432"/>
      <c r="Z192" s="432"/>
    </row>
    <row r="193" spans="1:26" ht="18" customHeight="1">
      <c r="A193" s="431"/>
      <c r="B193" s="434"/>
      <c r="C193" s="431"/>
      <c r="D193" s="431"/>
      <c r="E193" s="431"/>
      <c r="F193" s="430"/>
      <c r="G193" s="430"/>
      <c r="H193" s="430"/>
      <c r="I193" s="430"/>
      <c r="J193" s="430"/>
      <c r="K193" s="430"/>
      <c r="L193" s="430"/>
      <c r="M193" s="430"/>
      <c r="N193" s="430"/>
      <c r="O193" s="430"/>
      <c r="P193" s="430"/>
      <c r="Q193" s="430"/>
      <c r="R193" s="430"/>
      <c r="S193" s="430"/>
      <c r="T193" s="430"/>
      <c r="U193" s="430"/>
      <c r="V193" s="431"/>
      <c r="W193" s="431"/>
      <c r="X193" s="431"/>
      <c r="Y193" s="432"/>
      <c r="Z193" s="432"/>
    </row>
    <row r="194" spans="1:26" ht="18" customHeight="1">
      <c r="A194" s="431"/>
      <c r="B194" s="434"/>
      <c r="C194" s="431"/>
      <c r="D194" s="431"/>
      <c r="E194" s="431"/>
      <c r="F194" s="430"/>
      <c r="G194" s="430"/>
      <c r="H194" s="430"/>
      <c r="I194" s="430"/>
      <c r="J194" s="430"/>
      <c r="K194" s="430"/>
      <c r="L194" s="430"/>
      <c r="M194" s="430"/>
      <c r="N194" s="430"/>
      <c r="O194" s="430"/>
      <c r="P194" s="430"/>
      <c r="Q194" s="430"/>
      <c r="R194" s="430"/>
      <c r="S194" s="430"/>
      <c r="T194" s="430"/>
      <c r="U194" s="430"/>
      <c r="V194" s="431"/>
      <c r="W194" s="431"/>
      <c r="X194" s="431"/>
      <c r="Y194" s="432"/>
      <c r="Z194" s="432"/>
    </row>
    <row r="195" spans="1:26" ht="18" customHeight="1">
      <c r="A195" s="431"/>
      <c r="B195" s="434"/>
      <c r="C195" s="431"/>
      <c r="D195" s="431"/>
      <c r="E195" s="431"/>
      <c r="F195" s="430"/>
      <c r="G195" s="430"/>
      <c r="H195" s="430"/>
      <c r="I195" s="430"/>
      <c r="J195" s="430"/>
      <c r="K195" s="430"/>
      <c r="L195" s="430"/>
      <c r="M195" s="430"/>
      <c r="N195" s="430"/>
      <c r="O195" s="430"/>
      <c r="P195" s="430"/>
      <c r="Q195" s="430"/>
      <c r="R195" s="430"/>
      <c r="S195" s="430"/>
      <c r="T195" s="430"/>
      <c r="U195" s="430"/>
      <c r="V195" s="431"/>
      <c r="W195" s="431"/>
      <c r="X195" s="431"/>
      <c r="Y195" s="432"/>
      <c r="Z195" s="432"/>
    </row>
    <row r="196" spans="1:26" ht="18" customHeight="1">
      <c r="A196" s="431"/>
      <c r="B196" s="434"/>
      <c r="C196" s="431"/>
      <c r="D196" s="431"/>
      <c r="E196" s="431"/>
      <c r="F196" s="430"/>
      <c r="G196" s="430"/>
      <c r="H196" s="430"/>
      <c r="I196" s="430"/>
      <c r="J196" s="430"/>
      <c r="K196" s="430"/>
      <c r="L196" s="430"/>
      <c r="M196" s="430"/>
      <c r="N196" s="430"/>
      <c r="O196" s="430"/>
      <c r="P196" s="430"/>
      <c r="Q196" s="430"/>
      <c r="R196" s="430"/>
      <c r="S196" s="430"/>
      <c r="T196" s="430"/>
      <c r="U196" s="430"/>
      <c r="V196" s="431"/>
      <c r="W196" s="431"/>
      <c r="X196" s="431"/>
      <c r="Y196" s="432"/>
      <c r="Z196" s="432"/>
    </row>
    <row r="197" spans="1:26" ht="18" customHeight="1">
      <c r="A197" s="431"/>
      <c r="B197" s="434"/>
      <c r="C197" s="431"/>
      <c r="D197" s="431"/>
      <c r="E197" s="431"/>
      <c r="F197" s="430"/>
      <c r="G197" s="430"/>
      <c r="H197" s="430"/>
      <c r="I197" s="430"/>
      <c r="J197" s="430"/>
      <c r="K197" s="430"/>
      <c r="L197" s="430"/>
      <c r="M197" s="430"/>
      <c r="N197" s="430"/>
      <c r="O197" s="430"/>
      <c r="P197" s="430"/>
      <c r="Q197" s="430"/>
      <c r="R197" s="430"/>
      <c r="S197" s="430"/>
      <c r="T197" s="430"/>
      <c r="U197" s="430"/>
      <c r="V197" s="431"/>
      <c r="W197" s="431"/>
      <c r="X197" s="431"/>
      <c r="Y197" s="432"/>
      <c r="Z197" s="432"/>
    </row>
    <row r="198" spans="1:26" ht="18" customHeight="1">
      <c r="A198" s="431"/>
      <c r="B198" s="434"/>
      <c r="C198" s="431"/>
      <c r="D198" s="431"/>
      <c r="E198" s="431"/>
      <c r="F198" s="430"/>
      <c r="G198" s="430"/>
      <c r="H198" s="430"/>
      <c r="I198" s="430"/>
      <c r="J198" s="430"/>
      <c r="K198" s="430"/>
      <c r="L198" s="430"/>
      <c r="M198" s="430"/>
      <c r="N198" s="430"/>
      <c r="O198" s="430"/>
      <c r="P198" s="430"/>
      <c r="Q198" s="430"/>
      <c r="R198" s="430"/>
      <c r="S198" s="430"/>
      <c r="T198" s="430"/>
      <c r="U198" s="430"/>
      <c r="V198" s="431"/>
      <c r="W198" s="431"/>
      <c r="X198" s="431"/>
      <c r="Y198" s="432"/>
      <c r="Z198" s="432"/>
    </row>
    <row r="199" spans="1:26" ht="18" customHeight="1">
      <c r="A199" s="431"/>
      <c r="B199" s="434"/>
      <c r="C199" s="431"/>
      <c r="D199" s="431"/>
      <c r="E199" s="431"/>
      <c r="F199" s="430"/>
      <c r="G199" s="430"/>
      <c r="H199" s="430"/>
      <c r="I199" s="430"/>
      <c r="J199" s="430"/>
      <c r="K199" s="430"/>
      <c r="L199" s="430"/>
      <c r="M199" s="430"/>
      <c r="N199" s="430"/>
      <c r="O199" s="430"/>
      <c r="P199" s="430"/>
      <c r="Q199" s="430"/>
      <c r="R199" s="430"/>
      <c r="S199" s="430"/>
      <c r="T199" s="430"/>
      <c r="U199" s="430"/>
      <c r="V199" s="431"/>
      <c r="W199" s="431"/>
      <c r="X199" s="431"/>
      <c r="Y199" s="432"/>
      <c r="Z199" s="432"/>
    </row>
    <row r="200" spans="1:26" ht="18" customHeight="1">
      <c r="A200" s="431"/>
      <c r="B200" s="434"/>
      <c r="C200" s="431"/>
      <c r="D200" s="431"/>
      <c r="E200" s="431"/>
      <c r="F200" s="430"/>
      <c r="G200" s="430"/>
      <c r="H200" s="430"/>
      <c r="I200" s="430"/>
      <c r="J200" s="430"/>
      <c r="K200" s="430"/>
      <c r="L200" s="430"/>
      <c r="M200" s="430"/>
      <c r="N200" s="430"/>
      <c r="O200" s="430"/>
      <c r="P200" s="430"/>
      <c r="Q200" s="430"/>
      <c r="R200" s="430"/>
      <c r="S200" s="430"/>
      <c r="T200" s="430"/>
      <c r="U200" s="430"/>
      <c r="V200" s="431"/>
      <c r="W200" s="431"/>
      <c r="X200" s="431"/>
      <c r="Y200" s="432"/>
      <c r="Z200" s="432"/>
    </row>
    <row r="201" spans="1:26" ht="18" customHeight="1">
      <c r="A201" s="431"/>
      <c r="B201" s="434"/>
      <c r="C201" s="431"/>
      <c r="D201" s="431"/>
      <c r="E201" s="431"/>
      <c r="F201" s="430"/>
      <c r="G201" s="430"/>
      <c r="H201" s="430"/>
      <c r="I201" s="430"/>
      <c r="J201" s="430"/>
      <c r="K201" s="430"/>
      <c r="L201" s="430"/>
      <c r="M201" s="430"/>
      <c r="N201" s="430"/>
      <c r="O201" s="430"/>
      <c r="P201" s="430"/>
      <c r="Q201" s="430"/>
      <c r="R201" s="430"/>
      <c r="S201" s="430"/>
      <c r="T201" s="430"/>
      <c r="U201" s="430"/>
      <c r="V201" s="431"/>
      <c r="W201" s="431"/>
      <c r="X201" s="431"/>
      <c r="Y201" s="432"/>
      <c r="Z201" s="432"/>
    </row>
    <row r="202" spans="1:26" ht="18" customHeight="1">
      <c r="A202" s="431"/>
      <c r="B202" s="434"/>
      <c r="C202" s="431"/>
      <c r="D202" s="431"/>
      <c r="E202" s="431"/>
      <c r="F202" s="430"/>
      <c r="G202" s="430"/>
      <c r="H202" s="430"/>
      <c r="I202" s="430"/>
      <c r="J202" s="430"/>
      <c r="K202" s="430"/>
      <c r="L202" s="430"/>
      <c r="M202" s="430"/>
      <c r="N202" s="430"/>
      <c r="O202" s="430"/>
      <c r="P202" s="430"/>
      <c r="Q202" s="430"/>
      <c r="R202" s="430"/>
      <c r="S202" s="430"/>
      <c r="T202" s="430"/>
      <c r="U202" s="430"/>
      <c r="V202" s="431"/>
      <c r="W202" s="431"/>
      <c r="X202" s="431"/>
      <c r="Y202" s="432"/>
      <c r="Z202" s="432"/>
    </row>
    <row r="203" spans="1:26" ht="18" customHeight="1">
      <c r="A203" s="431"/>
      <c r="B203" s="434"/>
      <c r="C203" s="431"/>
      <c r="D203" s="431"/>
      <c r="E203" s="431"/>
      <c r="F203" s="430"/>
      <c r="G203" s="430"/>
      <c r="H203" s="430"/>
      <c r="I203" s="430"/>
      <c r="J203" s="430"/>
      <c r="K203" s="430"/>
      <c r="L203" s="430"/>
      <c r="M203" s="430"/>
      <c r="N203" s="430"/>
      <c r="O203" s="430"/>
      <c r="P203" s="430"/>
      <c r="Q203" s="430"/>
      <c r="R203" s="430"/>
      <c r="S203" s="430"/>
      <c r="T203" s="430"/>
      <c r="U203" s="430"/>
      <c r="V203" s="431"/>
      <c r="W203" s="431"/>
      <c r="X203" s="431"/>
      <c r="Y203" s="432"/>
      <c r="Z203" s="432"/>
    </row>
    <row r="204" spans="1:26" ht="18" customHeight="1">
      <c r="A204" s="431"/>
      <c r="B204" s="434"/>
      <c r="C204" s="431"/>
      <c r="D204" s="431"/>
      <c r="E204" s="431"/>
      <c r="F204" s="430"/>
      <c r="G204" s="430"/>
      <c r="H204" s="430"/>
      <c r="I204" s="430"/>
      <c r="J204" s="430"/>
      <c r="K204" s="430"/>
      <c r="L204" s="430"/>
      <c r="M204" s="430"/>
      <c r="N204" s="430"/>
      <c r="O204" s="430"/>
      <c r="P204" s="430"/>
      <c r="Q204" s="430"/>
      <c r="R204" s="430"/>
      <c r="S204" s="430"/>
      <c r="T204" s="430"/>
      <c r="U204" s="430"/>
      <c r="V204" s="431"/>
      <c r="W204" s="431"/>
      <c r="X204" s="431"/>
      <c r="Y204" s="432"/>
      <c r="Z204" s="432"/>
    </row>
    <row r="205" spans="1:26" ht="18" customHeight="1">
      <c r="A205" s="431"/>
      <c r="B205" s="434"/>
      <c r="C205" s="431"/>
      <c r="D205" s="431"/>
      <c r="E205" s="431"/>
      <c r="F205" s="430"/>
      <c r="G205" s="430"/>
      <c r="H205" s="430"/>
      <c r="I205" s="430"/>
      <c r="J205" s="430"/>
      <c r="K205" s="430"/>
      <c r="L205" s="430"/>
      <c r="M205" s="430"/>
      <c r="N205" s="430"/>
      <c r="O205" s="430"/>
      <c r="P205" s="430"/>
      <c r="Q205" s="430"/>
      <c r="R205" s="430"/>
      <c r="S205" s="430"/>
      <c r="T205" s="430"/>
      <c r="U205" s="430"/>
      <c r="V205" s="431"/>
      <c r="W205" s="431"/>
      <c r="X205" s="431"/>
      <c r="Y205" s="432"/>
      <c r="Z205" s="432"/>
    </row>
    <row r="206" spans="1:26" ht="18" customHeight="1">
      <c r="A206" s="431"/>
      <c r="B206" s="434"/>
      <c r="C206" s="431"/>
      <c r="D206" s="431"/>
      <c r="E206" s="431"/>
      <c r="F206" s="430"/>
      <c r="G206" s="430"/>
      <c r="H206" s="430"/>
      <c r="I206" s="430"/>
      <c r="J206" s="430"/>
      <c r="K206" s="430"/>
      <c r="L206" s="430"/>
      <c r="M206" s="430"/>
      <c r="N206" s="430"/>
      <c r="O206" s="430"/>
      <c r="P206" s="430"/>
      <c r="Q206" s="430"/>
      <c r="R206" s="430"/>
      <c r="S206" s="430"/>
      <c r="T206" s="430"/>
      <c r="U206" s="430"/>
      <c r="V206" s="431"/>
      <c r="W206" s="431"/>
      <c r="X206" s="431"/>
      <c r="Y206" s="432"/>
      <c r="Z206" s="432"/>
    </row>
    <row r="207" spans="1:26" ht="18" customHeight="1">
      <c r="A207" s="431"/>
      <c r="B207" s="434"/>
      <c r="C207" s="431"/>
      <c r="D207" s="431"/>
      <c r="E207" s="431"/>
      <c r="F207" s="430"/>
      <c r="G207" s="430"/>
      <c r="H207" s="430"/>
      <c r="I207" s="430"/>
      <c r="J207" s="430"/>
      <c r="K207" s="430"/>
      <c r="L207" s="430"/>
      <c r="M207" s="430"/>
      <c r="N207" s="430"/>
      <c r="O207" s="430"/>
      <c r="P207" s="430"/>
      <c r="Q207" s="430"/>
      <c r="R207" s="430"/>
      <c r="S207" s="430"/>
      <c r="T207" s="430"/>
      <c r="U207" s="430"/>
      <c r="V207" s="431"/>
      <c r="W207" s="431"/>
      <c r="X207" s="431"/>
      <c r="Y207" s="432"/>
      <c r="Z207" s="432"/>
    </row>
    <row r="208" spans="1:26" ht="18" customHeight="1">
      <c r="A208" s="431"/>
      <c r="B208" s="434"/>
      <c r="C208" s="431"/>
      <c r="D208" s="431"/>
      <c r="E208" s="431"/>
      <c r="F208" s="430"/>
      <c r="G208" s="430"/>
      <c r="H208" s="430"/>
      <c r="I208" s="430"/>
      <c r="J208" s="430"/>
      <c r="K208" s="430"/>
      <c r="L208" s="430"/>
      <c r="M208" s="430"/>
      <c r="N208" s="430"/>
      <c r="O208" s="430"/>
      <c r="P208" s="430"/>
      <c r="Q208" s="430"/>
      <c r="R208" s="430"/>
      <c r="S208" s="430"/>
      <c r="T208" s="430"/>
      <c r="U208" s="430"/>
      <c r="V208" s="431"/>
      <c r="W208" s="431"/>
      <c r="X208" s="431"/>
      <c r="Y208" s="432"/>
      <c r="Z208" s="432"/>
    </row>
    <row r="209" spans="1:26" ht="18" customHeight="1">
      <c r="A209" s="431"/>
      <c r="B209" s="434"/>
      <c r="C209" s="431"/>
      <c r="D209" s="431"/>
      <c r="E209" s="431"/>
      <c r="F209" s="430"/>
      <c r="G209" s="430"/>
      <c r="H209" s="430"/>
      <c r="I209" s="430"/>
      <c r="J209" s="430"/>
      <c r="K209" s="430"/>
      <c r="L209" s="430"/>
      <c r="M209" s="430"/>
      <c r="N209" s="430"/>
      <c r="O209" s="430"/>
      <c r="P209" s="430"/>
      <c r="Q209" s="430"/>
      <c r="R209" s="430"/>
      <c r="S209" s="430"/>
      <c r="T209" s="430"/>
      <c r="U209" s="430"/>
      <c r="V209" s="431"/>
      <c r="W209" s="431"/>
      <c r="X209" s="431"/>
      <c r="Y209" s="432"/>
      <c r="Z209" s="432"/>
    </row>
    <row r="210" spans="1:26" ht="18" customHeight="1">
      <c r="A210" s="431"/>
      <c r="B210" s="434"/>
      <c r="C210" s="431"/>
      <c r="D210" s="431"/>
      <c r="E210" s="431"/>
      <c r="F210" s="430"/>
      <c r="G210" s="430"/>
      <c r="H210" s="430"/>
      <c r="I210" s="430"/>
      <c r="J210" s="430"/>
      <c r="K210" s="430"/>
      <c r="L210" s="430"/>
      <c r="M210" s="430"/>
      <c r="N210" s="430"/>
      <c r="O210" s="430"/>
      <c r="P210" s="430"/>
      <c r="Q210" s="430"/>
      <c r="R210" s="430"/>
      <c r="S210" s="430"/>
      <c r="T210" s="430"/>
      <c r="U210" s="430"/>
      <c r="V210" s="431"/>
      <c r="W210" s="431"/>
      <c r="X210" s="431"/>
      <c r="Y210" s="432"/>
      <c r="Z210" s="432"/>
    </row>
    <row r="211" spans="1:26" ht="18" customHeight="1">
      <c r="A211" s="431"/>
      <c r="B211" s="434"/>
      <c r="C211" s="431"/>
      <c r="D211" s="431"/>
      <c r="E211" s="431"/>
      <c r="F211" s="430"/>
      <c r="G211" s="430"/>
      <c r="H211" s="430"/>
      <c r="I211" s="430"/>
      <c r="J211" s="430"/>
      <c r="K211" s="430"/>
      <c r="L211" s="430"/>
      <c r="M211" s="430"/>
      <c r="N211" s="430"/>
      <c r="O211" s="430"/>
      <c r="P211" s="430"/>
      <c r="Q211" s="430"/>
      <c r="R211" s="430"/>
      <c r="S211" s="430"/>
      <c r="T211" s="430"/>
      <c r="U211" s="430"/>
      <c r="V211" s="431"/>
      <c r="W211" s="431"/>
      <c r="X211" s="431"/>
      <c r="Y211" s="432"/>
      <c r="Z211" s="432"/>
    </row>
    <row r="212" spans="1:26" ht="18" customHeight="1">
      <c r="A212" s="431"/>
      <c r="B212" s="434"/>
      <c r="C212" s="431"/>
      <c r="D212" s="431"/>
      <c r="E212" s="431"/>
      <c r="F212" s="430"/>
      <c r="G212" s="430"/>
      <c r="H212" s="430"/>
      <c r="I212" s="430"/>
      <c r="J212" s="430"/>
      <c r="K212" s="430"/>
      <c r="L212" s="430"/>
      <c r="M212" s="430"/>
      <c r="N212" s="430"/>
      <c r="O212" s="430"/>
      <c r="P212" s="430"/>
      <c r="Q212" s="430"/>
      <c r="R212" s="430"/>
      <c r="S212" s="430"/>
      <c r="T212" s="430"/>
      <c r="U212" s="430"/>
      <c r="V212" s="431"/>
      <c r="W212" s="431"/>
      <c r="X212" s="431"/>
      <c r="Y212" s="432"/>
      <c r="Z212" s="432"/>
    </row>
    <row r="213" spans="1:26" ht="18" customHeight="1">
      <c r="A213" s="431"/>
      <c r="B213" s="434"/>
      <c r="C213" s="431"/>
      <c r="D213" s="431"/>
      <c r="E213" s="431"/>
      <c r="F213" s="430"/>
      <c r="G213" s="430"/>
      <c r="H213" s="430"/>
      <c r="I213" s="430"/>
      <c r="J213" s="430"/>
      <c r="K213" s="430"/>
      <c r="L213" s="430"/>
      <c r="M213" s="430"/>
      <c r="N213" s="430"/>
      <c r="O213" s="430"/>
      <c r="P213" s="430"/>
      <c r="Q213" s="430"/>
      <c r="R213" s="430"/>
      <c r="S213" s="430"/>
      <c r="T213" s="430"/>
      <c r="U213" s="430"/>
      <c r="V213" s="431"/>
      <c r="W213" s="431"/>
      <c r="X213" s="431"/>
      <c r="Y213" s="432"/>
      <c r="Z213" s="432"/>
    </row>
    <row r="214" spans="1:26" ht="18" customHeight="1">
      <c r="A214" s="431"/>
      <c r="B214" s="434"/>
      <c r="C214" s="431"/>
      <c r="D214" s="431"/>
      <c r="E214" s="431"/>
      <c r="F214" s="430"/>
      <c r="G214" s="430"/>
      <c r="H214" s="430"/>
      <c r="I214" s="430"/>
      <c r="J214" s="430"/>
      <c r="K214" s="430"/>
      <c r="L214" s="430"/>
      <c r="M214" s="430"/>
      <c r="N214" s="430"/>
      <c r="O214" s="430"/>
      <c r="P214" s="430"/>
      <c r="Q214" s="430"/>
      <c r="R214" s="430"/>
      <c r="S214" s="430"/>
      <c r="T214" s="430"/>
      <c r="U214" s="430"/>
      <c r="V214" s="431"/>
      <c r="W214" s="431"/>
      <c r="X214" s="431"/>
      <c r="Y214" s="432"/>
      <c r="Z214" s="432"/>
    </row>
    <row r="215" spans="1:26" ht="18" customHeight="1">
      <c r="A215" s="431"/>
      <c r="B215" s="434"/>
      <c r="C215" s="431"/>
      <c r="D215" s="431"/>
      <c r="E215" s="431"/>
      <c r="F215" s="430"/>
      <c r="G215" s="430"/>
      <c r="H215" s="430"/>
      <c r="I215" s="430"/>
      <c r="J215" s="430"/>
      <c r="K215" s="430"/>
      <c r="L215" s="430"/>
      <c r="M215" s="430"/>
      <c r="N215" s="430"/>
      <c r="O215" s="430"/>
      <c r="P215" s="430"/>
      <c r="Q215" s="430"/>
      <c r="R215" s="430"/>
      <c r="S215" s="430"/>
      <c r="T215" s="430"/>
      <c r="U215" s="430"/>
      <c r="V215" s="431"/>
      <c r="W215" s="431"/>
      <c r="X215" s="431"/>
      <c r="Y215" s="432"/>
      <c r="Z215" s="432"/>
    </row>
    <row r="216" spans="1:26" ht="18" customHeight="1">
      <c r="A216" s="431"/>
      <c r="B216" s="434"/>
      <c r="C216" s="431"/>
      <c r="D216" s="431"/>
      <c r="E216" s="431"/>
      <c r="F216" s="430"/>
      <c r="G216" s="430"/>
      <c r="H216" s="430"/>
      <c r="I216" s="430"/>
      <c r="J216" s="430"/>
      <c r="K216" s="430"/>
      <c r="L216" s="430"/>
      <c r="M216" s="430"/>
      <c r="N216" s="430"/>
      <c r="O216" s="430"/>
      <c r="P216" s="430"/>
      <c r="Q216" s="430"/>
      <c r="R216" s="430"/>
      <c r="S216" s="430"/>
      <c r="T216" s="430"/>
      <c r="U216" s="430"/>
      <c r="V216" s="431"/>
      <c r="W216" s="431"/>
      <c r="X216" s="431"/>
      <c r="Y216" s="432"/>
      <c r="Z216" s="432"/>
    </row>
    <row r="217" spans="1:26" ht="18" customHeight="1">
      <c r="A217" s="431"/>
      <c r="B217" s="434"/>
      <c r="C217" s="431"/>
      <c r="D217" s="431"/>
      <c r="E217" s="431"/>
      <c r="F217" s="430"/>
      <c r="G217" s="430"/>
      <c r="H217" s="430"/>
      <c r="I217" s="430"/>
      <c r="J217" s="430"/>
      <c r="K217" s="430"/>
      <c r="L217" s="430"/>
      <c r="M217" s="430"/>
      <c r="N217" s="430"/>
      <c r="O217" s="430"/>
      <c r="P217" s="430"/>
      <c r="Q217" s="430"/>
      <c r="R217" s="430"/>
      <c r="S217" s="430"/>
      <c r="T217" s="430"/>
      <c r="U217" s="430"/>
      <c r="V217" s="431"/>
      <c r="W217" s="431"/>
      <c r="X217" s="431"/>
      <c r="Y217" s="432"/>
      <c r="Z217" s="432"/>
    </row>
    <row r="218" spans="1:26" ht="18" customHeight="1">
      <c r="A218" s="431"/>
      <c r="B218" s="434"/>
      <c r="C218" s="431"/>
      <c r="D218" s="431"/>
      <c r="E218" s="431"/>
      <c r="F218" s="430"/>
      <c r="G218" s="430"/>
      <c r="H218" s="430"/>
      <c r="I218" s="430"/>
      <c r="J218" s="430"/>
      <c r="K218" s="430"/>
      <c r="L218" s="430"/>
      <c r="M218" s="430"/>
      <c r="N218" s="430"/>
      <c r="O218" s="430"/>
      <c r="P218" s="430"/>
      <c r="Q218" s="430"/>
      <c r="R218" s="430"/>
      <c r="S218" s="430"/>
      <c r="T218" s="430"/>
      <c r="U218" s="430"/>
      <c r="V218" s="431"/>
      <c r="W218" s="431"/>
      <c r="X218" s="431"/>
      <c r="Y218" s="432"/>
      <c r="Z218" s="432"/>
    </row>
    <row r="219" spans="1:26" ht="18" customHeight="1">
      <c r="A219" s="431"/>
      <c r="B219" s="434"/>
      <c r="C219" s="431"/>
      <c r="D219" s="431"/>
      <c r="E219" s="431"/>
      <c r="F219" s="430"/>
      <c r="G219" s="430"/>
      <c r="H219" s="430"/>
      <c r="I219" s="430"/>
      <c r="J219" s="430"/>
      <c r="K219" s="430"/>
      <c r="L219" s="430"/>
      <c r="M219" s="430"/>
      <c r="N219" s="430"/>
      <c r="O219" s="430"/>
      <c r="P219" s="430"/>
      <c r="Q219" s="430"/>
      <c r="R219" s="430"/>
      <c r="S219" s="430"/>
      <c r="T219" s="430"/>
      <c r="U219" s="430"/>
      <c r="V219" s="431"/>
      <c r="W219" s="431"/>
      <c r="X219" s="431"/>
      <c r="Y219" s="432"/>
      <c r="Z219" s="432"/>
    </row>
    <row r="220" spans="1:26" ht="18" customHeight="1">
      <c r="A220" s="431"/>
      <c r="B220" s="434"/>
      <c r="C220" s="431"/>
      <c r="D220" s="431"/>
      <c r="E220" s="431"/>
      <c r="F220" s="430"/>
      <c r="G220" s="430"/>
      <c r="H220" s="430"/>
      <c r="I220" s="430"/>
      <c r="J220" s="430"/>
      <c r="K220" s="430"/>
      <c r="L220" s="430"/>
      <c r="M220" s="430"/>
      <c r="N220" s="430"/>
      <c r="O220" s="430"/>
      <c r="P220" s="430"/>
      <c r="Q220" s="430"/>
      <c r="R220" s="430"/>
      <c r="S220" s="430"/>
      <c r="T220" s="430"/>
      <c r="U220" s="430"/>
      <c r="V220" s="431"/>
      <c r="W220" s="431"/>
      <c r="X220" s="431"/>
      <c r="Y220" s="432"/>
      <c r="Z220" s="432"/>
    </row>
    <row r="221" spans="1:26" ht="18" customHeight="1">
      <c r="A221" s="431"/>
      <c r="B221" s="434"/>
      <c r="C221" s="431"/>
      <c r="D221" s="431"/>
      <c r="E221" s="431"/>
      <c r="F221" s="430"/>
      <c r="G221" s="430"/>
      <c r="H221" s="430"/>
      <c r="I221" s="430"/>
      <c r="J221" s="430"/>
      <c r="K221" s="430"/>
      <c r="L221" s="430"/>
      <c r="M221" s="430"/>
      <c r="N221" s="430"/>
      <c r="O221" s="430"/>
      <c r="P221" s="430"/>
      <c r="Q221" s="430"/>
      <c r="R221" s="430"/>
      <c r="S221" s="430"/>
      <c r="T221" s="430"/>
      <c r="U221" s="430"/>
      <c r="V221" s="431"/>
      <c r="W221" s="431"/>
      <c r="X221" s="431"/>
      <c r="Y221" s="432"/>
      <c r="Z221" s="432"/>
    </row>
    <row r="222" spans="1:26" ht="18" customHeight="1">
      <c r="A222" s="431"/>
      <c r="B222" s="434"/>
      <c r="C222" s="431"/>
      <c r="D222" s="431"/>
      <c r="E222" s="431"/>
      <c r="F222" s="430"/>
      <c r="G222" s="430"/>
      <c r="H222" s="430"/>
      <c r="I222" s="430"/>
      <c r="J222" s="430"/>
      <c r="K222" s="430"/>
      <c r="L222" s="430"/>
      <c r="M222" s="430"/>
      <c r="N222" s="430"/>
      <c r="O222" s="430"/>
      <c r="P222" s="430"/>
      <c r="Q222" s="430"/>
      <c r="R222" s="430"/>
      <c r="S222" s="430"/>
      <c r="T222" s="430"/>
      <c r="U222" s="430"/>
      <c r="V222" s="431"/>
      <c r="W222" s="431"/>
      <c r="X222" s="431"/>
      <c r="Y222" s="432"/>
      <c r="Z222" s="432"/>
    </row>
    <row r="223" spans="1:26" ht="18" customHeight="1">
      <c r="A223" s="431"/>
      <c r="B223" s="434"/>
      <c r="C223" s="431"/>
      <c r="D223" s="431"/>
      <c r="E223" s="431"/>
      <c r="F223" s="430"/>
      <c r="G223" s="430"/>
      <c r="H223" s="430"/>
      <c r="I223" s="430"/>
      <c r="J223" s="430"/>
      <c r="K223" s="430"/>
      <c r="L223" s="430"/>
      <c r="M223" s="430"/>
      <c r="N223" s="430"/>
      <c r="O223" s="430"/>
      <c r="P223" s="430"/>
      <c r="Q223" s="430"/>
      <c r="R223" s="430"/>
      <c r="S223" s="430"/>
      <c r="T223" s="430"/>
      <c r="U223" s="430"/>
      <c r="V223" s="431"/>
      <c r="W223" s="431"/>
      <c r="X223" s="431"/>
      <c r="Y223" s="432"/>
      <c r="Z223" s="432"/>
    </row>
    <row r="224" spans="1:26" ht="18" customHeight="1">
      <c r="A224" s="431"/>
      <c r="B224" s="434"/>
      <c r="C224" s="431"/>
      <c r="D224" s="431"/>
      <c r="E224" s="431"/>
      <c r="F224" s="430"/>
      <c r="G224" s="430"/>
      <c r="H224" s="430"/>
      <c r="I224" s="430"/>
      <c r="J224" s="430"/>
      <c r="K224" s="430"/>
      <c r="L224" s="430"/>
      <c r="M224" s="430"/>
      <c r="N224" s="430"/>
      <c r="O224" s="430"/>
      <c r="P224" s="430"/>
      <c r="Q224" s="430"/>
      <c r="R224" s="430"/>
      <c r="S224" s="430"/>
      <c r="T224" s="430"/>
      <c r="U224" s="430"/>
      <c r="V224" s="431"/>
      <c r="W224" s="431"/>
      <c r="X224" s="431"/>
      <c r="Y224" s="432"/>
      <c r="Z224" s="432"/>
    </row>
    <row r="225" spans="1:26" ht="18" customHeight="1">
      <c r="A225" s="431"/>
      <c r="B225" s="434"/>
      <c r="C225" s="431"/>
      <c r="D225" s="431"/>
      <c r="E225" s="431"/>
      <c r="F225" s="430"/>
      <c r="G225" s="430"/>
      <c r="H225" s="430"/>
      <c r="I225" s="430"/>
      <c r="J225" s="430"/>
      <c r="K225" s="430"/>
      <c r="L225" s="430"/>
      <c r="M225" s="430"/>
      <c r="N225" s="430"/>
      <c r="O225" s="430"/>
      <c r="P225" s="430"/>
      <c r="Q225" s="430"/>
      <c r="R225" s="430"/>
      <c r="S225" s="430"/>
      <c r="T225" s="430"/>
      <c r="U225" s="430"/>
      <c r="V225" s="431"/>
      <c r="W225" s="431"/>
      <c r="X225" s="431"/>
      <c r="Y225" s="432"/>
      <c r="Z225" s="432"/>
    </row>
    <row r="226" spans="1:26" ht="18" customHeight="1">
      <c r="A226" s="431"/>
      <c r="B226" s="434"/>
      <c r="C226" s="431"/>
      <c r="D226" s="431"/>
      <c r="E226" s="431"/>
      <c r="F226" s="430"/>
      <c r="G226" s="430"/>
      <c r="H226" s="430"/>
      <c r="I226" s="430"/>
      <c r="J226" s="430"/>
      <c r="K226" s="430"/>
      <c r="L226" s="430"/>
      <c r="M226" s="430"/>
      <c r="N226" s="430"/>
      <c r="O226" s="430"/>
      <c r="P226" s="430"/>
      <c r="Q226" s="430"/>
      <c r="R226" s="430"/>
      <c r="S226" s="430"/>
      <c r="T226" s="430"/>
      <c r="U226" s="430"/>
      <c r="V226" s="431"/>
      <c r="W226" s="431"/>
      <c r="X226" s="431"/>
      <c r="Y226" s="432"/>
      <c r="Z226" s="432"/>
    </row>
    <row r="227" spans="1:26" ht="18" customHeight="1">
      <c r="A227" s="431"/>
      <c r="B227" s="434"/>
      <c r="C227" s="431"/>
      <c r="D227" s="431"/>
      <c r="E227" s="431"/>
      <c r="F227" s="430"/>
      <c r="G227" s="430"/>
      <c r="H227" s="430"/>
      <c r="I227" s="430"/>
      <c r="J227" s="430"/>
      <c r="K227" s="430"/>
      <c r="L227" s="430"/>
      <c r="M227" s="430"/>
      <c r="N227" s="430"/>
      <c r="O227" s="430"/>
      <c r="P227" s="430"/>
      <c r="Q227" s="430"/>
      <c r="R227" s="430"/>
      <c r="S227" s="430"/>
      <c r="T227" s="430"/>
      <c r="U227" s="430"/>
      <c r="V227" s="431"/>
      <c r="W227" s="431"/>
      <c r="X227" s="431"/>
      <c r="Y227" s="432"/>
      <c r="Z227" s="432"/>
    </row>
    <row r="228" spans="1:26" ht="18" customHeight="1">
      <c r="A228" s="431"/>
      <c r="B228" s="434"/>
      <c r="C228" s="431"/>
      <c r="D228" s="431"/>
      <c r="E228" s="431"/>
      <c r="F228" s="430"/>
      <c r="G228" s="430"/>
      <c r="H228" s="430"/>
      <c r="I228" s="430"/>
      <c r="J228" s="430"/>
      <c r="K228" s="430"/>
      <c r="L228" s="430"/>
      <c r="M228" s="430"/>
      <c r="N228" s="430"/>
      <c r="O228" s="430"/>
      <c r="P228" s="430"/>
      <c r="Q228" s="430"/>
      <c r="R228" s="430"/>
      <c r="S228" s="430"/>
      <c r="T228" s="430"/>
      <c r="U228" s="430"/>
      <c r="V228" s="431"/>
      <c r="W228" s="431"/>
      <c r="X228" s="431"/>
      <c r="Y228" s="432"/>
      <c r="Z228" s="432"/>
    </row>
    <row r="229" spans="1:26" ht="18" customHeight="1">
      <c r="A229" s="431"/>
      <c r="B229" s="434"/>
      <c r="C229" s="431"/>
      <c r="D229" s="431"/>
      <c r="E229" s="431"/>
      <c r="F229" s="430"/>
      <c r="G229" s="430"/>
      <c r="H229" s="430"/>
      <c r="I229" s="430"/>
      <c r="J229" s="430"/>
      <c r="K229" s="430"/>
      <c r="L229" s="430"/>
      <c r="M229" s="430"/>
      <c r="N229" s="430"/>
      <c r="O229" s="430"/>
      <c r="P229" s="430"/>
      <c r="Q229" s="430"/>
      <c r="R229" s="430"/>
      <c r="S229" s="430"/>
      <c r="T229" s="430"/>
      <c r="U229" s="430"/>
      <c r="V229" s="431"/>
      <c r="W229" s="431"/>
      <c r="X229" s="431"/>
      <c r="Y229" s="432"/>
      <c r="Z229" s="432"/>
    </row>
    <row r="230" spans="1:26" ht="18" customHeight="1">
      <c r="A230" s="431"/>
      <c r="B230" s="434"/>
      <c r="C230" s="431"/>
      <c r="D230" s="431"/>
      <c r="E230" s="431"/>
      <c r="F230" s="430"/>
      <c r="G230" s="430"/>
      <c r="H230" s="430"/>
      <c r="I230" s="430"/>
      <c r="J230" s="430"/>
      <c r="K230" s="430"/>
      <c r="L230" s="430"/>
      <c r="M230" s="430"/>
      <c r="N230" s="430"/>
      <c r="O230" s="430"/>
      <c r="P230" s="430"/>
      <c r="Q230" s="430"/>
      <c r="R230" s="430"/>
      <c r="S230" s="430"/>
      <c r="T230" s="430"/>
      <c r="U230" s="430"/>
      <c r="V230" s="431"/>
      <c r="W230" s="431"/>
      <c r="X230" s="431"/>
      <c r="Y230" s="432"/>
      <c r="Z230" s="432"/>
    </row>
    <row r="231" spans="1:26" ht="18" customHeight="1">
      <c r="A231" s="431"/>
      <c r="B231" s="434"/>
      <c r="C231" s="431"/>
      <c r="D231" s="431"/>
      <c r="E231" s="431"/>
      <c r="F231" s="430"/>
      <c r="G231" s="430"/>
      <c r="H231" s="430"/>
      <c r="I231" s="430"/>
      <c r="J231" s="430"/>
      <c r="K231" s="430"/>
      <c r="L231" s="430"/>
      <c r="M231" s="430"/>
      <c r="N231" s="430"/>
      <c r="O231" s="430"/>
      <c r="P231" s="430"/>
      <c r="Q231" s="430"/>
      <c r="R231" s="430"/>
      <c r="S231" s="430"/>
      <c r="T231" s="430"/>
      <c r="U231" s="430"/>
      <c r="V231" s="431"/>
      <c r="W231" s="431"/>
      <c r="X231" s="431"/>
      <c r="Y231" s="432"/>
      <c r="Z231" s="432"/>
    </row>
    <row r="232" spans="1:26" ht="18" customHeight="1">
      <c r="A232" s="431"/>
      <c r="B232" s="434"/>
      <c r="C232" s="431"/>
      <c r="D232" s="431"/>
      <c r="E232" s="431"/>
      <c r="F232" s="430"/>
      <c r="G232" s="430"/>
      <c r="H232" s="430"/>
      <c r="I232" s="430"/>
      <c r="J232" s="430"/>
      <c r="K232" s="430"/>
      <c r="L232" s="430"/>
      <c r="M232" s="430"/>
      <c r="N232" s="430"/>
      <c r="O232" s="430"/>
      <c r="P232" s="430"/>
      <c r="Q232" s="430"/>
      <c r="R232" s="430"/>
      <c r="S232" s="430"/>
      <c r="T232" s="430"/>
      <c r="U232" s="430"/>
      <c r="V232" s="431"/>
      <c r="W232" s="431"/>
      <c r="X232" s="431"/>
      <c r="Y232" s="432"/>
      <c r="Z232" s="432"/>
    </row>
    <row r="233" spans="1:26" ht="18" customHeight="1">
      <c r="A233" s="431"/>
      <c r="B233" s="434"/>
      <c r="C233" s="431"/>
      <c r="D233" s="431"/>
      <c r="E233" s="431"/>
      <c r="F233" s="430"/>
      <c r="G233" s="430"/>
      <c r="H233" s="430"/>
      <c r="I233" s="430"/>
      <c r="J233" s="430"/>
      <c r="K233" s="430"/>
      <c r="L233" s="430"/>
      <c r="M233" s="430"/>
      <c r="N233" s="430"/>
      <c r="O233" s="430"/>
      <c r="P233" s="430"/>
      <c r="Q233" s="430"/>
      <c r="R233" s="430"/>
      <c r="S233" s="430"/>
      <c r="T233" s="430"/>
      <c r="U233" s="430"/>
      <c r="V233" s="431"/>
      <c r="W233" s="431"/>
      <c r="X233" s="431"/>
      <c r="Y233" s="432"/>
      <c r="Z233" s="432"/>
    </row>
    <row r="234" spans="1:26" ht="15.75" customHeight="1"/>
    <row r="235" spans="1:26" ht="15.75" customHeight="1"/>
    <row r="236" spans="1:26" ht="15.75" customHeight="1"/>
    <row r="237" spans="1:26" ht="15.75" customHeight="1"/>
    <row r="238" spans="1:26" ht="15.75" customHeight="1"/>
    <row r="239" spans="1:26" ht="15.75" customHeight="1"/>
    <row r="240" spans="1:26"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9">
    <mergeCell ref="B10:B11"/>
    <mergeCell ref="C10:C11"/>
    <mergeCell ref="B24:B26"/>
    <mergeCell ref="B27:B28"/>
    <mergeCell ref="B31:B32"/>
    <mergeCell ref="C27:C28"/>
    <mergeCell ref="C31:C32"/>
    <mergeCell ref="B12:B14"/>
    <mergeCell ref="C12:C14"/>
    <mergeCell ref="B17:B19"/>
    <mergeCell ref="C17:C19"/>
    <mergeCell ref="B20:B21"/>
    <mergeCell ref="C20:C21"/>
    <mergeCell ref="C24:C26"/>
    <mergeCell ref="A1:X1"/>
    <mergeCell ref="A2:A3"/>
    <mergeCell ref="B2:J2"/>
    <mergeCell ref="K2:S2"/>
    <mergeCell ref="T2:X2"/>
  </mergeCells>
  <conditionalFormatting sqref="N7">
    <cfRule type="cellIs" dxfId="7" priority="1" operator="equal">
      <formula>"BAJO"</formula>
    </cfRule>
    <cfRule type="cellIs" dxfId="6" priority="2" operator="equal">
      <formula>"MODERADO"</formula>
    </cfRule>
    <cfRule type="cellIs" dxfId="5" priority="3" operator="equal">
      <formula>"ALTO"</formula>
    </cfRule>
    <cfRule type="cellIs" dxfId="4" priority="4" operator="equal">
      <formula>"EXTREMO"</formula>
    </cfRule>
  </conditionalFormatting>
  <dataValidations count="1">
    <dataValidation type="list" allowBlank="1" showErrorMessage="1" sqref="S7" xr:uid="{00000000-0002-0000-0500-000000000000}">
      <formula1>"REDUCIR"</formula1>
    </dataValidation>
  </dataValidations>
  <pageMargins left="0.7" right="0.7" top="0.75" bottom="0.75" header="0" footer="0"/>
  <pageSetup orientation="portrai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00"/>
  <sheetViews>
    <sheetView workbookViewId="0"/>
  </sheetViews>
  <sheetFormatPr baseColWidth="10" defaultColWidth="14.44140625" defaultRowHeight="15" customHeight="1"/>
  <cols>
    <col min="1" max="1" width="13.44140625" customWidth="1"/>
    <col min="2" max="2" width="89" customWidth="1"/>
    <col min="3" max="14" width="10.44140625" customWidth="1"/>
    <col min="15" max="15" width="13.44140625" customWidth="1"/>
  </cols>
  <sheetData>
    <row r="1" spans="1:15" ht="51.75" customHeight="1">
      <c r="A1" s="435"/>
      <c r="B1" s="691" t="s">
        <v>1891</v>
      </c>
      <c r="C1" s="617"/>
      <c r="D1" s="617"/>
      <c r="E1" s="617"/>
      <c r="F1" s="617"/>
      <c r="G1" s="617"/>
      <c r="H1" s="617"/>
      <c r="I1" s="617"/>
      <c r="J1" s="617"/>
      <c r="K1" s="617"/>
      <c r="L1" s="617"/>
      <c r="M1" s="617"/>
      <c r="N1" s="617"/>
      <c r="O1" s="436"/>
    </row>
    <row r="2" spans="1:15" ht="14.4">
      <c r="A2" s="692"/>
      <c r="B2" s="600"/>
      <c r="C2" s="600"/>
      <c r="D2" s="600"/>
      <c r="E2" s="600"/>
      <c r="F2" s="600"/>
      <c r="G2" s="600"/>
      <c r="H2" s="600"/>
      <c r="I2" s="600"/>
      <c r="J2" s="600"/>
      <c r="K2" s="600"/>
      <c r="L2" s="600"/>
      <c r="M2" s="600"/>
      <c r="N2" s="600"/>
      <c r="O2" s="436"/>
    </row>
    <row r="3" spans="1:15" ht="56.25" customHeight="1">
      <c r="A3" s="437"/>
      <c r="B3" s="693" t="s">
        <v>1892</v>
      </c>
      <c r="C3" s="600"/>
      <c r="D3" s="600"/>
      <c r="E3" s="600"/>
      <c r="F3" s="600"/>
      <c r="G3" s="600"/>
      <c r="H3" s="600"/>
      <c r="I3" s="600"/>
      <c r="J3" s="600"/>
      <c r="K3" s="600"/>
      <c r="L3" s="600"/>
      <c r="M3" s="600"/>
      <c r="N3" s="600"/>
      <c r="O3" s="438"/>
    </row>
    <row r="4" spans="1:15" ht="14.4">
      <c r="A4" s="435"/>
      <c r="B4" s="439"/>
      <c r="C4" s="439"/>
      <c r="D4" s="439"/>
      <c r="E4" s="439"/>
      <c r="F4" s="439"/>
      <c r="G4" s="439"/>
      <c r="H4" s="439"/>
      <c r="I4" s="439"/>
      <c r="J4" s="439"/>
      <c r="K4" s="439"/>
      <c r="L4" s="439"/>
      <c r="M4" s="439"/>
      <c r="N4" s="439"/>
      <c r="O4" s="436"/>
    </row>
    <row r="5" spans="1:15" ht="21" customHeight="1">
      <c r="A5" s="435"/>
      <c r="B5" s="440" t="s">
        <v>1893</v>
      </c>
      <c r="C5" s="441" t="s">
        <v>1894</v>
      </c>
      <c r="D5" s="440"/>
      <c r="E5" s="440"/>
      <c r="H5" s="439"/>
      <c r="I5" s="439"/>
      <c r="J5" s="439"/>
      <c r="K5" s="439"/>
      <c r="L5" s="439"/>
      <c r="M5" s="439"/>
      <c r="N5" s="439"/>
      <c r="O5" s="436"/>
    </row>
    <row r="6" spans="1:15" ht="21" customHeight="1">
      <c r="A6" s="435"/>
      <c r="B6" s="442" t="s">
        <v>1895</v>
      </c>
      <c r="C6" s="443" t="s">
        <v>1896</v>
      </c>
      <c r="D6" s="444"/>
      <c r="E6" s="444"/>
      <c r="H6" s="439"/>
      <c r="I6" s="439"/>
      <c r="J6" s="439"/>
      <c r="K6" s="439"/>
      <c r="L6" s="439"/>
      <c r="M6" s="439"/>
      <c r="N6" s="439"/>
      <c r="O6" s="436"/>
    </row>
    <row r="7" spans="1:15" ht="21" customHeight="1">
      <c r="A7" s="435"/>
      <c r="B7" s="442" t="s">
        <v>1897</v>
      </c>
      <c r="C7" s="445" t="s">
        <v>1898</v>
      </c>
      <c r="D7" s="446"/>
      <c r="E7" s="446"/>
      <c r="H7" s="439"/>
      <c r="I7" s="439"/>
      <c r="J7" s="439"/>
      <c r="K7" s="439"/>
      <c r="L7" s="439"/>
      <c r="M7" s="439"/>
      <c r="N7" s="439"/>
      <c r="O7" s="436"/>
    </row>
    <row r="8" spans="1:15" ht="21" customHeight="1">
      <c r="A8" s="435"/>
      <c r="B8" s="442" t="s">
        <v>1899</v>
      </c>
      <c r="C8" s="447" t="s">
        <v>1900</v>
      </c>
      <c r="D8" s="444"/>
      <c r="E8" s="444"/>
      <c r="H8" s="439"/>
      <c r="I8" s="439"/>
      <c r="J8" s="439"/>
      <c r="K8" s="439"/>
      <c r="L8" s="439"/>
      <c r="M8" s="439"/>
      <c r="N8" s="439"/>
      <c r="O8" s="436"/>
    </row>
    <row r="9" spans="1:15" ht="21" customHeight="1">
      <c r="A9" s="435"/>
      <c r="B9" s="439"/>
      <c r="C9" s="439"/>
      <c r="D9" s="439"/>
      <c r="E9" s="439"/>
      <c r="F9" s="439"/>
      <c r="G9" s="439"/>
      <c r="H9" s="439"/>
      <c r="I9" s="439"/>
      <c r="J9" s="439"/>
      <c r="K9" s="439"/>
      <c r="L9" s="439"/>
      <c r="M9" s="439"/>
      <c r="N9" s="439"/>
      <c r="O9" s="436"/>
    </row>
    <row r="10" spans="1:15" ht="25.5" customHeight="1">
      <c r="A10" s="435"/>
      <c r="B10" s="694" t="s">
        <v>1901</v>
      </c>
      <c r="C10" s="695"/>
      <c r="D10" s="695"/>
      <c r="E10" s="695"/>
      <c r="F10" s="695"/>
      <c r="G10" s="695"/>
      <c r="H10" s="695"/>
      <c r="I10" s="695"/>
      <c r="J10" s="695"/>
      <c r="K10" s="695"/>
      <c r="L10" s="695"/>
      <c r="M10" s="695"/>
      <c r="N10" s="696"/>
      <c r="O10" s="436"/>
    </row>
    <row r="11" spans="1:15" ht="36.75" customHeight="1">
      <c r="A11" s="448"/>
      <c r="C11" s="701" t="s">
        <v>1902</v>
      </c>
      <c r="D11" s="698"/>
      <c r="E11" s="699"/>
      <c r="F11" s="697" t="s">
        <v>1903</v>
      </c>
      <c r="G11" s="698"/>
      <c r="H11" s="699"/>
      <c r="I11" s="697" t="s">
        <v>1904</v>
      </c>
      <c r="J11" s="698"/>
      <c r="K11" s="699"/>
      <c r="L11" s="700" t="s">
        <v>1905</v>
      </c>
      <c r="M11" s="698"/>
      <c r="N11" s="699"/>
      <c r="O11" s="438"/>
    </row>
    <row r="12" spans="1:15" ht="27.75" customHeight="1">
      <c r="A12" s="449"/>
      <c r="B12" s="450" t="s">
        <v>1906</v>
      </c>
      <c r="C12" s="451"/>
      <c r="D12" s="452"/>
      <c r="E12" s="453" t="s">
        <v>1907</v>
      </c>
      <c r="F12" s="451" t="s">
        <v>1908</v>
      </c>
      <c r="G12" s="452" t="s">
        <v>1909</v>
      </c>
      <c r="H12" s="453" t="s">
        <v>1907</v>
      </c>
      <c r="I12" s="451" t="s">
        <v>1908</v>
      </c>
      <c r="J12" s="452" t="s">
        <v>1909</v>
      </c>
      <c r="K12" s="453" t="s">
        <v>1907</v>
      </c>
      <c r="L12" s="451" t="s">
        <v>1908</v>
      </c>
      <c r="M12" s="452" t="s">
        <v>1909</v>
      </c>
      <c r="N12" s="453" t="s">
        <v>1907</v>
      </c>
    </row>
    <row r="13" spans="1:15" ht="24" customHeight="1">
      <c r="A13" s="449"/>
      <c r="B13" s="454" t="str">
        <f>+B47</f>
        <v>Componente 1: Mecanismos para la Transparencia y Acceso de la Información (Antes componente 5)</v>
      </c>
      <c r="C13" s="455"/>
      <c r="D13" s="455"/>
      <c r="E13" s="456" t="e">
        <f t="shared" ref="E13:E23" si="0">D13/C13</f>
        <v>#DIV/0!</v>
      </c>
      <c r="F13" s="455"/>
      <c r="G13" s="455"/>
      <c r="H13" s="456" t="e">
        <f t="shared" ref="H13:H21" si="1">G13/F13</f>
        <v>#DIV/0!</v>
      </c>
      <c r="I13" s="457"/>
      <c r="J13" s="458"/>
      <c r="K13" s="459"/>
      <c r="L13" s="455"/>
      <c r="M13" s="455"/>
      <c r="N13" s="456" t="e">
        <f t="shared" ref="N13:N23" si="2">M13/L13</f>
        <v>#DIV/0!</v>
      </c>
      <c r="O13" s="460"/>
    </row>
    <row r="14" spans="1:15" ht="24" customHeight="1">
      <c r="A14" s="449"/>
      <c r="B14" s="454" t="str">
        <f>+B55</f>
        <v>Componente 2: Rendición de cuentas (antes componente 3)</v>
      </c>
      <c r="C14" s="455"/>
      <c r="D14" s="455"/>
      <c r="E14" s="456" t="e">
        <f t="shared" si="0"/>
        <v>#DIV/0!</v>
      </c>
      <c r="F14" s="455"/>
      <c r="G14" s="455"/>
      <c r="H14" s="456" t="e">
        <f t="shared" si="1"/>
        <v>#DIV/0!</v>
      </c>
      <c r="I14" s="461"/>
      <c r="J14" s="462"/>
      <c r="K14" s="459"/>
      <c r="L14" s="455"/>
      <c r="M14" s="455"/>
      <c r="N14" s="456" t="e">
        <f t="shared" si="2"/>
        <v>#DIV/0!</v>
      </c>
      <c r="O14" s="460"/>
    </row>
    <row r="15" spans="1:15" ht="24" customHeight="1">
      <c r="A15" s="449"/>
      <c r="B15" s="454" t="str">
        <f>+B64</f>
        <v>Componente 3: Mecanismos para mejorar la Atención al ciudadano (antes componente 4)</v>
      </c>
      <c r="C15" s="455"/>
      <c r="D15" s="455"/>
      <c r="E15" s="456" t="e">
        <f t="shared" si="0"/>
        <v>#DIV/0!</v>
      </c>
      <c r="F15" s="455"/>
      <c r="G15" s="455"/>
      <c r="H15" s="456" t="e">
        <f t="shared" si="1"/>
        <v>#DIV/0!</v>
      </c>
      <c r="I15" s="463"/>
      <c r="J15" s="464"/>
      <c r="K15" s="459"/>
      <c r="L15" s="457"/>
      <c r="M15" s="457"/>
      <c r="N15" s="456" t="e">
        <f t="shared" si="2"/>
        <v>#DIV/0!</v>
      </c>
      <c r="O15" s="460"/>
    </row>
    <row r="16" spans="1:15" ht="24" customHeight="1">
      <c r="A16" s="449"/>
      <c r="B16" s="454" t="str">
        <f>+B73</f>
        <v>Componente 4: Estrategia de Racionalización de Trámites (Antes componente 2)</v>
      </c>
      <c r="C16" s="455"/>
      <c r="D16" s="455"/>
      <c r="E16" s="456" t="e">
        <f t="shared" si="0"/>
        <v>#DIV/0!</v>
      </c>
      <c r="F16" s="455"/>
      <c r="G16" s="455"/>
      <c r="H16" s="456" t="e">
        <f t="shared" si="1"/>
        <v>#DIV/0!</v>
      </c>
      <c r="I16" s="463"/>
      <c r="J16" s="464"/>
      <c r="K16" s="459"/>
      <c r="L16" s="457"/>
      <c r="M16" s="457"/>
      <c r="N16" s="456" t="e">
        <f t="shared" si="2"/>
        <v>#DIV/0!</v>
      </c>
      <c r="O16" s="465" t="s">
        <v>1910</v>
      </c>
    </row>
    <row r="17" spans="1:15" ht="24" customHeight="1">
      <c r="A17" s="449"/>
      <c r="B17" s="454" t="str">
        <f>+B79</f>
        <v>Componente 5: Apertura de Información y datos abiertos (Nuevo)</v>
      </c>
      <c r="C17" s="455"/>
      <c r="D17" s="455"/>
      <c r="E17" s="456" t="e">
        <f t="shared" si="0"/>
        <v>#DIV/0!</v>
      </c>
      <c r="F17" s="455"/>
      <c r="G17" s="455"/>
      <c r="H17" s="456" t="e">
        <f t="shared" si="1"/>
        <v>#DIV/0!</v>
      </c>
      <c r="I17" s="463"/>
      <c r="J17" s="462"/>
      <c r="K17" s="459"/>
      <c r="L17" s="457"/>
      <c r="M17" s="457"/>
      <c r="N17" s="456" t="e">
        <f t="shared" si="2"/>
        <v>#DIV/0!</v>
      </c>
      <c r="O17" s="465" t="s">
        <v>1910</v>
      </c>
    </row>
    <row r="18" spans="1:15" ht="24" customHeight="1">
      <c r="A18" s="449"/>
      <c r="B18" s="454" t="str">
        <f>+B85</f>
        <v>Componente 6: Participación e innovación en la Gestión Pública (Nuevo)</v>
      </c>
      <c r="C18" s="455"/>
      <c r="D18" s="455"/>
      <c r="E18" s="456" t="e">
        <f t="shared" si="0"/>
        <v>#DIV/0!</v>
      </c>
      <c r="F18" s="455"/>
      <c r="G18" s="455"/>
      <c r="H18" s="456" t="e">
        <f t="shared" si="1"/>
        <v>#DIV/0!</v>
      </c>
      <c r="I18" s="463"/>
      <c r="J18" s="462"/>
      <c r="K18" s="459"/>
      <c r="L18" s="457"/>
      <c r="M18" s="457"/>
      <c r="N18" s="456" t="e">
        <f t="shared" si="2"/>
        <v>#DIV/0!</v>
      </c>
      <c r="O18" s="460"/>
    </row>
    <row r="19" spans="1:15" ht="24" customHeight="1">
      <c r="A19" s="449"/>
      <c r="B19" s="454" t="str">
        <f>+B91</f>
        <v>Componente 7: Promoción de la integridad y la Ética Pública (Nuevo)</v>
      </c>
      <c r="C19" s="455"/>
      <c r="D19" s="455"/>
      <c r="E19" s="456" t="e">
        <f t="shared" si="0"/>
        <v>#DIV/0!</v>
      </c>
      <c r="F19" s="455"/>
      <c r="G19" s="455"/>
      <c r="H19" s="456" t="e">
        <f t="shared" si="1"/>
        <v>#DIV/0!</v>
      </c>
      <c r="I19" s="463"/>
      <c r="J19" s="462"/>
      <c r="K19" s="459"/>
      <c r="L19" s="457"/>
      <c r="M19" s="457"/>
      <c r="N19" s="456" t="e">
        <f t="shared" si="2"/>
        <v>#DIV/0!</v>
      </c>
      <c r="O19" s="460"/>
    </row>
    <row r="20" spans="1:15" ht="24" customHeight="1">
      <c r="A20" s="449"/>
      <c r="B20" s="454" t="str">
        <f>+B99</f>
        <v>Componente 8: Gestión del Riesgo de Corrupción- Mapa de Riesgos de Corrupción (antes componente 1)</v>
      </c>
      <c r="C20" s="455"/>
      <c r="D20" s="455"/>
      <c r="E20" s="456" t="e">
        <f t="shared" si="0"/>
        <v>#DIV/0!</v>
      </c>
      <c r="F20" s="455"/>
      <c r="G20" s="455"/>
      <c r="H20" s="456" t="e">
        <f t="shared" si="1"/>
        <v>#DIV/0!</v>
      </c>
      <c r="I20" s="463"/>
      <c r="J20" s="462"/>
      <c r="K20" s="459"/>
      <c r="L20" s="457"/>
      <c r="M20" s="457"/>
      <c r="N20" s="456" t="e">
        <f t="shared" si="2"/>
        <v>#DIV/0!</v>
      </c>
      <c r="O20" s="460"/>
    </row>
    <row r="21" spans="1:15" ht="24" customHeight="1">
      <c r="A21" s="449"/>
      <c r="B21" s="454" t="str">
        <f>+B107</f>
        <v>Componente 9: Medidas de debida diligencia y prevención de lavados de activos (Nuevo)</v>
      </c>
      <c r="C21" s="455"/>
      <c r="D21" s="455"/>
      <c r="E21" s="456" t="e">
        <f t="shared" si="0"/>
        <v>#DIV/0!</v>
      </c>
      <c r="F21" s="455"/>
      <c r="G21" s="455"/>
      <c r="H21" s="456" t="e">
        <f t="shared" si="1"/>
        <v>#DIV/0!</v>
      </c>
      <c r="I21" s="463"/>
      <c r="J21" s="462"/>
      <c r="K21" s="459"/>
      <c r="L21" s="457"/>
      <c r="M21" s="457"/>
      <c r="N21" s="456" t="e">
        <f t="shared" si="2"/>
        <v>#DIV/0!</v>
      </c>
      <c r="O21" s="460"/>
    </row>
    <row r="22" spans="1:15" ht="24" customHeight="1">
      <c r="A22" s="449"/>
      <c r="B22" s="454" t="s">
        <v>1911</v>
      </c>
      <c r="C22" s="455"/>
      <c r="D22" s="455"/>
      <c r="E22" s="456" t="e">
        <f t="shared" si="0"/>
        <v>#DIV/0!</v>
      </c>
      <c r="F22" s="466"/>
      <c r="G22" s="467"/>
      <c r="H22" s="468"/>
      <c r="I22" s="463"/>
      <c r="J22" s="464"/>
      <c r="K22" s="459"/>
      <c r="L22" s="457"/>
      <c r="M22" s="457"/>
      <c r="N22" s="456" t="e">
        <f t="shared" si="2"/>
        <v>#DIV/0!</v>
      </c>
      <c r="O22" s="436"/>
    </row>
    <row r="23" spans="1:15" ht="24" customHeight="1">
      <c r="A23" s="469"/>
      <c r="B23" s="470" t="s">
        <v>1912</v>
      </c>
      <c r="C23" s="471">
        <v>0</v>
      </c>
      <c r="D23" s="471">
        <v>0</v>
      </c>
      <c r="E23" s="472" t="e">
        <f t="shared" si="0"/>
        <v>#DIV/0!</v>
      </c>
      <c r="F23" s="455"/>
      <c r="G23" s="455"/>
      <c r="H23" s="472" t="e">
        <f>AVERAGE(H13:H22)</f>
        <v>#DIV/0!</v>
      </c>
      <c r="I23" s="473">
        <f t="shared" ref="I23:J23" si="3">SUM(I13:I22)</f>
        <v>0</v>
      </c>
      <c r="J23" s="473">
        <f t="shared" si="3"/>
        <v>0</v>
      </c>
      <c r="K23" s="472">
        <v>0</v>
      </c>
      <c r="L23" s="471">
        <f t="shared" ref="L23:M23" si="4">SUM(L13:L22)</f>
        <v>0</v>
      </c>
      <c r="M23" s="471">
        <f t="shared" si="4"/>
        <v>0</v>
      </c>
      <c r="N23" s="472" t="e">
        <f t="shared" si="2"/>
        <v>#DIV/0!</v>
      </c>
      <c r="O23" s="436"/>
    </row>
    <row r="24" spans="1:15" ht="27" customHeight="1">
      <c r="A24" s="435"/>
      <c r="B24" s="685" t="s">
        <v>1913</v>
      </c>
      <c r="C24" s="600"/>
      <c r="D24" s="600"/>
      <c r="E24" s="443" t="str">
        <f>+C6</f>
        <v>ALTA</v>
      </c>
      <c r="F24" s="439"/>
      <c r="G24" s="439"/>
      <c r="H24" s="443" t="s">
        <v>1896</v>
      </c>
      <c r="J24" s="439"/>
      <c r="L24" s="439"/>
      <c r="M24" s="439"/>
      <c r="N24" s="443" t="s">
        <v>1896</v>
      </c>
      <c r="O24" s="436"/>
    </row>
    <row r="25" spans="1:15" ht="15.75" customHeight="1">
      <c r="A25" s="435"/>
      <c r="B25" s="439" t="s">
        <v>1914</v>
      </c>
      <c r="C25" s="439"/>
      <c r="D25" s="439"/>
      <c r="E25" s="439"/>
      <c r="F25" s="439"/>
      <c r="G25" s="439"/>
      <c r="H25" s="439"/>
      <c r="I25" s="439"/>
      <c r="J25" s="439"/>
      <c r="K25" s="439"/>
      <c r="L25" s="439"/>
      <c r="M25" s="439"/>
      <c r="N25" s="439"/>
      <c r="O25" s="436"/>
    </row>
    <row r="26" spans="1:15" ht="15" customHeight="1">
      <c r="A26" s="435"/>
      <c r="B26" s="439"/>
      <c r="C26" s="439"/>
      <c r="D26" s="439"/>
      <c r="E26" s="439"/>
      <c r="F26" s="439"/>
      <c r="G26" s="439"/>
      <c r="H26" s="439"/>
      <c r="I26" s="439"/>
      <c r="J26" s="439"/>
      <c r="K26" s="439"/>
      <c r="L26" s="439"/>
      <c r="M26" s="439"/>
      <c r="N26" s="439"/>
      <c r="O26" s="436"/>
    </row>
    <row r="27" spans="1:15" ht="15.75" customHeight="1">
      <c r="A27" s="435"/>
      <c r="C27" s="439"/>
      <c r="D27" s="439"/>
      <c r="E27" s="439"/>
      <c r="F27" s="439"/>
      <c r="G27" s="439"/>
      <c r="H27" s="439"/>
      <c r="I27" s="439"/>
      <c r="J27" s="439"/>
      <c r="K27" s="439"/>
      <c r="L27" s="439"/>
      <c r="M27" s="439"/>
      <c r="N27" s="439"/>
      <c r="O27" s="436"/>
    </row>
    <row r="28" spans="1:15" ht="15.75" customHeight="1">
      <c r="A28" s="435"/>
      <c r="B28" s="439"/>
      <c r="C28" s="439"/>
      <c r="D28" s="439"/>
      <c r="E28" s="439"/>
      <c r="F28" s="439"/>
      <c r="G28" s="439"/>
      <c r="H28" s="439"/>
      <c r="I28" s="439"/>
      <c r="J28" s="439"/>
      <c r="K28" s="439"/>
      <c r="L28" s="439"/>
      <c r="M28" s="439"/>
      <c r="N28" s="439"/>
      <c r="O28" s="436"/>
    </row>
    <row r="29" spans="1:15" ht="15.75" customHeight="1">
      <c r="A29" s="435"/>
      <c r="B29" s="439"/>
      <c r="C29" s="439"/>
      <c r="D29" s="439"/>
      <c r="E29" s="439"/>
      <c r="F29" s="439"/>
      <c r="G29" s="439"/>
      <c r="H29" s="439"/>
      <c r="I29" s="439"/>
      <c r="J29" s="439"/>
      <c r="K29" s="439"/>
      <c r="L29" s="439"/>
      <c r="M29" s="439"/>
      <c r="N29" s="439"/>
      <c r="O29" s="436"/>
    </row>
    <row r="30" spans="1:15" ht="15.75" customHeight="1">
      <c r="A30" s="435"/>
      <c r="B30" s="439"/>
      <c r="C30" s="439"/>
      <c r="D30" s="439"/>
      <c r="E30" s="439"/>
      <c r="F30" s="439"/>
      <c r="G30" s="439"/>
      <c r="H30" s="439"/>
      <c r="I30" s="439"/>
      <c r="J30" s="439"/>
      <c r="K30" s="439"/>
      <c r="L30" s="439"/>
      <c r="M30" s="439"/>
      <c r="N30" s="439"/>
      <c r="O30" s="436"/>
    </row>
    <row r="31" spans="1:15" ht="15.75" customHeight="1">
      <c r="A31" s="435"/>
      <c r="B31" s="439"/>
      <c r="C31" s="439"/>
      <c r="D31" s="439"/>
      <c r="E31" s="439"/>
      <c r="F31" s="439"/>
      <c r="G31" s="439"/>
      <c r="H31" s="439"/>
      <c r="I31" s="474"/>
      <c r="J31" s="439"/>
      <c r="K31" s="439"/>
      <c r="L31" s="439"/>
      <c r="M31" s="439"/>
      <c r="N31" s="439"/>
      <c r="O31" s="436"/>
    </row>
    <row r="32" spans="1:15" ht="15.75" customHeight="1">
      <c r="A32" s="435"/>
      <c r="B32" s="439"/>
      <c r="C32" s="439"/>
      <c r="D32" s="439"/>
      <c r="E32" s="439"/>
      <c r="F32" s="439"/>
      <c r="G32" s="439"/>
      <c r="H32" s="439"/>
      <c r="I32" s="439"/>
      <c r="J32" s="439"/>
      <c r="K32" s="439"/>
      <c r="L32" s="439"/>
      <c r="M32" s="439"/>
      <c r="N32" s="439"/>
      <c r="O32" s="436"/>
    </row>
    <row r="33" spans="1:26" ht="15.75" customHeight="1">
      <c r="A33" s="435"/>
      <c r="B33" s="439"/>
      <c r="C33" s="439"/>
      <c r="D33" s="439"/>
      <c r="E33" s="439"/>
      <c r="F33" s="439"/>
      <c r="G33" s="439"/>
      <c r="H33" s="439"/>
      <c r="I33" s="439"/>
      <c r="J33" s="439"/>
      <c r="K33" s="439"/>
      <c r="L33" s="439"/>
      <c r="M33" s="439"/>
      <c r="N33" s="439"/>
      <c r="O33" s="436"/>
    </row>
    <row r="34" spans="1:26" ht="15.75" customHeight="1">
      <c r="A34" s="435"/>
      <c r="B34" s="439"/>
      <c r="C34" s="439"/>
      <c r="D34" s="439"/>
      <c r="E34" s="439"/>
      <c r="F34" s="439"/>
      <c r="G34" s="439"/>
      <c r="H34" s="439"/>
      <c r="I34" s="439"/>
      <c r="J34" s="439"/>
      <c r="K34" s="439"/>
      <c r="L34" s="439"/>
      <c r="M34" s="439"/>
      <c r="N34" s="439"/>
      <c r="O34" s="436"/>
    </row>
    <row r="35" spans="1:26" ht="15.75" customHeight="1">
      <c r="A35" s="435"/>
      <c r="B35" s="439"/>
      <c r="C35" s="439"/>
      <c r="D35" s="439"/>
      <c r="E35" s="439"/>
      <c r="F35" s="439"/>
      <c r="G35" s="439"/>
      <c r="H35" s="439"/>
      <c r="I35" s="439"/>
      <c r="J35" s="439"/>
      <c r="K35" s="439"/>
      <c r="L35" s="439"/>
      <c r="M35" s="439"/>
      <c r="N35" s="439"/>
      <c r="O35" s="436"/>
    </row>
    <row r="36" spans="1:26" ht="15.75" customHeight="1">
      <c r="A36" s="435"/>
      <c r="B36" s="439"/>
      <c r="C36" s="439"/>
      <c r="D36" s="439"/>
      <c r="E36" s="439"/>
      <c r="F36" s="439"/>
      <c r="G36" s="439"/>
      <c r="H36" s="439"/>
      <c r="I36" s="439"/>
      <c r="J36" s="439"/>
      <c r="K36" s="439"/>
      <c r="L36" s="439"/>
      <c r="M36" s="439"/>
      <c r="N36" s="439"/>
      <c r="O36" s="436"/>
    </row>
    <row r="37" spans="1:26" ht="15.75" customHeight="1">
      <c r="A37" s="435"/>
      <c r="B37" s="439"/>
      <c r="C37" s="439"/>
      <c r="D37" s="439"/>
      <c r="E37" s="439"/>
      <c r="F37" s="439"/>
      <c r="G37" s="439"/>
      <c r="H37" s="439"/>
      <c r="I37" s="439"/>
      <c r="J37" s="439"/>
      <c r="K37" s="439"/>
      <c r="L37" s="439"/>
      <c r="M37" s="439"/>
      <c r="N37" s="439"/>
      <c r="O37" s="436"/>
    </row>
    <row r="38" spans="1:26" ht="15.75" customHeight="1">
      <c r="A38" s="435"/>
      <c r="B38" s="439"/>
      <c r="C38" s="439"/>
      <c r="D38" s="439"/>
      <c r="E38" s="439"/>
      <c r="F38" s="439"/>
      <c r="G38" s="439"/>
      <c r="H38" s="439"/>
      <c r="I38" s="439"/>
      <c r="J38" s="439"/>
      <c r="K38" s="439"/>
      <c r="L38" s="439"/>
      <c r="M38" s="439"/>
      <c r="N38" s="439"/>
      <c r="O38" s="436"/>
    </row>
    <row r="39" spans="1:26" ht="15.75" customHeight="1">
      <c r="A39" s="435"/>
      <c r="B39" s="439"/>
      <c r="C39" s="439"/>
      <c r="D39" s="439"/>
      <c r="E39" s="439"/>
      <c r="F39" s="439"/>
      <c r="G39" s="439"/>
      <c r="H39" s="439"/>
      <c r="I39" s="439"/>
      <c r="J39" s="439"/>
      <c r="K39" s="439"/>
      <c r="L39" s="439"/>
      <c r="M39" s="439"/>
      <c r="N39" s="439"/>
      <c r="O39" s="436"/>
    </row>
    <row r="40" spans="1:26" ht="126" customHeight="1">
      <c r="A40" s="435"/>
      <c r="B40" s="439"/>
      <c r="C40" s="439"/>
      <c r="D40" s="439"/>
      <c r="E40" s="439"/>
      <c r="F40" s="439"/>
      <c r="G40" s="439"/>
      <c r="H40" s="439"/>
      <c r="I40" s="439"/>
      <c r="J40" s="439"/>
      <c r="K40" s="439"/>
      <c r="L40" s="439"/>
      <c r="M40" s="439"/>
      <c r="N40" s="439"/>
      <c r="O40" s="436"/>
    </row>
    <row r="41" spans="1:26" ht="24.75" customHeight="1">
      <c r="A41" s="435"/>
      <c r="B41" s="439"/>
      <c r="C41" s="439"/>
      <c r="D41" s="439"/>
      <c r="E41" s="439"/>
      <c r="F41" s="439"/>
      <c r="G41" s="439"/>
      <c r="H41" s="439"/>
      <c r="I41" s="439"/>
      <c r="J41" s="439"/>
      <c r="K41" s="439"/>
      <c r="L41" s="439"/>
      <c r="M41" s="439"/>
      <c r="N41" s="439"/>
      <c r="O41" s="436"/>
    </row>
    <row r="42" spans="1:26" ht="22.5" customHeight="1">
      <c r="A42" s="435"/>
      <c r="B42" s="439"/>
      <c r="C42" s="439"/>
      <c r="D42" s="439"/>
      <c r="E42" s="439"/>
      <c r="F42" s="439"/>
      <c r="G42" s="439"/>
      <c r="H42" s="439"/>
      <c r="I42" s="439"/>
      <c r="J42" s="439"/>
      <c r="K42" s="439"/>
      <c r="L42" s="439"/>
      <c r="M42" s="439"/>
      <c r="N42" s="439"/>
      <c r="O42" s="436"/>
    </row>
    <row r="43" spans="1:26" ht="15.75" customHeight="1">
      <c r="A43" s="449"/>
      <c r="B43" s="475"/>
      <c r="C43" s="449"/>
      <c r="D43" s="449"/>
      <c r="E43" s="449"/>
      <c r="F43" s="449"/>
      <c r="G43" s="449"/>
      <c r="H43" s="449"/>
      <c r="I43" s="449"/>
      <c r="J43" s="449"/>
      <c r="K43" s="449"/>
      <c r="L43" s="449"/>
      <c r="M43" s="449"/>
      <c r="N43" s="449"/>
      <c r="O43" s="436"/>
    </row>
    <row r="44" spans="1:26" ht="31.5" customHeight="1">
      <c r="A44" s="449"/>
      <c r="B44" s="686" t="s">
        <v>1915</v>
      </c>
      <c r="C44" s="617"/>
      <c r="D44" s="617"/>
      <c r="E44" s="617"/>
      <c r="F44" s="617"/>
      <c r="G44" s="617"/>
      <c r="H44" s="617"/>
      <c r="I44" s="617"/>
      <c r="J44" s="617"/>
      <c r="K44" s="617"/>
      <c r="L44" s="617"/>
      <c r="M44" s="617"/>
      <c r="N44" s="617"/>
      <c r="O44" s="436"/>
      <c r="P44" s="476"/>
      <c r="Q44" s="476"/>
      <c r="R44" s="476"/>
      <c r="S44" s="476"/>
      <c r="T44" s="476"/>
      <c r="U44" s="476"/>
      <c r="V44" s="476"/>
      <c r="W44" s="476"/>
      <c r="X44" s="476"/>
      <c r="Y44" s="476"/>
      <c r="Z44" s="476"/>
    </row>
    <row r="45" spans="1:26" ht="42.75" customHeight="1">
      <c r="A45" s="449"/>
      <c r="B45" s="477"/>
      <c r="C45" s="687" t="s">
        <v>1916</v>
      </c>
      <c r="D45" s="688"/>
      <c r="E45" s="689"/>
      <c r="F45" s="687" t="s">
        <v>1917</v>
      </c>
      <c r="G45" s="688"/>
      <c r="H45" s="689"/>
      <c r="I45" s="687" t="s">
        <v>1918</v>
      </c>
      <c r="J45" s="688"/>
      <c r="K45" s="689"/>
      <c r="L45" s="690" t="s">
        <v>1919</v>
      </c>
      <c r="M45" s="688"/>
      <c r="N45" s="689"/>
      <c r="O45" s="438"/>
      <c r="P45" s="476"/>
      <c r="Q45" s="476"/>
      <c r="R45" s="476"/>
      <c r="S45" s="476"/>
      <c r="T45" s="476"/>
      <c r="U45" s="476"/>
      <c r="V45" s="476"/>
      <c r="W45" s="476"/>
      <c r="X45" s="476"/>
      <c r="Y45" s="476"/>
      <c r="Z45" s="476"/>
    </row>
    <row r="46" spans="1:26" ht="6.75" customHeight="1">
      <c r="A46" s="449"/>
    </row>
    <row r="47" spans="1:26" ht="21" customHeight="1">
      <c r="A47" s="449"/>
      <c r="B47" s="478" t="s">
        <v>1920</v>
      </c>
      <c r="C47" s="479" t="s">
        <v>1908</v>
      </c>
      <c r="D47" s="479" t="s">
        <v>1909</v>
      </c>
      <c r="E47" s="479" t="s">
        <v>1907</v>
      </c>
      <c r="F47" s="479" t="s">
        <v>1908</v>
      </c>
      <c r="G47" s="479" t="s">
        <v>1909</v>
      </c>
      <c r="H47" s="479" t="s">
        <v>1907</v>
      </c>
      <c r="I47" s="479" t="s">
        <v>1908</v>
      </c>
      <c r="J47" s="479" t="s">
        <v>1909</v>
      </c>
      <c r="K47" s="479" t="s">
        <v>1907</v>
      </c>
      <c r="L47" s="479" t="s">
        <v>1908</v>
      </c>
      <c r="M47" s="479" t="s">
        <v>1909</v>
      </c>
      <c r="N47" s="479" t="s">
        <v>1907</v>
      </c>
      <c r="O47" s="436"/>
      <c r="P47" s="476"/>
      <c r="Q47" s="476"/>
      <c r="R47" s="476"/>
      <c r="S47" s="476"/>
      <c r="T47" s="476"/>
      <c r="U47" s="476"/>
      <c r="V47" s="476"/>
      <c r="W47" s="476"/>
      <c r="X47" s="476"/>
      <c r="Y47" s="476"/>
      <c r="Z47" s="476"/>
    </row>
    <row r="48" spans="1:26" ht="21" customHeight="1">
      <c r="A48" s="449"/>
      <c r="B48" s="480" t="s">
        <v>1921</v>
      </c>
      <c r="C48" s="481"/>
      <c r="D48" s="481"/>
      <c r="E48" s="482"/>
      <c r="F48" s="481" t="e">
        <f>' PTEP 2024-v2'!W11+' PTEP 2024-v2'!W12+' PTEP 2024-v2'!W13+' PTEP 2024-v2'!W14+' PTEP 2024-v2'!W15+' PTEP 2024-v2'!W16+' PTEP 2024-v2'!#REF!+' PTEP 2024-v2'!W17+' PTEP 2024-v2'!W22+' PTEP 2024-v2'!W23+' PTEP 2024-v2'!W24+' PTEP 2024-v2'!W25+' PTEP 2024-v2'!W26+' PTEP 2024-v2'!W27+' PTEP 2024-v2'!W28+' PTEP 2024-v2'!W29+' PTEP 2024-v2'!#REF!</f>
        <v>#REF!</v>
      </c>
      <c r="G48" s="481" t="e">
        <f>' PTEP 2024-v2'!X11+' PTEP 2024-v2'!X12+' PTEP 2024-v2'!X13+' PTEP 2024-v2'!X14+' PTEP 2024-v2'!X15+' PTEP 2024-v2'!X16+' PTEP 2024-v2'!#REF!+' PTEP 2024-v2'!X17+' PTEP 2024-v2'!X22+' PTEP 2024-v2'!X23+' PTEP 2024-v2'!X24+' PTEP 2024-v2'!X25+' PTEP 2024-v2'!X26+' PTEP 2024-v2'!X27+' PTEP 2024-v2'!X28+' PTEP 2024-v2'!X29+' PTEP 2024-v2'!#REF!</f>
        <v>#REF!</v>
      </c>
      <c r="H48" s="482" t="e">
        <f t="shared" ref="H48:H53" si="5">G48/F48</f>
        <v>#REF!</v>
      </c>
      <c r="I48" s="483"/>
      <c r="J48" s="481"/>
      <c r="K48" s="484"/>
      <c r="L48" s="485" t="e">
        <f t="shared" ref="L48:M48" si="6">C48+F48</f>
        <v>#REF!</v>
      </c>
      <c r="M48" s="486" t="e">
        <f t="shared" si="6"/>
        <v>#REF!</v>
      </c>
      <c r="N48" s="482" t="e">
        <f t="shared" ref="N48:N53" si="7">M48/L48</f>
        <v>#REF!</v>
      </c>
      <c r="O48" s="487"/>
      <c r="P48" s="476"/>
      <c r="Q48" s="476"/>
      <c r="R48" s="476"/>
      <c r="S48" s="476"/>
      <c r="T48" s="476"/>
      <c r="U48" s="476"/>
      <c r="V48" s="476"/>
      <c r="W48" s="476"/>
      <c r="X48" s="476"/>
      <c r="Y48" s="476"/>
      <c r="Z48" s="476"/>
    </row>
    <row r="49" spans="1:26" ht="21" customHeight="1">
      <c r="A49" s="449"/>
      <c r="B49" s="480" t="s">
        <v>1922</v>
      </c>
      <c r="C49" s="481"/>
      <c r="D49" s="481"/>
      <c r="E49" s="482"/>
      <c r="F49" s="481">
        <f>' PTEP 2024-v2'!W30+' PTEP 2024-v2'!W31+' PTEP 2024-v2'!W32+' PTEP 2024-v2'!W33</f>
        <v>5</v>
      </c>
      <c r="G49" s="481">
        <f>' PTEP 2024-v2'!X30+' PTEP 2024-v2'!X31+' PTEP 2024-v2'!X32+' PTEP 2024-v2'!X33</f>
        <v>5</v>
      </c>
      <c r="H49" s="482">
        <f t="shared" si="5"/>
        <v>1</v>
      </c>
      <c r="I49" s="483"/>
      <c r="J49" s="488"/>
      <c r="K49" s="484"/>
      <c r="L49" s="485">
        <f t="shared" ref="L49:M49" si="8">C49+F49</f>
        <v>5</v>
      </c>
      <c r="M49" s="486">
        <f t="shared" si="8"/>
        <v>5</v>
      </c>
      <c r="N49" s="482">
        <f t="shared" si="7"/>
        <v>1</v>
      </c>
      <c r="O49" s="487"/>
      <c r="P49" s="476"/>
      <c r="Q49" s="476"/>
      <c r="R49" s="476"/>
      <c r="S49" s="476"/>
      <c r="T49" s="476"/>
      <c r="U49" s="476"/>
      <c r="V49" s="476"/>
      <c r="W49" s="476"/>
      <c r="X49" s="476"/>
      <c r="Y49" s="476"/>
      <c r="Z49" s="476"/>
    </row>
    <row r="50" spans="1:26" ht="21" customHeight="1">
      <c r="A50" s="449"/>
      <c r="B50" s="480" t="s">
        <v>1923</v>
      </c>
      <c r="C50" s="489"/>
      <c r="D50" s="489"/>
      <c r="E50" s="482"/>
      <c r="F50" s="489">
        <f>' PTEP 2024-v2'!W34+' PTEP 2024-v2'!W35+' PTEP 2024-v2'!W36+' PTEP 2024-v2'!W37+' PTEP 2024-v2'!W38</f>
        <v>3</v>
      </c>
      <c r="G50" s="489">
        <f>' PTEP 2024-v2'!X34+' PTEP 2024-v2'!X35+' PTEP 2024-v2'!X36+' PTEP 2024-v2'!X37+' PTEP 2024-v2'!X38</f>
        <v>1</v>
      </c>
      <c r="H50" s="482">
        <f t="shared" si="5"/>
        <v>0.33333333333333331</v>
      </c>
      <c r="I50" s="483"/>
      <c r="J50" s="483"/>
      <c r="K50" s="484"/>
      <c r="L50" s="485">
        <f t="shared" ref="L50:M50" si="9">C50+F50</f>
        <v>3</v>
      </c>
      <c r="M50" s="486">
        <f t="shared" si="9"/>
        <v>1</v>
      </c>
      <c r="N50" s="482">
        <f t="shared" si="7"/>
        <v>0.33333333333333331</v>
      </c>
      <c r="O50" s="487"/>
      <c r="P50" s="476"/>
      <c r="Q50" s="476"/>
      <c r="R50" s="476"/>
      <c r="S50" s="476"/>
      <c r="T50" s="476"/>
      <c r="U50" s="476"/>
      <c r="V50" s="476"/>
      <c r="W50" s="476"/>
      <c r="X50" s="476"/>
      <c r="Y50" s="476"/>
      <c r="Z50" s="476"/>
    </row>
    <row r="51" spans="1:26" ht="21" customHeight="1">
      <c r="A51" s="449"/>
      <c r="B51" s="480" t="s">
        <v>1924</v>
      </c>
      <c r="C51" s="481"/>
      <c r="D51" s="481"/>
      <c r="E51" s="482"/>
      <c r="F51" s="481">
        <f>' PTEP 2024-v2'!W39+' PTEP 2024-v2'!W40</f>
        <v>1</v>
      </c>
      <c r="G51" s="481">
        <f>' PTEP 2024-v2'!X39+' PTEP 2024-v2'!X40</f>
        <v>1</v>
      </c>
      <c r="H51" s="482">
        <f t="shared" si="5"/>
        <v>1</v>
      </c>
      <c r="I51" s="483"/>
      <c r="J51" s="483"/>
      <c r="K51" s="484"/>
      <c r="L51" s="485">
        <f t="shared" ref="L51:M51" si="10">C51+F51</f>
        <v>1</v>
      </c>
      <c r="M51" s="486">
        <f t="shared" si="10"/>
        <v>1</v>
      </c>
      <c r="N51" s="482">
        <f t="shared" si="7"/>
        <v>1</v>
      </c>
      <c r="O51" s="487"/>
      <c r="P51" s="476"/>
      <c r="Q51" s="476"/>
      <c r="R51" s="476"/>
      <c r="S51" s="476"/>
      <c r="T51" s="476"/>
      <c r="U51" s="476"/>
      <c r="V51" s="476"/>
      <c r="W51" s="476"/>
      <c r="X51" s="476"/>
      <c r="Y51" s="476"/>
      <c r="Z51" s="476"/>
    </row>
    <row r="52" spans="1:26" ht="21" customHeight="1">
      <c r="A52" s="449"/>
      <c r="B52" s="480" t="s">
        <v>1925</v>
      </c>
      <c r="C52" s="481"/>
      <c r="D52" s="481"/>
      <c r="E52" s="482"/>
      <c r="F52" s="481">
        <f>' PTEP 2024-v2'!W41</f>
        <v>0</v>
      </c>
      <c r="G52" s="481">
        <f>' PTEP 2024-v2'!X41</f>
        <v>0</v>
      </c>
      <c r="H52" s="482" t="e">
        <f t="shared" si="5"/>
        <v>#DIV/0!</v>
      </c>
      <c r="I52" s="490"/>
      <c r="J52" s="490"/>
      <c r="K52" s="484"/>
      <c r="L52" s="485">
        <f t="shared" ref="L52:M52" si="11">C52+F52</f>
        <v>0</v>
      </c>
      <c r="M52" s="486">
        <f t="shared" si="11"/>
        <v>0</v>
      </c>
      <c r="N52" s="482" t="e">
        <f t="shared" si="7"/>
        <v>#DIV/0!</v>
      </c>
      <c r="O52" s="487"/>
      <c r="P52" s="476"/>
      <c r="Q52" s="476"/>
      <c r="R52" s="476"/>
      <c r="S52" s="476"/>
      <c r="T52" s="476"/>
      <c r="U52" s="476"/>
      <c r="V52" s="476"/>
      <c r="W52" s="476"/>
      <c r="X52" s="476"/>
      <c r="Y52" s="476"/>
      <c r="Z52" s="476"/>
    </row>
    <row r="53" spans="1:26" ht="21" customHeight="1">
      <c r="A53" s="449"/>
      <c r="B53" s="491" t="s">
        <v>1926</v>
      </c>
      <c r="C53" s="492">
        <f t="shared" ref="C53:D53" si="12">SUM(C48:C52)</f>
        <v>0</v>
      </c>
      <c r="D53" s="492">
        <f t="shared" si="12"/>
        <v>0</v>
      </c>
      <c r="E53" s="493" t="e">
        <f>D53/C53</f>
        <v>#DIV/0!</v>
      </c>
      <c r="F53" s="492" t="e">
        <f t="shared" ref="F53:G53" si="13">SUM(F48:F52)</f>
        <v>#REF!</v>
      </c>
      <c r="G53" s="492" t="e">
        <f t="shared" si="13"/>
        <v>#REF!</v>
      </c>
      <c r="H53" s="493" t="e">
        <f t="shared" si="5"/>
        <v>#REF!</v>
      </c>
      <c r="I53" s="494">
        <f t="shared" ref="I53:M53" si="14">SUM(I48:I52)</f>
        <v>0</v>
      </c>
      <c r="J53" s="494">
        <f t="shared" si="14"/>
        <v>0</v>
      </c>
      <c r="K53" s="494">
        <f t="shared" si="14"/>
        <v>0</v>
      </c>
      <c r="L53" s="492" t="e">
        <f t="shared" si="14"/>
        <v>#REF!</v>
      </c>
      <c r="M53" s="492" t="e">
        <f t="shared" si="14"/>
        <v>#REF!</v>
      </c>
      <c r="N53" s="493" t="e">
        <f t="shared" si="7"/>
        <v>#REF!</v>
      </c>
      <c r="O53" s="495"/>
      <c r="P53" s="476"/>
      <c r="Q53" s="476"/>
      <c r="R53" s="476"/>
      <c r="S53" s="476"/>
      <c r="T53" s="476"/>
      <c r="U53" s="476"/>
      <c r="V53" s="476"/>
      <c r="W53" s="476"/>
      <c r="X53" s="476"/>
      <c r="Y53" s="476"/>
      <c r="Z53" s="476"/>
    </row>
    <row r="54" spans="1:26" ht="15.75" customHeight="1">
      <c r="A54" s="449"/>
      <c r="B54" s="475"/>
      <c r="C54" s="449"/>
      <c r="D54" s="496"/>
      <c r="E54" s="449"/>
      <c r="F54" s="449"/>
      <c r="G54" s="449"/>
      <c r="H54" s="449"/>
      <c r="I54" s="449"/>
      <c r="J54" s="449"/>
      <c r="K54" s="449"/>
      <c r="L54" s="449"/>
      <c r="M54" s="449"/>
      <c r="N54" s="449"/>
      <c r="O54" s="436"/>
    </row>
    <row r="55" spans="1:26" ht="21" customHeight="1">
      <c r="A55" s="449"/>
      <c r="B55" s="478" t="s">
        <v>1927</v>
      </c>
      <c r="C55" s="479" t="s">
        <v>1908</v>
      </c>
      <c r="D55" s="479" t="s">
        <v>1909</v>
      </c>
      <c r="E55" s="479" t="s">
        <v>1907</v>
      </c>
      <c r="F55" s="479" t="s">
        <v>1908</v>
      </c>
      <c r="G55" s="479" t="s">
        <v>1909</v>
      </c>
      <c r="H55" s="479" t="s">
        <v>1907</v>
      </c>
      <c r="I55" s="479" t="s">
        <v>1908</v>
      </c>
      <c r="J55" s="479" t="s">
        <v>1909</v>
      </c>
      <c r="K55" s="479" t="s">
        <v>1907</v>
      </c>
      <c r="L55" s="479" t="s">
        <v>1908</v>
      </c>
      <c r="M55" s="479" t="s">
        <v>1909</v>
      </c>
      <c r="N55" s="479" t="s">
        <v>1907</v>
      </c>
      <c r="O55" s="436"/>
      <c r="P55" s="476"/>
      <c r="Q55" s="476"/>
      <c r="R55" s="476"/>
      <c r="S55" s="476"/>
      <c r="T55" s="476"/>
      <c r="U55" s="476"/>
      <c r="V55" s="476"/>
      <c r="W55" s="476"/>
      <c r="X55" s="476"/>
      <c r="Y55" s="476"/>
      <c r="Z55" s="476"/>
    </row>
    <row r="56" spans="1:26" ht="21" customHeight="1">
      <c r="A56" s="449"/>
      <c r="B56" s="480" t="s">
        <v>584</v>
      </c>
      <c r="C56" s="481"/>
      <c r="D56" s="481"/>
      <c r="E56" s="482"/>
      <c r="F56" s="486">
        <f>+' PTEP 2024-v2'!W43+' PTEP 2024-v2'!W44+' PTEP 2024-v2'!W45+' PTEP 2024-v2'!W46+' PTEP 2024-v2'!W47+' PTEP 2024-v2'!W48+' PTEP 2024-v2'!W49</f>
        <v>8</v>
      </c>
      <c r="G56" s="486">
        <f>+' PTEP 2024-v2'!X43+' PTEP 2024-v2'!X44+' PTEP 2024-v2'!X45+' PTEP 2024-v2'!X46+' PTEP 2024-v2'!X47+' PTEP 2024-v2'!X48+' PTEP 2024-v2'!X49</f>
        <v>7</v>
      </c>
      <c r="H56" s="482">
        <f t="shared" ref="H56:H62" si="15">G56/F56</f>
        <v>0.875</v>
      </c>
      <c r="I56" s="486"/>
      <c r="J56" s="486"/>
      <c r="K56" s="497"/>
      <c r="L56" s="485">
        <f t="shared" ref="L56:M56" si="16">C56+F56</f>
        <v>8</v>
      </c>
      <c r="M56" s="486">
        <f t="shared" si="16"/>
        <v>7</v>
      </c>
      <c r="N56" s="482">
        <f t="shared" ref="N56:N62" si="17">M56/L56</f>
        <v>0.875</v>
      </c>
      <c r="O56" s="436"/>
      <c r="P56" s="476"/>
      <c r="Q56" s="476"/>
      <c r="R56" s="476"/>
      <c r="S56" s="476"/>
      <c r="T56" s="476"/>
      <c r="U56" s="476"/>
      <c r="V56" s="476"/>
      <c r="W56" s="476"/>
      <c r="X56" s="476"/>
      <c r="Y56" s="476"/>
      <c r="Z56" s="476"/>
    </row>
    <row r="57" spans="1:26" ht="21" customHeight="1">
      <c r="A57" s="449"/>
      <c r="B57" s="480" t="s">
        <v>680</v>
      </c>
      <c r="C57" s="481"/>
      <c r="D57" s="481"/>
      <c r="E57" s="482"/>
      <c r="F57" s="486" t="e">
        <f>+' PTEP 2024-v2'!W50+' PTEP 2024-v2'!W51+' PTEP 2024-v2'!#REF!+' PTEP 2024-v2'!W52</f>
        <v>#REF!</v>
      </c>
      <c r="G57" s="486" t="e">
        <f>+' PTEP 2024-v2'!X50+' PTEP 2024-v2'!X51+' PTEP 2024-v2'!#REF!+' PTEP 2024-v2'!X52</f>
        <v>#REF!</v>
      </c>
      <c r="H57" s="482" t="e">
        <f t="shared" si="15"/>
        <v>#REF!</v>
      </c>
      <c r="I57" s="486"/>
      <c r="J57" s="486"/>
      <c r="K57" s="497"/>
      <c r="L57" s="485" t="e">
        <f t="shared" ref="L57:M57" si="18">C57+F57</f>
        <v>#REF!</v>
      </c>
      <c r="M57" s="486" t="e">
        <f t="shared" si="18"/>
        <v>#REF!</v>
      </c>
      <c r="N57" s="482" t="e">
        <f t="shared" si="17"/>
        <v>#REF!</v>
      </c>
      <c r="O57" s="436"/>
      <c r="P57" s="476"/>
      <c r="Q57" s="476"/>
      <c r="R57" s="476"/>
      <c r="S57" s="476"/>
      <c r="T57" s="476"/>
      <c r="U57" s="476"/>
      <c r="V57" s="476"/>
      <c r="W57" s="476"/>
      <c r="X57" s="476"/>
      <c r="Y57" s="476"/>
      <c r="Z57" s="476"/>
    </row>
    <row r="58" spans="1:26" ht="21" customHeight="1">
      <c r="A58" s="449"/>
      <c r="B58" s="480" t="s">
        <v>728</v>
      </c>
      <c r="C58" s="481"/>
      <c r="D58" s="481"/>
      <c r="E58" s="482"/>
      <c r="F58" s="486">
        <f>+' PTEP 2024-v2'!W53+' PTEP 2024-v2'!W54+' PTEP 2024-v2'!W55</f>
        <v>3</v>
      </c>
      <c r="G58" s="486">
        <f>+' PTEP 2024-v2'!X53+' PTEP 2024-v2'!X54+' PTEP 2024-v2'!X55</f>
        <v>1.5</v>
      </c>
      <c r="H58" s="482">
        <f t="shared" si="15"/>
        <v>0.5</v>
      </c>
      <c r="I58" s="486"/>
      <c r="J58" s="486"/>
      <c r="K58" s="497"/>
      <c r="L58" s="485">
        <f t="shared" ref="L58:M58" si="19">C58+F58</f>
        <v>3</v>
      </c>
      <c r="M58" s="486">
        <f t="shared" si="19"/>
        <v>1.5</v>
      </c>
      <c r="N58" s="482">
        <f t="shared" si="17"/>
        <v>0.5</v>
      </c>
      <c r="O58" s="436"/>
      <c r="P58" s="476"/>
      <c r="Q58" s="476"/>
      <c r="R58" s="476"/>
      <c r="S58" s="476"/>
      <c r="T58" s="476"/>
      <c r="U58" s="476"/>
      <c r="V58" s="476"/>
      <c r="W58" s="476"/>
      <c r="X58" s="476"/>
      <c r="Y58" s="476"/>
      <c r="Z58" s="476"/>
    </row>
    <row r="59" spans="1:26" ht="21" customHeight="1">
      <c r="A59" s="449"/>
      <c r="B59" s="480" t="s">
        <v>770</v>
      </c>
      <c r="C59" s="498"/>
      <c r="D59" s="498"/>
      <c r="E59" s="498"/>
      <c r="F59" s="486">
        <f>+' PTEP 2024-v2'!W56+' PTEP 2024-v2'!W57+' PTEP 2024-v2'!W58</f>
        <v>0</v>
      </c>
      <c r="G59" s="486">
        <f>+' PTEP 2024-v2'!X56+' PTEP 2024-v2'!X57+' PTEP 2024-v2'!X58</f>
        <v>0</v>
      </c>
      <c r="H59" s="482" t="e">
        <f t="shared" si="15"/>
        <v>#DIV/0!</v>
      </c>
      <c r="I59" s="486"/>
      <c r="J59" s="486"/>
      <c r="K59" s="497"/>
      <c r="L59" s="485">
        <f t="shared" ref="L59:M59" si="20">C59+F59</f>
        <v>0</v>
      </c>
      <c r="M59" s="486">
        <f t="shared" si="20"/>
        <v>0</v>
      </c>
      <c r="N59" s="482" t="e">
        <f t="shared" si="17"/>
        <v>#DIV/0!</v>
      </c>
      <c r="O59" s="436"/>
      <c r="P59" s="476"/>
      <c r="Q59" s="476"/>
      <c r="R59" s="476"/>
      <c r="S59" s="476"/>
      <c r="T59" s="476"/>
      <c r="U59" s="476"/>
      <c r="V59" s="476"/>
      <c r="W59" s="476"/>
      <c r="X59" s="476"/>
      <c r="Y59" s="476"/>
      <c r="Z59" s="476"/>
    </row>
    <row r="60" spans="1:26" ht="21" customHeight="1">
      <c r="A60" s="449"/>
      <c r="B60" s="480" t="s">
        <v>791</v>
      </c>
      <c r="C60" s="498"/>
      <c r="D60" s="498"/>
      <c r="E60" s="499"/>
      <c r="F60" s="486">
        <f>+' PTEP 2024-v2'!W59+' PTEP 2024-v2'!W60</f>
        <v>0</v>
      </c>
      <c r="G60" s="486">
        <f>+' PTEP 2024-v2'!X59+' PTEP 2024-v2'!X60</f>
        <v>0</v>
      </c>
      <c r="H60" s="482" t="e">
        <f t="shared" si="15"/>
        <v>#DIV/0!</v>
      </c>
      <c r="I60" s="486"/>
      <c r="J60" s="486"/>
      <c r="K60" s="497"/>
      <c r="L60" s="485">
        <f t="shared" ref="L60:M60" si="21">C60+F60</f>
        <v>0</v>
      </c>
      <c r="M60" s="486">
        <f t="shared" si="21"/>
        <v>0</v>
      </c>
      <c r="N60" s="482" t="e">
        <f t="shared" si="17"/>
        <v>#DIV/0!</v>
      </c>
      <c r="O60" s="436"/>
      <c r="P60" s="476"/>
      <c r="Q60" s="476"/>
      <c r="R60" s="476"/>
      <c r="S60" s="476"/>
      <c r="T60" s="476"/>
      <c r="U60" s="476"/>
      <c r="V60" s="476"/>
      <c r="W60" s="476"/>
      <c r="X60" s="476"/>
      <c r="Y60" s="476"/>
      <c r="Z60" s="476"/>
    </row>
    <row r="61" spans="1:26" ht="21" customHeight="1">
      <c r="A61" s="449"/>
      <c r="B61" s="480" t="s">
        <v>803</v>
      </c>
      <c r="C61" s="498"/>
      <c r="D61" s="498"/>
      <c r="E61" s="499"/>
      <c r="F61" s="486">
        <f>+' PTEP 2024-v2'!W61</f>
        <v>1</v>
      </c>
      <c r="G61" s="486">
        <f>+' PTEP 2024-v2'!X61</f>
        <v>0</v>
      </c>
      <c r="H61" s="482">
        <f t="shared" si="15"/>
        <v>0</v>
      </c>
      <c r="I61" s="486"/>
      <c r="J61" s="486"/>
      <c r="K61" s="497"/>
      <c r="L61" s="485">
        <f t="shared" ref="L61:M61" si="22">C61+F61</f>
        <v>1</v>
      </c>
      <c r="M61" s="486">
        <f t="shared" si="22"/>
        <v>0</v>
      </c>
      <c r="N61" s="482">
        <f t="shared" si="17"/>
        <v>0</v>
      </c>
      <c r="O61" s="436"/>
      <c r="P61" s="476"/>
      <c r="Q61" s="476"/>
      <c r="R61" s="476"/>
      <c r="S61" s="476"/>
      <c r="T61" s="476"/>
      <c r="U61" s="476"/>
      <c r="V61" s="476"/>
      <c r="W61" s="476"/>
      <c r="X61" s="476"/>
      <c r="Y61" s="476"/>
      <c r="Z61" s="476"/>
    </row>
    <row r="62" spans="1:26" ht="21" customHeight="1">
      <c r="A62" s="449"/>
      <c r="B62" s="491" t="s">
        <v>1926</v>
      </c>
      <c r="C62" s="494">
        <f t="shared" ref="C62:D62" si="23">SUM(C56:C61)</f>
        <v>0</v>
      </c>
      <c r="D62" s="494">
        <f t="shared" si="23"/>
        <v>0</v>
      </c>
      <c r="E62" s="500" t="e">
        <f>D62/C62</f>
        <v>#DIV/0!</v>
      </c>
      <c r="F62" s="494" t="e">
        <f t="shared" ref="F62:G62" si="24">SUM(F56:F61)</f>
        <v>#REF!</v>
      </c>
      <c r="G62" s="494" t="e">
        <f t="shared" si="24"/>
        <v>#REF!</v>
      </c>
      <c r="H62" s="500" t="e">
        <f t="shared" si="15"/>
        <v>#REF!</v>
      </c>
      <c r="I62" s="494">
        <f t="shared" ref="I62:J62" si="25">SUM(I56:I58)</f>
        <v>0</v>
      </c>
      <c r="J62" s="494">
        <f t="shared" si="25"/>
        <v>0</v>
      </c>
      <c r="K62" s="494">
        <v>0</v>
      </c>
      <c r="L62" s="494" t="e">
        <f t="shared" ref="L62:M62" si="26">SUM(L56:L61)</f>
        <v>#REF!</v>
      </c>
      <c r="M62" s="494" t="e">
        <f t="shared" si="26"/>
        <v>#REF!</v>
      </c>
      <c r="N62" s="500" t="e">
        <f t="shared" si="17"/>
        <v>#REF!</v>
      </c>
      <c r="O62" s="501"/>
      <c r="P62" s="476"/>
      <c r="Q62" s="476"/>
      <c r="R62" s="476"/>
      <c r="S62" s="476"/>
      <c r="T62" s="476"/>
      <c r="U62" s="476"/>
      <c r="V62" s="476"/>
      <c r="W62" s="476"/>
      <c r="X62" s="476"/>
      <c r="Y62" s="476"/>
      <c r="Z62" s="476"/>
    </row>
    <row r="63" spans="1:26" ht="15.75" customHeight="1">
      <c r="A63" s="449"/>
      <c r="B63" s="475"/>
      <c r="C63" s="449"/>
      <c r="D63" s="496"/>
      <c r="E63" s="449"/>
      <c r="F63" s="449"/>
      <c r="G63" s="449"/>
      <c r="H63" s="449"/>
      <c r="I63" s="449"/>
      <c r="J63" s="449"/>
      <c r="K63" s="449"/>
      <c r="L63" s="449"/>
      <c r="M63" s="449"/>
      <c r="N63" s="449"/>
      <c r="O63" s="436"/>
    </row>
    <row r="64" spans="1:26" ht="21" customHeight="1">
      <c r="A64" s="449"/>
      <c r="B64" s="478" t="s">
        <v>1928</v>
      </c>
      <c r="C64" s="479" t="s">
        <v>1908</v>
      </c>
      <c r="D64" s="479" t="s">
        <v>1909</v>
      </c>
      <c r="E64" s="479" t="s">
        <v>1907</v>
      </c>
      <c r="F64" s="479" t="s">
        <v>1908</v>
      </c>
      <c r="G64" s="479" t="s">
        <v>1909</v>
      </c>
      <c r="H64" s="479" t="s">
        <v>1907</v>
      </c>
      <c r="I64" s="479" t="s">
        <v>1908</v>
      </c>
      <c r="J64" s="479" t="s">
        <v>1909</v>
      </c>
      <c r="K64" s="479" t="s">
        <v>1907</v>
      </c>
      <c r="L64" s="479" t="s">
        <v>1908</v>
      </c>
      <c r="M64" s="479" t="s">
        <v>1909</v>
      </c>
      <c r="N64" s="479" t="s">
        <v>1907</v>
      </c>
      <c r="O64" s="436"/>
      <c r="P64" s="476"/>
      <c r="Q64" s="476"/>
      <c r="R64" s="476"/>
      <c r="S64" s="476"/>
      <c r="T64" s="476"/>
      <c r="U64" s="476"/>
      <c r="V64" s="476"/>
      <c r="W64" s="476"/>
      <c r="X64" s="476"/>
      <c r="Y64" s="476"/>
      <c r="Z64" s="476"/>
    </row>
    <row r="65" spans="1:26" ht="21" customHeight="1">
      <c r="A65" s="449"/>
      <c r="B65" s="475" t="s">
        <v>814</v>
      </c>
      <c r="C65" s="481">
        <v>1</v>
      </c>
      <c r="D65" s="481">
        <v>1</v>
      </c>
      <c r="E65" s="482">
        <v>1</v>
      </c>
      <c r="F65" s="486" t="e">
        <f>+' PTEP 2024-v2'!W63+' PTEP 2024-v2'!W64+' PTEP 2024-v2'!#REF!+' PTEP 2024-v2'!W65</f>
        <v>#REF!</v>
      </c>
      <c r="G65" s="486" t="e">
        <f>+' PTEP 2024-v2'!X63+' PTEP 2024-v2'!X64+' PTEP 2024-v2'!#REF!+' PTEP 2024-v2'!X65</f>
        <v>#REF!</v>
      </c>
      <c r="H65" s="482" t="e">
        <f t="shared" ref="H65:H71" si="27">G65/F65</f>
        <v>#REF!</v>
      </c>
      <c r="I65" s="486"/>
      <c r="J65" s="486"/>
      <c r="K65" s="486"/>
      <c r="L65" s="485" t="e">
        <f t="shared" ref="L65:M65" si="28">C65+F65</f>
        <v>#REF!</v>
      </c>
      <c r="M65" s="486" t="e">
        <f t="shared" si="28"/>
        <v>#REF!</v>
      </c>
      <c r="N65" s="482" t="e">
        <f t="shared" ref="N65:N71" si="29">M65/L65</f>
        <v>#REF!</v>
      </c>
      <c r="O65" s="436"/>
      <c r="P65" s="476"/>
      <c r="Q65" s="476"/>
      <c r="R65" s="476"/>
      <c r="S65" s="476"/>
      <c r="T65" s="476"/>
      <c r="U65" s="476"/>
      <c r="V65" s="476"/>
      <c r="W65" s="476"/>
      <c r="X65" s="476"/>
      <c r="Y65" s="476"/>
      <c r="Z65" s="476"/>
    </row>
    <row r="66" spans="1:26" ht="21" customHeight="1">
      <c r="A66" s="449"/>
      <c r="B66" s="475" t="s">
        <v>847</v>
      </c>
      <c r="C66" s="481">
        <v>7</v>
      </c>
      <c r="D66" s="481">
        <v>3</v>
      </c>
      <c r="E66" s="482">
        <v>0.42899999999999999</v>
      </c>
      <c r="F66" s="486">
        <f>+' PTEP 2024-v2'!W66+' PTEP 2024-v2'!W67+' PTEP 2024-v2'!W68</f>
        <v>1</v>
      </c>
      <c r="G66" s="486">
        <f>+' PTEP 2024-v2'!X66+' PTEP 2024-v2'!X67+' PTEP 2024-v2'!X68</f>
        <v>3</v>
      </c>
      <c r="H66" s="482">
        <f t="shared" si="27"/>
        <v>3</v>
      </c>
      <c r="I66" s="486"/>
      <c r="J66" s="486"/>
      <c r="K66" s="486"/>
      <c r="L66" s="485">
        <f t="shared" ref="L66:M66" si="30">C66+F66</f>
        <v>8</v>
      </c>
      <c r="M66" s="486">
        <f t="shared" si="30"/>
        <v>6</v>
      </c>
      <c r="N66" s="482">
        <f t="shared" si="29"/>
        <v>0.75</v>
      </c>
      <c r="O66" s="436"/>
      <c r="P66" s="476"/>
      <c r="Q66" s="476"/>
      <c r="R66" s="476"/>
      <c r="S66" s="476"/>
      <c r="T66" s="476"/>
      <c r="U66" s="476"/>
      <c r="V66" s="476"/>
      <c r="W66" s="476"/>
      <c r="X66" s="476"/>
      <c r="Y66" s="476"/>
      <c r="Z66" s="476"/>
    </row>
    <row r="67" spans="1:26" ht="21" customHeight="1">
      <c r="A67" s="449"/>
      <c r="B67" s="475" t="s">
        <v>880</v>
      </c>
      <c r="C67" s="481">
        <v>6</v>
      </c>
      <c r="D67" s="481">
        <v>2</v>
      </c>
      <c r="E67" s="482">
        <v>0.33300000000000002</v>
      </c>
      <c r="F67" s="486">
        <f>+' PTEP 2024-v2'!W69+' PTEP 2024-v2'!W70</f>
        <v>0</v>
      </c>
      <c r="G67" s="486">
        <f>+' PTEP 2024-v2'!X69+' PTEP 2024-v2'!X70</f>
        <v>0</v>
      </c>
      <c r="H67" s="482" t="e">
        <f t="shared" si="27"/>
        <v>#DIV/0!</v>
      </c>
      <c r="I67" s="486"/>
      <c r="J67" s="486"/>
      <c r="K67" s="486"/>
      <c r="L67" s="485">
        <f t="shared" ref="L67:M67" si="31">C67+F67</f>
        <v>6</v>
      </c>
      <c r="M67" s="486">
        <f t="shared" si="31"/>
        <v>2</v>
      </c>
      <c r="N67" s="482">
        <f t="shared" si="29"/>
        <v>0.33333333333333331</v>
      </c>
      <c r="O67" s="436"/>
      <c r="P67" s="476"/>
      <c r="Q67" s="476"/>
      <c r="R67" s="476"/>
      <c r="S67" s="476"/>
      <c r="T67" s="476"/>
      <c r="U67" s="476"/>
      <c r="V67" s="476"/>
      <c r="W67" s="476"/>
      <c r="X67" s="476"/>
      <c r="Y67" s="476"/>
      <c r="Z67" s="476"/>
    </row>
    <row r="68" spans="1:26" ht="21" customHeight="1">
      <c r="A68" s="449"/>
      <c r="B68" s="475" t="s">
        <v>1929</v>
      </c>
      <c r="C68" s="481">
        <v>2</v>
      </c>
      <c r="D68" s="481">
        <v>1</v>
      </c>
      <c r="E68" s="482">
        <v>0.5</v>
      </c>
      <c r="F68" s="486">
        <f>+' PTEP 2024-v2'!W70+' PTEP 2024-v2'!W71</f>
        <v>1</v>
      </c>
      <c r="G68" s="486">
        <f>+' PTEP 2024-v2'!X68+' PTEP 2024-v2'!X69+' PTEP 2024-v2'!X70</f>
        <v>3</v>
      </c>
      <c r="H68" s="482">
        <f t="shared" si="27"/>
        <v>3</v>
      </c>
      <c r="I68" s="486"/>
      <c r="J68" s="486"/>
      <c r="K68" s="486"/>
      <c r="L68" s="485">
        <f t="shared" ref="L68:M68" si="32">C68+F68</f>
        <v>3</v>
      </c>
      <c r="M68" s="486">
        <f t="shared" si="32"/>
        <v>4</v>
      </c>
      <c r="N68" s="482">
        <f t="shared" si="29"/>
        <v>1.3333333333333333</v>
      </c>
      <c r="O68" s="436"/>
      <c r="P68" s="476"/>
      <c r="Q68" s="476"/>
      <c r="R68" s="476"/>
      <c r="S68" s="476"/>
      <c r="T68" s="476"/>
      <c r="U68" s="476"/>
      <c r="V68" s="476"/>
      <c r="W68" s="476"/>
      <c r="X68" s="476"/>
      <c r="Y68" s="476"/>
      <c r="Z68" s="476"/>
    </row>
    <row r="69" spans="1:26" ht="21" customHeight="1">
      <c r="A69" s="449"/>
      <c r="B69" s="475" t="s">
        <v>904</v>
      </c>
      <c r="C69" s="481">
        <v>0</v>
      </c>
      <c r="D69" s="481">
        <v>0</v>
      </c>
      <c r="E69" s="482">
        <v>1</v>
      </c>
      <c r="F69" s="486">
        <f>+' PTEP 2024-v2'!W71+' PTEP 2024-v2'!W72</f>
        <v>1</v>
      </c>
      <c r="G69" s="486">
        <f>+' PTEP 2024-v2'!X69+' PTEP 2024-v2'!X70+' PTEP 2024-v2'!X71</f>
        <v>1</v>
      </c>
      <c r="H69" s="482">
        <f t="shared" si="27"/>
        <v>1</v>
      </c>
      <c r="I69" s="486"/>
      <c r="J69" s="486"/>
      <c r="K69" s="486"/>
      <c r="L69" s="485">
        <f t="shared" ref="L69:M69" si="33">C69+F69</f>
        <v>1</v>
      </c>
      <c r="M69" s="486">
        <f t="shared" si="33"/>
        <v>1</v>
      </c>
      <c r="N69" s="482">
        <f t="shared" si="29"/>
        <v>1</v>
      </c>
      <c r="O69" s="436"/>
      <c r="P69" s="476"/>
      <c r="Q69" s="476"/>
      <c r="R69" s="476"/>
      <c r="S69" s="476"/>
      <c r="T69" s="476"/>
      <c r="U69" s="476"/>
      <c r="V69" s="476"/>
      <c r="W69" s="476"/>
      <c r="X69" s="476"/>
      <c r="Y69" s="476"/>
      <c r="Z69" s="476"/>
    </row>
    <row r="70" spans="1:26" ht="21" customHeight="1">
      <c r="A70" s="449"/>
      <c r="B70" s="475" t="s">
        <v>1930</v>
      </c>
      <c r="C70" s="498"/>
      <c r="D70" s="498"/>
      <c r="E70" s="498"/>
      <c r="F70" s="486">
        <f>+' PTEP 2024-v2'!W73</f>
        <v>0</v>
      </c>
      <c r="G70" s="486">
        <f>+' PTEP 2024-v2'!X73</f>
        <v>0</v>
      </c>
      <c r="H70" s="482" t="e">
        <f t="shared" si="27"/>
        <v>#DIV/0!</v>
      </c>
      <c r="I70" s="486"/>
      <c r="J70" s="486"/>
      <c r="K70" s="486"/>
      <c r="L70" s="485">
        <f t="shared" ref="L70:M70" si="34">C70+F70</f>
        <v>0</v>
      </c>
      <c r="M70" s="486">
        <f t="shared" si="34"/>
        <v>0</v>
      </c>
      <c r="N70" s="482" t="e">
        <f t="shared" si="29"/>
        <v>#DIV/0!</v>
      </c>
      <c r="O70" s="436"/>
      <c r="P70" s="476"/>
      <c r="Q70" s="476"/>
      <c r="R70" s="476"/>
      <c r="S70" s="476"/>
      <c r="T70" s="476"/>
      <c r="U70" s="476"/>
      <c r="V70" s="476"/>
      <c r="W70" s="476"/>
      <c r="X70" s="476"/>
      <c r="Y70" s="476"/>
      <c r="Z70" s="476"/>
    </row>
    <row r="71" spans="1:26" ht="21" customHeight="1">
      <c r="A71" s="449"/>
      <c r="B71" s="491" t="s">
        <v>1926</v>
      </c>
      <c r="C71" s="494">
        <f t="shared" ref="C71:D71" si="35">SUM(C65:C70)</f>
        <v>16</v>
      </c>
      <c r="D71" s="494">
        <f t="shared" si="35"/>
        <v>7</v>
      </c>
      <c r="E71" s="500">
        <f>D71/C71</f>
        <v>0.4375</v>
      </c>
      <c r="F71" s="494" t="e">
        <f t="shared" ref="F71:G71" si="36">SUM(F65:F70)</f>
        <v>#REF!</v>
      </c>
      <c r="G71" s="494" t="e">
        <f t="shared" si="36"/>
        <v>#REF!</v>
      </c>
      <c r="H71" s="500" t="e">
        <f t="shared" si="27"/>
        <v>#REF!</v>
      </c>
      <c r="I71" s="494">
        <f t="shared" ref="I71:K71" si="37">SUM(I65:I69)</f>
        <v>0</v>
      </c>
      <c r="J71" s="494">
        <f t="shared" si="37"/>
        <v>0</v>
      </c>
      <c r="K71" s="494">
        <f t="shared" si="37"/>
        <v>0</v>
      </c>
      <c r="L71" s="494" t="e">
        <f t="shared" ref="L71:M71" si="38">SUM(L65:L70)</f>
        <v>#REF!</v>
      </c>
      <c r="M71" s="494" t="e">
        <f t="shared" si="38"/>
        <v>#REF!</v>
      </c>
      <c r="N71" s="500" t="e">
        <f t="shared" si="29"/>
        <v>#REF!</v>
      </c>
      <c r="O71" s="501"/>
      <c r="P71" s="476"/>
      <c r="Q71" s="476"/>
      <c r="R71" s="476"/>
      <c r="S71" s="476"/>
      <c r="T71" s="476"/>
      <c r="U71" s="476"/>
      <c r="V71" s="476"/>
      <c r="W71" s="476"/>
      <c r="X71" s="476"/>
      <c r="Y71" s="476"/>
      <c r="Z71" s="476"/>
    </row>
    <row r="72" spans="1:26" ht="15.75" customHeight="1">
      <c r="A72" s="449"/>
      <c r="B72" s="475"/>
      <c r="C72" s="449"/>
      <c r="D72" s="496"/>
      <c r="E72" s="449"/>
      <c r="F72" s="449"/>
      <c r="G72" s="449"/>
      <c r="H72" s="449"/>
      <c r="I72" s="449"/>
      <c r="J72" s="449"/>
      <c r="K72" s="449"/>
      <c r="L72" s="449"/>
      <c r="M72" s="449"/>
      <c r="N72" s="449"/>
      <c r="O72" s="436"/>
    </row>
    <row r="73" spans="1:26" ht="21" customHeight="1">
      <c r="A73" s="449"/>
      <c r="B73" s="478" t="s">
        <v>1931</v>
      </c>
      <c r="C73" s="479" t="s">
        <v>1908</v>
      </c>
      <c r="D73" s="479" t="s">
        <v>1909</v>
      </c>
      <c r="E73" s="479" t="s">
        <v>1907</v>
      </c>
      <c r="F73" s="479" t="s">
        <v>1908</v>
      </c>
      <c r="G73" s="479" t="s">
        <v>1909</v>
      </c>
      <c r="H73" s="479" t="s">
        <v>1907</v>
      </c>
      <c r="I73" s="479" t="s">
        <v>1908</v>
      </c>
      <c r="J73" s="479" t="s">
        <v>1909</v>
      </c>
      <c r="K73" s="479" t="s">
        <v>1907</v>
      </c>
      <c r="L73" s="479" t="s">
        <v>1908</v>
      </c>
      <c r="M73" s="479" t="s">
        <v>1909</v>
      </c>
      <c r="N73" s="479" t="s">
        <v>1907</v>
      </c>
      <c r="O73" s="436"/>
      <c r="P73" s="476"/>
      <c r="Q73" s="476"/>
      <c r="R73" s="476"/>
      <c r="S73" s="476"/>
      <c r="T73" s="476"/>
      <c r="U73" s="476"/>
      <c r="V73" s="476"/>
      <c r="W73" s="476"/>
      <c r="X73" s="476"/>
      <c r="Y73" s="476"/>
      <c r="Z73" s="476"/>
    </row>
    <row r="74" spans="1:26" ht="21" customHeight="1">
      <c r="A74" s="449"/>
      <c r="B74" s="502" t="s">
        <v>1932</v>
      </c>
      <c r="C74" s="481">
        <v>0.3</v>
      </c>
      <c r="D74" s="481">
        <v>0.2</v>
      </c>
      <c r="E74" s="482">
        <v>0.8</v>
      </c>
      <c r="F74" s="486"/>
      <c r="G74" s="486"/>
      <c r="H74" s="482"/>
      <c r="I74" s="486"/>
      <c r="J74" s="486"/>
      <c r="K74" s="497"/>
      <c r="L74" s="485">
        <f t="shared" ref="L74:M74" si="39">C74+F74</f>
        <v>0.3</v>
      </c>
      <c r="M74" s="486">
        <f t="shared" si="39"/>
        <v>0.2</v>
      </c>
      <c r="N74" s="482">
        <f t="shared" ref="N74:N76" si="40">M74/L74</f>
        <v>0.66666666666666674</v>
      </c>
      <c r="O74" s="436"/>
      <c r="P74" s="476"/>
      <c r="Q74" s="476"/>
      <c r="R74" s="476"/>
      <c r="S74" s="476"/>
      <c r="T74" s="476"/>
      <c r="U74" s="476"/>
      <c r="V74" s="476"/>
      <c r="W74" s="476"/>
      <c r="X74" s="476"/>
      <c r="Y74" s="476"/>
      <c r="Z74" s="476"/>
    </row>
    <row r="75" spans="1:26" ht="21" customHeight="1">
      <c r="A75" s="449"/>
      <c r="B75" s="502" t="s">
        <v>933</v>
      </c>
      <c r="C75" s="498"/>
      <c r="D75" s="498"/>
      <c r="E75" s="498"/>
      <c r="F75" s="486">
        <f>+' PTEP 2024-v2'!W75+' PTEP 2024-v2'!W76+' PTEP 2024-v2'!W78</f>
        <v>2</v>
      </c>
      <c r="G75" s="486">
        <f>+' PTEP 2024-v2'!X75+' PTEP 2024-v2'!X76+' PTEP 2024-v2'!X78</f>
        <v>2</v>
      </c>
      <c r="H75" s="482">
        <f t="shared" ref="H75:H76" si="41">G75/F75</f>
        <v>1</v>
      </c>
      <c r="I75" s="486"/>
      <c r="J75" s="486"/>
      <c r="K75" s="497"/>
      <c r="L75" s="485">
        <f t="shared" ref="L75:M75" si="42">C75+F75</f>
        <v>2</v>
      </c>
      <c r="M75" s="486">
        <f t="shared" si="42"/>
        <v>2</v>
      </c>
      <c r="N75" s="482">
        <f t="shared" si="40"/>
        <v>1</v>
      </c>
      <c r="O75" s="436"/>
      <c r="P75" s="476"/>
      <c r="Q75" s="476"/>
      <c r="R75" s="476"/>
      <c r="S75" s="476"/>
      <c r="T75" s="476"/>
      <c r="U75" s="476"/>
      <c r="V75" s="476"/>
      <c r="W75" s="476"/>
      <c r="X75" s="476"/>
      <c r="Y75" s="476"/>
      <c r="Z75" s="476"/>
    </row>
    <row r="76" spans="1:26" ht="21" customHeight="1">
      <c r="A76" s="449"/>
      <c r="B76" s="502" t="s">
        <v>987</v>
      </c>
      <c r="C76" s="498"/>
      <c r="D76" s="498"/>
      <c r="E76" s="498"/>
      <c r="F76" s="486">
        <f>+' PTEP 2024-v2'!W79</f>
        <v>1</v>
      </c>
      <c r="G76" s="486">
        <f>+' PTEP 2024-v2'!X79</f>
        <v>1</v>
      </c>
      <c r="H76" s="482">
        <f t="shared" si="41"/>
        <v>1</v>
      </c>
      <c r="I76" s="486"/>
      <c r="J76" s="486"/>
      <c r="K76" s="497"/>
      <c r="L76" s="485">
        <f t="shared" ref="L76:M76" si="43">C76+F76</f>
        <v>1</v>
      </c>
      <c r="M76" s="486">
        <f t="shared" si="43"/>
        <v>1</v>
      </c>
      <c r="N76" s="482">
        <f t="shared" si="40"/>
        <v>1</v>
      </c>
      <c r="O76" s="436"/>
      <c r="P76" s="476"/>
      <c r="Q76" s="476"/>
      <c r="R76" s="476"/>
      <c r="S76" s="476"/>
      <c r="T76" s="476"/>
      <c r="U76" s="476"/>
      <c r="V76" s="476"/>
      <c r="W76" s="476"/>
      <c r="X76" s="476"/>
      <c r="Y76" s="476"/>
      <c r="Z76" s="476"/>
    </row>
    <row r="77" spans="1:26" ht="21" customHeight="1">
      <c r="A77" s="449"/>
      <c r="B77" s="491" t="s">
        <v>1926</v>
      </c>
      <c r="C77" s="494">
        <f t="shared" ref="C77:D77" si="44">SUM(C74:C76)</f>
        <v>0.3</v>
      </c>
      <c r="D77" s="494">
        <f t="shared" si="44"/>
        <v>0.2</v>
      </c>
      <c r="E77" s="500">
        <f>SUM(E74)</f>
        <v>0.8</v>
      </c>
      <c r="F77" s="494">
        <f t="shared" ref="F77:G77" si="45">SUM(F74:F76)</f>
        <v>3</v>
      </c>
      <c r="G77" s="494">
        <f t="shared" si="45"/>
        <v>3</v>
      </c>
      <c r="H77" s="500">
        <f>+G77/F77</f>
        <v>1</v>
      </c>
      <c r="I77" s="494">
        <f t="shared" ref="I77:K77" si="46">SUM(I104:I112)</f>
        <v>0</v>
      </c>
      <c r="J77" s="494">
        <f t="shared" si="46"/>
        <v>0</v>
      </c>
      <c r="K77" s="494">
        <f t="shared" si="46"/>
        <v>0</v>
      </c>
      <c r="L77" s="494">
        <f t="shared" ref="L77:M77" si="47">SUM(L74:L76)</f>
        <v>3.3</v>
      </c>
      <c r="M77" s="494">
        <f t="shared" si="47"/>
        <v>3.2</v>
      </c>
      <c r="N77" s="500">
        <f>+M77/L77</f>
        <v>0.96969696969696983</v>
      </c>
      <c r="O77" s="501"/>
      <c r="P77" s="476"/>
      <c r="Q77" s="476"/>
      <c r="R77" s="476"/>
      <c r="S77" s="476"/>
      <c r="T77" s="476"/>
      <c r="U77" s="476"/>
      <c r="V77" s="476"/>
      <c r="W77" s="476"/>
      <c r="X77" s="476"/>
      <c r="Y77" s="476"/>
      <c r="Z77" s="476"/>
    </row>
    <row r="78" spans="1:26" ht="15.75" customHeight="1">
      <c r="A78" s="449"/>
      <c r="B78" s="475"/>
      <c r="C78" s="449"/>
      <c r="D78" s="496"/>
      <c r="E78" s="449"/>
      <c r="F78" s="449"/>
      <c r="G78" s="449"/>
      <c r="H78" s="449"/>
      <c r="I78" s="449"/>
      <c r="J78" s="449"/>
      <c r="K78" s="449"/>
      <c r="L78" s="449"/>
      <c r="M78" s="449"/>
      <c r="N78" s="449"/>
      <c r="O78" s="436"/>
    </row>
    <row r="79" spans="1:26" ht="21" customHeight="1">
      <c r="A79" s="449"/>
      <c r="B79" s="478" t="s">
        <v>1933</v>
      </c>
      <c r="C79" s="479" t="s">
        <v>1908</v>
      </c>
      <c r="D79" s="479" t="s">
        <v>1909</v>
      </c>
      <c r="E79" s="479" t="s">
        <v>1907</v>
      </c>
      <c r="F79" s="479" t="s">
        <v>1908</v>
      </c>
      <c r="G79" s="479" t="s">
        <v>1909</v>
      </c>
      <c r="H79" s="479" t="s">
        <v>1907</v>
      </c>
      <c r="I79" s="479" t="s">
        <v>1908</v>
      </c>
      <c r="J79" s="479" t="s">
        <v>1909</v>
      </c>
      <c r="K79" s="479" t="s">
        <v>1907</v>
      </c>
      <c r="L79" s="479" t="s">
        <v>1908</v>
      </c>
      <c r="M79" s="479" t="s">
        <v>1909</v>
      </c>
      <c r="N79" s="479" t="s">
        <v>1907</v>
      </c>
      <c r="O79" s="436"/>
      <c r="P79" s="476"/>
      <c r="Q79" s="476"/>
      <c r="R79" s="476"/>
      <c r="S79" s="476"/>
      <c r="T79" s="476"/>
      <c r="U79" s="476"/>
      <c r="V79" s="476"/>
      <c r="W79" s="476"/>
      <c r="X79" s="476"/>
      <c r="Y79" s="476"/>
      <c r="Z79" s="476"/>
    </row>
    <row r="80" spans="1:26" ht="21" customHeight="1">
      <c r="A80" s="449"/>
      <c r="B80" s="475" t="s">
        <v>1003</v>
      </c>
      <c r="C80" s="498"/>
      <c r="D80" s="498"/>
      <c r="E80" s="498"/>
      <c r="F80" s="503">
        <f>' PTEP 2024-v2'!W81+' PTEP 2024-v2'!W82</f>
        <v>0</v>
      </c>
      <c r="G80" s="503">
        <f>' PTEP 2024-v2'!X81+' PTEP 2024-v2'!X82</f>
        <v>0</v>
      </c>
      <c r="H80" s="482" t="e">
        <f t="shared" ref="H80:H81" si="48">G80/F80</f>
        <v>#DIV/0!</v>
      </c>
      <c r="I80" s="486"/>
      <c r="J80" s="486"/>
      <c r="K80" s="482"/>
      <c r="L80" s="485">
        <f t="shared" ref="L80:M80" si="49">C80+F80</f>
        <v>0</v>
      </c>
      <c r="M80" s="486">
        <f t="shared" si="49"/>
        <v>0</v>
      </c>
      <c r="N80" s="482" t="e">
        <f t="shared" ref="N80:N81" si="50">M80/L80</f>
        <v>#DIV/0!</v>
      </c>
      <c r="O80" s="436"/>
      <c r="P80" s="476"/>
      <c r="Q80" s="476"/>
      <c r="R80" s="476"/>
      <c r="S80" s="476"/>
      <c r="T80" s="476"/>
      <c r="U80" s="476"/>
      <c r="V80" s="476"/>
      <c r="W80" s="476"/>
      <c r="X80" s="476"/>
      <c r="Y80" s="476"/>
      <c r="Z80" s="476"/>
    </row>
    <row r="81" spans="1:26" ht="21" customHeight="1">
      <c r="A81" s="449"/>
      <c r="B81" s="475" t="s">
        <v>1025</v>
      </c>
      <c r="C81" s="498"/>
      <c r="D81" s="498"/>
      <c r="E81" s="498"/>
      <c r="F81" s="503">
        <f>' PTEP 2024-v2'!W83+' PTEP 2024-v2'!W84</f>
        <v>2</v>
      </c>
      <c r="G81" s="503">
        <f>' PTEP 2024-v2'!X83+' PTEP 2024-v2'!X84</f>
        <v>2</v>
      </c>
      <c r="H81" s="482">
        <f t="shared" si="48"/>
        <v>1</v>
      </c>
      <c r="I81" s="486"/>
      <c r="J81" s="486"/>
      <c r="K81" s="482"/>
      <c r="L81" s="485">
        <f t="shared" ref="L81:M81" si="51">C81+F81</f>
        <v>2</v>
      </c>
      <c r="M81" s="486">
        <f t="shared" si="51"/>
        <v>2</v>
      </c>
      <c r="N81" s="482">
        <f t="shared" si="50"/>
        <v>1</v>
      </c>
      <c r="O81" s="436"/>
      <c r="P81" s="476"/>
      <c r="Q81" s="476"/>
      <c r="R81" s="476"/>
      <c r="S81" s="476"/>
      <c r="T81" s="476"/>
      <c r="U81" s="476"/>
      <c r="V81" s="476"/>
      <c r="W81" s="476"/>
      <c r="X81" s="476"/>
      <c r="Y81" s="476"/>
      <c r="Z81" s="476"/>
    </row>
    <row r="82" spans="1:26" ht="21" customHeight="1">
      <c r="A82" s="449"/>
      <c r="B82" s="475" t="s">
        <v>1050</v>
      </c>
      <c r="C82" s="498"/>
      <c r="D82" s="498"/>
      <c r="E82" s="498"/>
      <c r="F82" s="503"/>
      <c r="G82" s="503"/>
      <c r="H82" s="482">
        <v>0</v>
      </c>
      <c r="I82" s="486"/>
      <c r="J82" s="486"/>
      <c r="K82" s="482"/>
      <c r="L82" s="485">
        <f t="shared" ref="L82:M82" si="52">C82+F82</f>
        <v>0</v>
      </c>
      <c r="M82" s="486">
        <f t="shared" si="52"/>
        <v>0</v>
      </c>
      <c r="N82" s="482">
        <v>1</v>
      </c>
      <c r="O82" s="436"/>
      <c r="P82" s="476"/>
      <c r="Q82" s="476"/>
      <c r="R82" s="476"/>
      <c r="S82" s="476"/>
      <c r="T82" s="476"/>
      <c r="U82" s="476"/>
      <c r="V82" s="476"/>
      <c r="W82" s="476"/>
      <c r="X82" s="476"/>
      <c r="Y82" s="476"/>
      <c r="Z82" s="476"/>
    </row>
    <row r="83" spans="1:26" ht="21" customHeight="1">
      <c r="A83" s="449"/>
      <c r="B83" s="491" t="s">
        <v>1926</v>
      </c>
      <c r="C83" s="494">
        <f t="shared" ref="C83:D83" si="53">SUM(C80:C82)</f>
        <v>0</v>
      </c>
      <c r="D83" s="494">
        <f t="shared" si="53"/>
        <v>0</v>
      </c>
      <c r="E83" s="500">
        <v>0</v>
      </c>
      <c r="F83" s="504">
        <f t="shared" ref="F83:G83" si="54">SUM(F80:F82)</f>
        <v>2</v>
      </c>
      <c r="G83" s="504">
        <f t="shared" si="54"/>
        <v>2</v>
      </c>
      <c r="H83" s="505">
        <f>G83/F83</f>
        <v>1</v>
      </c>
      <c r="I83" s="494">
        <f t="shared" ref="I83:J83" si="55">SUM(I80:I82)</f>
        <v>0</v>
      </c>
      <c r="J83" s="494">
        <f t="shared" si="55"/>
        <v>0</v>
      </c>
      <c r="K83" s="500">
        <v>0</v>
      </c>
      <c r="L83" s="494">
        <f t="shared" ref="L83:M83" si="56">SUM(L80:L82)</f>
        <v>2</v>
      </c>
      <c r="M83" s="494">
        <f t="shared" si="56"/>
        <v>2</v>
      </c>
      <c r="N83" s="500">
        <f>+M83/L83</f>
        <v>1</v>
      </c>
      <c r="O83" s="501"/>
      <c r="P83" s="476"/>
      <c r="Q83" s="476"/>
      <c r="R83" s="476"/>
      <c r="S83" s="476"/>
      <c r="T83" s="476"/>
      <c r="U83" s="476"/>
      <c r="V83" s="476"/>
      <c r="W83" s="476"/>
      <c r="X83" s="476"/>
      <c r="Y83" s="476"/>
      <c r="Z83" s="476"/>
    </row>
    <row r="84" spans="1:26" ht="15.75" customHeight="1">
      <c r="A84" s="449"/>
      <c r="B84" s="475"/>
      <c r="C84" s="449"/>
      <c r="D84" s="496"/>
      <c r="E84" s="449"/>
      <c r="F84" s="449"/>
      <c r="G84" s="449"/>
      <c r="H84" s="449"/>
      <c r="I84" s="449"/>
      <c r="J84" s="449"/>
      <c r="K84" s="449"/>
      <c r="L84" s="449"/>
      <c r="M84" s="449"/>
      <c r="N84" s="449"/>
      <c r="O84" s="436"/>
    </row>
    <row r="85" spans="1:26" ht="21" customHeight="1">
      <c r="A85" s="449"/>
      <c r="B85" s="478" t="s">
        <v>1934</v>
      </c>
      <c r="C85" s="479" t="s">
        <v>1908</v>
      </c>
      <c r="D85" s="479" t="s">
        <v>1909</v>
      </c>
      <c r="E85" s="479" t="s">
        <v>1907</v>
      </c>
      <c r="F85" s="479" t="s">
        <v>1908</v>
      </c>
      <c r="G85" s="479" t="s">
        <v>1909</v>
      </c>
      <c r="H85" s="479" t="s">
        <v>1907</v>
      </c>
      <c r="I85" s="479" t="s">
        <v>1908</v>
      </c>
      <c r="J85" s="479" t="s">
        <v>1909</v>
      </c>
      <c r="K85" s="479" t="s">
        <v>1907</v>
      </c>
      <c r="L85" s="479" t="s">
        <v>1908</v>
      </c>
      <c r="M85" s="479" t="s">
        <v>1909</v>
      </c>
      <c r="N85" s="479" t="s">
        <v>1907</v>
      </c>
      <c r="O85" s="436"/>
      <c r="P85" s="476"/>
      <c r="Q85" s="476"/>
      <c r="R85" s="476"/>
      <c r="S85" s="476"/>
      <c r="T85" s="476"/>
      <c r="U85" s="476"/>
      <c r="V85" s="476"/>
      <c r="W85" s="476"/>
      <c r="X85" s="476"/>
      <c r="Y85" s="476"/>
      <c r="Z85" s="476"/>
    </row>
    <row r="86" spans="1:26" ht="21" customHeight="1">
      <c r="A86" s="449"/>
      <c r="B86" s="475" t="s">
        <v>1068</v>
      </c>
      <c r="C86" s="498"/>
      <c r="D86" s="498"/>
      <c r="E86" s="498"/>
      <c r="F86" s="503">
        <f>+' PTEP 2024-v2'!W87</f>
        <v>1</v>
      </c>
      <c r="G86" s="503">
        <f>+' PTEP 2024-v2'!X87</f>
        <v>0</v>
      </c>
      <c r="H86" s="482">
        <v>1</v>
      </c>
      <c r="I86" s="486"/>
      <c r="J86" s="486"/>
      <c r="K86" s="482"/>
      <c r="L86" s="485">
        <f t="shared" ref="L86:M86" si="57">C86+F86</f>
        <v>1</v>
      </c>
      <c r="M86" s="486">
        <f t="shared" si="57"/>
        <v>0</v>
      </c>
      <c r="N86" s="482">
        <f t="shared" ref="N86:N88" si="58">M86/L86</f>
        <v>0</v>
      </c>
      <c r="O86" s="436"/>
      <c r="P86" s="476"/>
      <c r="Q86" s="476"/>
      <c r="R86" s="476"/>
      <c r="S86" s="476"/>
      <c r="T86" s="476"/>
      <c r="U86" s="476"/>
      <c r="V86" s="476"/>
      <c r="W86" s="476"/>
      <c r="X86" s="476"/>
      <c r="Y86" s="476"/>
      <c r="Z86" s="476"/>
    </row>
    <row r="87" spans="1:26" ht="21" customHeight="1">
      <c r="A87" s="449"/>
      <c r="B87" s="475" t="s">
        <v>1084</v>
      </c>
      <c r="C87" s="498"/>
      <c r="D87" s="498"/>
      <c r="E87" s="498"/>
      <c r="F87" s="503">
        <f>+' PTEP 2024-v2'!W88</f>
        <v>0</v>
      </c>
      <c r="G87" s="503">
        <f>+' PTEP 2024-v2'!X88</f>
        <v>0</v>
      </c>
      <c r="H87" s="482">
        <v>1</v>
      </c>
      <c r="I87" s="486"/>
      <c r="J87" s="486"/>
      <c r="K87" s="482"/>
      <c r="L87" s="485">
        <f t="shared" ref="L87:M87" si="59">C87+F87</f>
        <v>0</v>
      </c>
      <c r="M87" s="486">
        <f t="shared" si="59"/>
        <v>0</v>
      </c>
      <c r="N87" s="482" t="e">
        <f t="shared" si="58"/>
        <v>#DIV/0!</v>
      </c>
      <c r="O87" s="436"/>
      <c r="P87" s="476"/>
      <c r="Q87" s="476"/>
      <c r="R87" s="476"/>
      <c r="S87" s="476"/>
      <c r="T87" s="476"/>
      <c r="U87" s="476"/>
      <c r="V87" s="476"/>
      <c r="W87" s="476"/>
      <c r="X87" s="476"/>
      <c r="Y87" s="476"/>
      <c r="Z87" s="476"/>
    </row>
    <row r="88" spans="1:26" ht="21" customHeight="1">
      <c r="A88" s="449"/>
      <c r="B88" s="475" t="s">
        <v>1102</v>
      </c>
      <c r="C88" s="498"/>
      <c r="D88" s="498"/>
      <c r="E88" s="498"/>
      <c r="F88" s="503">
        <f>+' PTEP 2024-v2'!W89</f>
        <v>0</v>
      </c>
      <c r="G88" s="503">
        <f>+' PTEP 2024-v2'!X89</f>
        <v>0</v>
      </c>
      <c r="H88" s="482">
        <v>1</v>
      </c>
      <c r="I88" s="486"/>
      <c r="J88" s="486"/>
      <c r="K88" s="482"/>
      <c r="L88" s="485">
        <f t="shared" ref="L88:M88" si="60">C88+F88</f>
        <v>0</v>
      </c>
      <c r="M88" s="486">
        <f t="shared" si="60"/>
        <v>0</v>
      </c>
      <c r="N88" s="482" t="e">
        <f t="shared" si="58"/>
        <v>#DIV/0!</v>
      </c>
      <c r="O88" s="436"/>
      <c r="P88" s="476"/>
      <c r="Q88" s="476"/>
      <c r="R88" s="476"/>
      <c r="S88" s="476"/>
      <c r="T88" s="476"/>
      <c r="U88" s="476"/>
      <c r="V88" s="476"/>
      <c r="W88" s="476"/>
      <c r="X88" s="476"/>
      <c r="Y88" s="476"/>
      <c r="Z88" s="476"/>
    </row>
    <row r="89" spans="1:26" ht="21" customHeight="1">
      <c r="A89" s="449"/>
      <c r="B89" s="491" t="s">
        <v>1926</v>
      </c>
      <c r="C89" s="494">
        <f t="shared" ref="C89:D89" si="61">SUM(C86:C88)</f>
        <v>0</v>
      </c>
      <c r="D89" s="494">
        <f t="shared" si="61"/>
        <v>0</v>
      </c>
      <c r="E89" s="500">
        <v>0</v>
      </c>
      <c r="F89" s="504">
        <f t="shared" ref="F89:G89" si="62">SUM(F86:F88)</f>
        <v>1</v>
      </c>
      <c r="G89" s="504">
        <f t="shared" si="62"/>
        <v>0</v>
      </c>
      <c r="H89" s="505">
        <f>G89/F89</f>
        <v>0</v>
      </c>
      <c r="I89" s="494">
        <v>3</v>
      </c>
      <c r="J89" s="494">
        <f>SUM(J86:J88)</f>
        <v>0</v>
      </c>
      <c r="K89" s="500">
        <f>J89/I89</f>
        <v>0</v>
      </c>
      <c r="L89" s="494">
        <f t="shared" ref="L89:M89" si="63">SUM(L86:L88)</f>
        <v>1</v>
      </c>
      <c r="M89" s="494">
        <f t="shared" si="63"/>
        <v>0</v>
      </c>
      <c r="N89" s="500">
        <f>+M89/L89</f>
        <v>0</v>
      </c>
      <c r="O89" s="501"/>
      <c r="P89" s="476"/>
      <c r="Q89" s="476"/>
      <c r="R89" s="476"/>
      <c r="S89" s="476"/>
      <c r="T89" s="476"/>
      <c r="U89" s="476"/>
      <c r="V89" s="476"/>
      <c r="W89" s="476"/>
      <c r="X89" s="476"/>
      <c r="Y89" s="476"/>
      <c r="Z89" s="476"/>
    </row>
    <row r="90" spans="1:26" ht="15.75" customHeight="1">
      <c r="A90" s="449"/>
      <c r="B90" s="475"/>
      <c r="C90" s="449"/>
      <c r="D90" s="496"/>
      <c r="E90" s="449"/>
      <c r="F90" s="449"/>
      <c r="G90" s="449"/>
      <c r="H90" s="449"/>
      <c r="I90" s="449"/>
      <c r="J90" s="449"/>
      <c r="K90" s="449"/>
      <c r="L90" s="449"/>
      <c r="M90" s="449"/>
      <c r="N90" s="449"/>
      <c r="O90" s="436"/>
    </row>
    <row r="91" spans="1:26" ht="21" customHeight="1">
      <c r="A91" s="449"/>
      <c r="B91" s="478" t="s">
        <v>1935</v>
      </c>
      <c r="C91" s="479" t="s">
        <v>1908</v>
      </c>
      <c r="D91" s="479" t="s">
        <v>1909</v>
      </c>
      <c r="E91" s="479" t="s">
        <v>1907</v>
      </c>
      <c r="F91" s="479" t="s">
        <v>1908</v>
      </c>
      <c r="G91" s="479" t="s">
        <v>1909</v>
      </c>
      <c r="H91" s="479" t="s">
        <v>1907</v>
      </c>
      <c r="I91" s="479" t="s">
        <v>1908</v>
      </c>
      <c r="J91" s="479" t="s">
        <v>1909</v>
      </c>
      <c r="K91" s="479" t="s">
        <v>1907</v>
      </c>
      <c r="L91" s="479" t="s">
        <v>1908</v>
      </c>
      <c r="M91" s="479" t="s">
        <v>1909</v>
      </c>
      <c r="N91" s="479" t="s">
        <v>1907</v>
      </c>
      <c r="O91" s="436"/>
      <c r="P91" s="476"/>
      <c r="Q91" s="476"/>
      <c r="R91" s="476"/>
      <c r="S91" s="476"/>
      <c r="T91" s="476"/>
      <c r="U91" s="476"/>
      <c r="V91" s="476"/>
      <c r="W91" s="476"/>
      <c r="X91" s="476"/>
      <c r="Y91" s="476"/>
      <c r="Z91" s="476"/>
    </row>
    <row r="92" spans="1:26" ht="21" customHeight="1">
      <c r="A92" s="449"/>
      <c r="B92" s="475" t="s">
        <v>1119</v>
      </c>
      <c r="C92" s="498"/>
      <c r="D92" s="498"/>
      <c r="E92" s="498"/>
      <c r="F92" s="503">
        <f>+' PTEP 2024-v2'!W91+' PTEP 2024-v2'!W92</f>
        <v>1</v>
      </c>
      <c r="G92" s="503">
        <f>+' PTEP 2024-v2'!X91+' PTEP 2024-v2'!X92</f>
        <v>0</v>
      </c>
      <c r="H92" s="482">
        <f t="shared" ref="H92:H95" si="64">G92/F92</f>
        <v>0</v>
      </c>
      <c r="I92" s="486"/>
      <c r="J92" s="486"/>
      <c r="K92" s="482"/>
      <c r="L92" s="485">
        <f t="shared" ref="L92:M92" si="65">C92+F92</f>
        <v>1</v>
      </c>
      <c r="M92" s="486">
        <f t="shared" si="65"/>
        <v>0</v>
      </c>
      <c r="N92" s="482">
        <f t="shared" ref="N92:N95" si="66">M92/L92</f>
        <v>0</v>
      </c>
      <c r="O92" s="436"/>
      <c r="P92" s="476"/>
      <c r="Q92" s="476"/>
      <c r="R92" s="476"/>
      <c r="S92" s="476"/>
      <c r="T92" s="476"/>
      <c r="U92" s="476"/>
      <c r="V92" s="476"/>
      <c r="W92" s="476"/>
      <c r="X92" s="476"/>
      <c r="Y92" s="476"/>
      <c r="Z92" s="476"/>
    </row>
    <row r="93" spans="1:26" ht="21" customHeight="1">
      <c r="A93" s="449"/>
      <c r="B93" s="475" t="s">
        <v>1146</v>
      </c>
      <c r="C93" s="498"/>
      <c r="D93" s="498"/>
      <c r="E93" s="498"/>
      <c r="F93" s="503">
        <f>+' PTEP 2024-v2'!W93+' PTEP 2024-v2'!W94</f>
        <v>2</v>
      </c>
      <c r="G93" s="503">
        <f>+' PTEP 2024-v2'!X93+' PTEP 2024-v2'!X94</f>
        <v>1</v>
      </c>
      <c r="H93" s="482">
        <f t="shared" si="64"/>
        <v>0.5</v>
      </c>
      <c r="I93" s="486"/>
      <c r="J93" s="486"/>
      <c r="K93" s="482"/>
      <c r="L93" s="485">
        <f t="shared" ref="L93:M93" si="67">C93+F93</f>
        <v>2</v>
      </c>
      <c r="M93" s="486">
        <f t="shared" si="67"/>
        <v>1</v>
      </c>
      <c r="N93" s="482">
        <f t="shared" si="66"/>
        <v>0.5</v>
      </c>
      <c r="O93" s="436"/>
      <c r="P93" s="476"/>
      <c r="Q93" s="476"/>
      <c r="R93" s="476"/>
      <c r="S93" s="476"/>
      <c r="T93" s="476"/>
      <c r="U93" s="476"/>
      <c r="V93" s="476"/>
      <c r="W93" s="476"/>
      <c r="X93" s="476"/>
      <c r="Y93" s="476"/>
      <c r="Z93" s="476"/>
    </row>
    <row r="94" spans="1:26" ht="21" customHeight="1">
      <c r="A94" s="449"/>
      <c r="B94" s="475" t="s">
        <v>1170</v>
      </c>
      <c r="C94" s="498"/>
      <c r="D94" s="498"/>
      <c r="E94" s="498"/>
      <c r="F94" s="503">
        <f>+' PTEP 2024-v2'!W95</f>
        <v>1</v>
      </c>
      <c r="G94" s="503">
        <f>+' PTEP 2024-v2'!X95</f>
        <v>0</v>
      </c>
      <c r="H94" s="482">
        <f t="shared" si="64"/>
        <v>0</v>
      </c>
      <c r="I94" s="486"/>
      <c r="J94" s="486"/>
      <c r="K94" s="482"/>
      <c r="L94" s="485">
        <f t="shared" ref="L94:M94" si="68">C94+F94</f>
        <v>1</v>
      </c>
      <c r="M94" s="486">
        <f t="shared" si="68"/>
        <v>0</v>
      </c>
      <c r="N94" s="482">
        <f t="shared" si="66"/>
        <v>0</v>
      </c>
      <c r="O94" s="436"/>
      <c r="P94" s="476"/>
      <c r="Q94" s="476"/>
      <c r="R94" s="476"/>
      <c r="S94" s="476"/>
      <c r="T94" s="476"/>
      <c r="U94" s="476"/>
      <c r="V94" s="476"/>
      <c r="W94" s="476"/>
      <c r="X94" s="476"/>
      <c r="Y94" s="476"/>
      <c r="Z94" s="476"/>
    </row>
    <row r="95" spans="1:26" ht="21" customHeight="1">
      <c r="A95" s="449"/>
      <c r="B95" s="475" t="s">
        <v>1182</v>
      </c>
      <c r="C95" s="498"/>
      <c r="D95" s="498"/>
      <c r="E95" s="498"/>
      <c r="F95" s="503">
        <f>+' PTEP 2024-v2'!W96+' PTEP 2024-v2'!W97</f>
        <v>1</v>
      </c>
      <c r="G95" s="503">
        <f>+' PTEP 2024-v2'!X96+' PTEP 2024-v2'!X97</f>
        <v>0</v>
      </c>
      <c r="H95" s="482">
        <f t="shared" si="64"/>
        <v>0</v>
      </c>
      <c r="I95" s="486"/>
      <c r="J95" s="486"/>
      <c r="K95" s="482"/>
      <c r="L95" s="485">
        <f t="shared" ref="L95:M95" si="69">C95+F95</f>
        <v>1</v>
      </c>
      <c r="M95" s="486">
        <f t="shared" si="69"/>
        <v>0</v>
      </c>
      <c r="N95" s="482">
        <f t="shared" si="66"/>
        <v>0</v>
      </c>
      <c r="O95" s="436"/>
      <c r="P95" s="476"/>
      <c r="Q95" s="476"/>
      <c r="R95" s="476"/>
      <c r="S95" s="476"/>
      <c r="T95" s="476"/>
      <c r="U95" s="476"/>
      <c r="V95" s="476"/>
      <c r="W95" s="476"/>
      <c r="X95" s="476"/>
      <c r="Y95" s="476"/>
      <c r="Z95" s="476"/>
    </row>
    <row r="96" spans="1:26" ht="21" customHeight="1">
      <c r="A96" s="449"/>
      <c r="B96" s="475" t="s">
        <v>1208</v>
      </c>
      <c r="C96" s="498"/>
      <c r="D96" s="498"/>
      <c r="E96" s="498"/>
      <c r="F96" s="506" t="e">
        <f>+' PTEP 2024-v2'!#REF!</f>
        <v>#REF!</v>
      </c>
      <c r="G96" s="506" t="e">
        <f>+' PTEP 2024-v2'!#REF!</f>
        <v>#REF!</v>
      </c>
      <c r="H96" s="482">
        <v>1</v>
      </c>
      <c r="I96" s="507"/>
      <c r="J96" s="507"/>
      <c r="K96" s="482"/>
      <c r="L96" s="485" t="e">
        <f t="shared" ref="L96:M96" si="70">C96+F96</f>
        <v>#REF!</v>
      </c>
      <c r="M96" s="486" t="e">
        <f t="shared" si="70"/>
        <v>#REF!</v>
      </c>
      <c r="N96" s="482">
        <v>1</v>
      </c>
      <c r="O96" s="508"/>
      <c r="P96" s="476"/>
      <c r="Q96" s="476"/>
      <c r="R96" s="476"/>
      <c r="S96" s="476"/>
      <c r="T96" s="476"/>
      <c r="U96" s="476"/>
      <c r="V96" s="476"/>
      <c r="W96" s="476"/>
      <c r="X96" s="476"/>
      <c r="Y96" s="476"/>
      <c r="Z96" s="476"/>
    </row>
    <row r="97" spans="1:26" ht="21" customHeight="1">
      <c r="A97" s="449"/>
      <c r="B97" s="491" t="s">
        <v>1926</v>
      </c>
      <c r="C97" s="494">
        <f t="shared" ref="C97:D97" si="71">SUM(C92:C96)</f>
        <v>0</v>
      </c>
      <c r="D97" s="494">
        <f t="shared" si="71"/>
        <v>0</v>
      </c>
      <c r="E97" s="500">
        <v>0</v>
      </c>
      <c r="F97" s="504" t="e">
        <f t="shared" ref="F97:G97" si="72">SUM(F92:F96)</f>
        <v>#REF!</v>
      </c>
      <c r="G97" s="504" t="e">
        <f t="shared" si="72"/>
        <v>#REF!</v>
      </c>
      <c r="H97" s="500" t="e">
        <f>+G97/F97</f>
        <v>#REF!</v>
      </c>
      <c r="I97" s="494">
        <f t="shared" ref="I97:J97" si="73">SUM(I92:I96)</f>
        <v>0</v>
      </c>
      <c r="J97" s="494">
        <f t="shared" si="73"/>
        <v>0</v>
      </c>
      <c r="K97" s="500">
        <v>0</v>
      </c>
      <c r="L97" s="494" t="e">
        <f t="shared" ref="L97:M97" si="74">SUM(L92:L96)</f>
        <v>#REF!</v>
      </c>
      <c r="M97" s="494" t="e">
        <f t="shared" si="74"/>
        <v>#REF!</v>
      </c>
      <c r="N97" s="500" t="e">
        <f>+M97/L97</f>
        <v>#REF!</v>
      </c>
      <c r="O97" s="501"/>
      <c r="P97" s="476"/>
      <c r="Q97" s="476"/>
      <c r="R97" s="476"/>
      <c r="S97" s="476"/>
      <c r="T97" s="476"/>
      <c r="U97" s="476"/>
      <c r="V97" s="476"/>
      <c r="W97" s="476"/>
      <c r="X97" s="476"/>
      <c r="Y97" s="476"/>
      <c r="Z97" s="476"/>
    </row>
    <row r="98" spans="1:26" ht="15.75" customHeight="1">
      <c r="A98" s="449"/>
      <c r="B98" s="475"/>
      <c r="C98" s="449"/>
      <c r="D98" s="496"/>
      <c r="E98" s="449"/>
      <c r="F98" s="449"/>
      <c r="G98" s="449"/>
      <c r="H98" s="449"/>
      <c r="I98" s="449"/>
      <c r="J98" s="449"/>
      <c r="K98" s="449"/>
      <c r="L98" s="449"/>
      <c r="M98" s="449"/>
      <c r="N98" s="449"/>
      <c r="O98" s="436"/>
    </row>
    <row r="99" spans="1:26" ht="21" customHeight="1">
      <c r="A99" s="449"/>
      <c r="B99" s="478" t="s">
        <v>1936</v>
      </c>
      <c r="C99" s="479" t="s">
        <v>1908</v>
      </c>
      <c r="D99" s="479" t="s">
        <v>1909</v>
      </c>
      <c r="E99" s="479" t="s">
        <v>1907</v>
      </c>
      <c r="F99" s="479" t="s">
        <v>1908</v>
      </c>
      <c r="G99" s="479" t="s">
        <v>1909</v>
      </c>
      <c r="H99" s="479" t="s">
        <v>1907</v>
      </c>
      <c r="I99" s="479" t="s">
        <v>1908</v>
      </c>
      <c r="J99" s="479" t="s">
        <v>1909</v>
      </c>
      <c r="K99" s="479" t="s">
        <v>1907</v>
      </c>
      <c r="L99" s="479" t="s">
        <v>1908</v>
      </c>
      <c r="M99" s="479" t="s">
        <v>1909</v>
      </c>
      <c r="N99" s="479" t="s">
        <v>1907</v>
      </c>
      <c r="O99" s="436"/>
      <c r="P99" s="476"/>
      <c r="Q99" s="476"/>
      <c r="R99" s="476"/>
      <c r="S99" s="476"/>
      <c r="T99" s="476"/>
      <c r="U99" s="476"/>
      <c r="V99" s="476"/>
      <c r="W99" s="476"/>
      <c r="X99" s="476"/>
      <c r="Y99" s="476"/>
      <c r="Z99" s="476"/>
    </row>
    <row r="100" spans="1:26" ht="21" customHeight="1">
      <c r="A100" s="449"/>
      <c r="B100" s="475" t="s">
        <v>1937</v>
      </c>
      <c r="C100" s="481"/>
      <c r="D100" s="481"/>
      <c r="E100" s="482">
        <v>1</v>
      </c>
      <c r="F100" s="486">
        <f>' PTEP 2024-v2'!W100+' PTEP 2024-v2'!W101</f>
        <v>2</v>
      </c>
      <c r="G100" s="486">
        <f>' PTEP 2024-v2'!X100+' PTEP 2024-v2'!X101</f>
        <v>2</v>
      </c>
      <c r="H100" s="482">
        <f>G100/F100</f>
        <v>1</v>
      </c>
      <c r="I100" s="486"/>
      <c r="J100" s="486"/>
      <c r="K100" s="497"/>
      <c r="L100" s="485">
        <f t="shared" ref="L100:M100" si="75">C100+F100</f>
        <v>2</v>
      </c>
      <c r="M100" s="486">
        <f t="shared" si="75"/>
        <v>2</v>
      </c>
      <c r="N100" s="482">
        <f t="shared" ref="N100:N105" si="76">M100/L100</f>
        <v>1</v>
      </c>
      <c r="O100" s="436"/>
      <c r="P100" s="476"/>
      <c r="Q100" s="476"/>
      <c r="R100" s="476"/>
      <c r="S100" s="476"/>
      <c r="T100" s="476"/>
      <c r="U100" s="476"/>
      <c r="V100" s="476"/>
      <c r="W100" s="476"/>
      <c r="X100" s="476"/>
      <c r="Y100" s="476"/>
      <c r="Z100" s="476"/>
    </row>
    <row r="101" spans="1:26" ht="21" customHeight="1">
      <c r="A101" s="449"/>
      <c r="B101" s="475" t="s">
        <v>1938</v>
      </c>
      <c r="C101" s="481"/>
      <c r="D101" s="481"/>
      <c r="E101" s="482">
        <v>1</v>
      </c>
      <c r="F101" s="486">
        <f>' PTEP 2024-v2'!W102</f>
        <v>1</v>
      </c>
      <c r="G101" s="486">
        <f>' PTEP 2024-v2'!X102</f>
        <v>1</v>
      </c>
      <c r="H101" s="482">
        <v>1</v>
      </c>
      <c r="I101" s="486"/>
      <c r="J101" s="486"/>
      <c r="K101" s="497"/>
      <c r="L101" s="485">
        <f t="shared" ref="L101:M101" si="77">C101+F101</f>
        <v>1</v>
      </c>
      <c r="M101" s="486">
        <f t="shared" si="77"/>
        <v>1</v>
      </c>
      <c r="N101" s="482">
        <f t="shared" si="76"/>
        <v>1</v>
      </c>
      <c r="O101" s="436"/>
      <c r="P101" s="476"/>
      <c r="Q101" s="476"/>
      <c r="R101" s="476"/>
      <c r="S101" s="476"/>
      <c r="T101" s="476"/>
      <c r="U101" s="476"/>
      <c r="V101" s="476"/>
      <c r="W101" s="476"/>
      <c r="X101" s="476"/>
      <c r="Y101" s="476"/>
      <c r="Z101" s="476"/>
    </row>
    <row r="102" spans="1:26" ht="21" customHeight="1">
      <c r="A102" s="449"/>
      <c r="B102" s="475" t="s">
        <v>1939</v>
      </c>
      <c r="C102" s="481"/>
      <c r="D102" s="481"/>
      <c r="E102" s="482">
        <v>1</v>
      </c>
      <c r="F102" s="486">
        <f>' PTEP 2024-v2'!W103</f>
        <v>1</v>
      </c>
      <c r="G102" s="486">
        <f>' PTEP 2024-v2'!X103</f>
        <v>0</v>
      </c>
      <c r="H102" s="482">
        <v>1</v>
      </c>
      <c r="I102" s="486"/>
      <c r="J102" s="486"/>
      <c r="K102" s="497"/>
      <c r="L102" s="485">
        <f t="shared" ref="L102:M102" si="78">C102+F102</f>
        <v>1</v>
      </c>
      <c r="M102" s="486">
        <f t="shared" si="78"/>
        <v>0</v>
      </c>
      <c r="N102" s="482">
        <f t="shared" si="76"/>
        <v>0</v>
      </c>
      <c r="O102" s="436"/>
      <c r="P102" s="476"/>
      <c r="Q102" s="476"/>
      <c r="R102" s="476"/>
      <c r="S102" s="476"/>
      <c r="T102" s="476"/>
      <c r="U102" s="476"/>
      <c r="V102" s="476"/>
      <c r="W102" s="476"/>
      <c r="X102" s="476"/>
      <c r="Y102" s="476"/>
      <c r="Z102" s="476"/>
    </row>
    <row r="103" spans="1:26" ht="21" customHeight="1">
      <c r="A103" s="449"/>
      <c r="B103" s="475" t="s">
        <v>1940</v>
      </c>
      <c r="C103" s="481"/>
      <c r="D103" s="481"/>
      <c r="E103" s="482">
        <v>1</v>
      </c>
      <c r="F103" s="486">
        <f>' PTEP 2024-v2'!W104+' PTEP 2024-v2'!W105</f>
        <v>1</v>
      </c>
      <c r="G103" s="486">
        <f>' PTEP 2024-v2'!X104+' PTEP 2024-v2'!X105</f>
        <v>0</v>
      </c>
      <c r="H103" s="482">
        <f t="shared" ref="H103:H104" si="79">G103/F103</f>
        <v>0</v>
      </c>
      <c r="I103" s="486"/>
      <c r="J103" s="486"/>
      <c r="K103" s="497"/>
      <c r="L103" s="485">
        <f t="shared" ref="L103:M103" si="80">C103+F103</f>
        <v>1</v>
      </c>
      <c r="M103" s="486">
        <f t="shared" si="80"/>
        <v>0</v>
      </c>
      <c r="N103" s="482">
        <f t="shared" si="76"/>
        <v>0</v>
      </c>
      <c r="O103" s="436"/>
      <c r="P103" s="476"/>
      <c r="Q103" s="476"/>
      <c r="R103" s="476"/>
      <c r="S103" s="476"/>
      <c r="T103" s="476"/>
      <c r="U103" s="476"/>
      <c r="V103" s="476"/>
      <c r="W103" s="476"/>
      <c r="X103" s="476"/>
      <c r="Y103" s="476"/>
      <c r="Z103" s="476"/>
    </row>
    <row r="104" spans="1:26" ht="21" customHeight="1">
      <c r="A104" s="449"/>
      <c r="B104" s="475" t="s">
        <v>1941</v>
      </c>
      <c r="C104" s="481">
        <v>0</v>
      </c>
      <c r="D104" s="481">
        <v>0</v>
      </c>
      <c r="E104" s="482">
        <v>1</v>
      </c>
      <c r="F104" s="486">
        <f>' PTEP 2024-v2'!W106</f>
        <v>1</v>
      </c>
      <c r="G104" s="486">
        <f>' PTEP 2024-v2'!X106</f>
        <v>1</v>
      </c>
      <c r="H104" s="482">
        <f t="shared" si="79"/>
        <v>1</v>
      </c>
      <c r="I104" s="486"/>
      <c r="J104" s="486"/>
      <c r="K104" s="497"/>
      <c r="L104" s="485">
        <f t="shared" ref="L104:M104" si="81">C104+F104</f>
        <v>1</v>
      </c>
      <c r="M104" s="486">
        <f t="shared" si="81"/>
        <v>1</v>
      </c>
      <c r="N104" s="482">
        <f t="shared" si="76"/>
        <v>1</v>
      </c>
      <c r="O104" s="436"/>
      <c r="P104" s="476"/>
      <c r="Q104" s="476"/>
      <c r="R104" s="476"/>
      <c r="S104" s="476"/>
      <c r="T104" s="476"/>
      <c r="U104" s="476"/>
      <c r="V104" s="476"/>
      <c r="W104" s="476"/>
      <c r="X104" s="476"/>
      <c r="Y104" s="476"/>
      <c r="Z104" s="476"/>
    </row>
    <row r="105" spans="1:26" ht="21" customHeight="1">
      <c r="A105" s="449"/>
      <c r="B105" s="491" t="s">
        <v>1926</v>
      </c>
      <c r="C105" s="494">
        <f t="shared" ref="C105:D105" si="82">SUM(C100:C104)</f>
        <v>0</v>
      </c>
      <c r="D105" s="494">
        <f t="shared" si="82"/>
        <v>0</v>
      </c>
      <c r="E105" s="500" t="e">
        <f>D105/C105</f>
        <v>#DIV/0!</v>
      </c>
      <c r="F105" s="494">
        <f t="shared" ref="F105:M105" si="83">SUM(F100:F104)</f>
        <v>6</v>
      </c>
      <c r="G105" s="494">
        <f t="shared" si="83"/>
        <v>4</v>
      </c>
      <c r="H105" s="494">
        <f t="shared" si="83"/>
        <v>4</v>
      </c>
      <c r="I105" s="494">
        <f t="shared" si="83"/>
        <v>0</v>
      </c>
      <c r="J105" s="494">
        <f t="shared" si="83"/>
        <v>0</v>
      </c>
      <c r="K105" s="494">
        <f t="shared" si="83"/>
        <v>0</v>
      </c>
      <c r="L105" s="494">
        <f t="shared" si="83"/>
        <v>6</v>
      </c>
      <c r="M105" s="494">
        <f t="shared" si="83"/>
        <v>4</v>
      </c>
      <c r="N105" s="500">
        <f t="shared" si="76"/>
        <v>0.66666666666666663</v>
      </c>
      <c r="O105" s="501"/>
      <c r="P105" s="476"/>
      <c r="Q105" s="476"/>
      <c r="R105" s="476"/>
      <c r="S105" s="476"/>
      <c r="T105" s="476"/>
      <c r="U105" s="476"/>
      <c r="V105" s="476"/>
      <c r="W105" s="476"/>
      <c r="X105" s="476"/>
      <c r="Y105" s="476"/>
      <c r="Z105" s="476"/>
    </row>
    <row r="106" spans="1:26" ht="15.75" customHeight="1">
      <c r="A106" s="449"/>
      <c r="B106" s="475"/>
      <c r="C106" s="449"/>
      <c r="D106" s="496"/>
      <c r="E106" s="449"/>
      <c r="F106" s="449"/>
      <c r="G106" s="449"/>
      <c r="H106" s="449"/>
      <c r="I106" s="449"/>
      <c r="J106" s="449"/>
      <c r="K106" s="449"/>
      <c r="L106" s="449"/>
      <c r="M106" s="449"/>
      <c r="N106" s="449"/>
      <c r="O106" s="436"/>
    </row>
    <row r="107" spans="1:26" ht="21" customHeight="1">
      <c r="A107" s="449"/>
      <c r="B107" s="478" t="s">
        <v>1942</v>
      </c>
      <c r="C107" s="479" t="s">
        <v>1908</v>
      </c>
      <c r="D107" s="479" t="s">
        <v>1909</v>
      </c>
      <c r="E107" s="479" t="s">
        <v>1907</v>
      </c>
      <c r="F107" s="479" t="s">
        <v>1908</v>
      </c>
      <c r="G107" s="479" t="s">
        <v>1909</v>
      </c>
      <c r="H107" s="479" t="s">
        <v>1907</v>
      </c>
      <c r="I107" s="479" t="s">
        <v>1908</v>
      </c>
      <c r="J107" s="479" t="s">
        <v>1909</v>
      </c>
      <c r="K107" s="479" t="s">
        <v>1907</v>
      </c>
      <c r="L107" s="479" t="s">
        <v>1908</v>
      </c>
      <c r="M107" s="479" t="s">
        <v>1909</v>
      </c>
      <c r="N107" s="479" t="s">
        <v>1907</v>
      </c>
      <c r="O107" s="436"/>
      <c r="P107" s="476"/>
      <c r="Q107" s="476"/>
      <c r="R107" s="476"/>
      <c r="S107" s="476"/>
      <c r="T107" s="476"/>
      <c r="U107" s="476"/>
      <c r="V107" s="476"/>
      <c r="W107" s="476"/>
      <c r="X107" s="476"/>
      <c r="Y107" s="476"/>
      <c r="Z107" s="476"/>
    </row>
    <row r="108" spans="1:26" ht="21" customHeight="1">
      <c r="A108" s="449"/>
      <c r="B108" s="475" t="s">
        <v>1319</v>
      </c>
      <c r="C108" s="498"/>
      <c r="D108" s="498"/>
      <c r="E108" s="498"/>
      <c r="F108" s="503">
        <f>' PTEP 2024-v2'!W108</f>
        <v>0</v>
      </c>
      <c r="G108" s="503">
        <f>' PTEP 2024-v2'!X108</f>
        <v>0</v>
      </c>
      <c r="H108" s="509" t="e">
        <f>G108/F108</f>
        <v>#DIV/0!</v>
      </c>
      <c r="I108" s="486"/>
      <c r="J108" s="486"/>
      <c r="K108" s="482"/>
      <c r="L108" s="485">
        <f t="shared" ref="L108:M108" si="84">C108+F108</f>
        <v>0</v>
      </c>
      <c r="M108" s="486">
        <f t="shared" si="84"/>
        <v>0</v>
      </c>
      <c r="N108" s="482" t="e">
        <f>M108/L108</f>
        <v>#DIV/0!</v>
      </c>
      <c r="O108" s="436"/>
      <c r="P108" s="476"/>
      <c r="Q108" s="476"/>
      <c r="R108" s="476"/>
      <c r="S108" s="476"/>
      <c r="T108" s="476"/>
      <c r="U108" s="476"/>
      <c r="V108" s="476"/>
      <c r="W108" s="476"/>
      <c r="X108" s="476"/>
      <c r="Y108" s="476"/>
      <c r="Z108" s="476"/>
    </row>
    <row r="109" spans="1:26" ht="21" customHeight="1">
      <c r="A109" s="449"/>
      <c r="B109" s="475" t="s">
        <v>1332</v>
      </c>
      <c r="C109" s="498"/>
      <c r="D109" s="498"/>
      <c r="E109" s="498"/>
      <c r="F109" s="503">
        <f>' PTEP 2024-v2'!W109</f>
        <v>0</v>
      </c>
      <c r="G109" s="503">
        <f>' PTEP 2024-v2'!X109</f>
        <v>0</v>
      </c>
      <c r="H109" s="509">
        <v>1</v>
      </c>
      <c r="I109" s="486"/>
      <c r="J109" s="486"/>
      <c r="K109" s="482"/>
      <c r="L109" s="485">
        <f t="shared" ref="L109:M109" si="85">C109+F109</f>
        <v>0</v>
      </c>
      <c r="M109" s="486">
        <f t="shared" si="85"/>
        <v>0</v>
      </c>
      <c r="N109" s="482">
        <v>0</v>
      </c>
      <c r="O109" s="436"/>
      <c r="P109" s="476"/>
      <c r="Q109" s="476"/>
      <c r="R109" s="476"/>
      <c r="S109" s="476"/>
      <c r="T109" s="476"/>
      <c r="U109" s="476"/>
      <c r="V109" s="476"/>
      <c r="W109" s="476"/>
      <c r="X109" s="476"/>
      <c r="Y109" s="476"/>
      <c r="Z109" s="476"/>
    </row>
    <row r="110" spans="1:26" ht="21" customHeight="1">
      <c r="A110" s="449"/>
      <c r="B110" s="475" t="s">
        <v>1342</v>
      </c>
      <c r="C110" s="498"/>
      <c r="D110" s="498"/>
      <c r="E110" s="498"/>
      <c r="F110" s="503">
        <f>' PTEP 2024-v2'!W110</f>
        <v>0</v>
      </c>
      <c r="G110" s="503">
        <f>' PTEP 2024-v2'!X110</f>
        <v>0</v>
      </c>
      <c r="H110" s="509">
        <v>1</v>
      </c>
      <c r="I110" s="486"/>
      <c r="J110" s="486"/>
      <c r="K110" s="482"/>
      <c r="L110" s="485">
        <f t="shared" ref="L110:M110" si="86">C110+F110</f>
        <v>0</v>
      </c>
      <c r="M110" s="486">
        <f t="shared" si="86"/>
        <v>0</v>
      </c>
      <c r="N110" s="482">
        <v>0</v>
      </c>
      <c r="O110" s="436"/>
      <c r="P110" s="476"/>
      <c r="Q110" s="476"/>
      <c r="R110" s="476"/>
      <c r="S110" s="476"/>
      <c r="T110" s="476"/>
      <c r="U110" s="476"/>
      <c r="V110" s="476"/>
      <c r="W110" s="476"/>
      <c r="X110" s="476"/>
      <c r="Y110" s="476"/>
      <c r="Z110" s="476"/>
    </row>
    <row r="111" spans="1:26" ht="21" customHeight="1">
      <c r="A111" s="449"/>
      <c r="B111" s="491" t="s">
        <v>1926</v>
      </c>
      <c r="C111" s="494">
        <f t="shared" ref="C111:D111" si="87">SUM(C108:C110)</f>
        <v>0</v>
      </c>
      <c r="D111" s="494">
        <f t="shared" si="87"/>
        <v>0</v>
      </c>
      <c r="E111" s="500">
        <v>0</v>
      </c>
      <c r="F111" s="504">
        <f t="shared" ref="F111:G111" si="88">SUM(F108:F110)</f>
        <v>0</v>
      </c>
      <c r="G111" s="504">
        <f t="shared" si="88"/>
        <v>0</v>
      </c>
      <c r="H111" s="505" t="e">
        <f>G111/F111</f>
        <v>#DIV/0!</v>
      </c>
      <c r="I111" s="494">
        <f t="shared" ref="I111:J111" si="89">SUM(I108:I110)</f>
        <v>0</v>
      </c>
      <c r="J111" s="494">
        <f t="shared" si="89"/>
        <v>0</v>
      </c>
      <c r="K111" s="500">
        <v>0</v>
      </c>
      <c r="L111" s="494">
        <f t="shared" ref="L111:M111" si="90">SUM(L108:L110)</f>
        <v>0</v>
      </c>
      <c r="M111" s="494">
        <f t="shared" si="90"/>
        <v>0</v>
      </c>
      <c r="N111" s="500" t="e">
        <f>+M111/L111</f>
        <v>#DIV/0!</v>
      </c>
      <c r="O111" s="501"/>
      <c r="P111" s="476"/>
      <c r="Q111" s="476"/>
      <c r="R111" s="476"/>
      <c r="S111" s="476"/>
      <c r="T111" s="476"/>
      <c r="U111" s="476"/>
      <c r="V111" s="476"/>
      <c r="W111" s="476"/>
      <c r="X111" s="476"/>
      <c r="Y111" s="476"/>
      <c r="Z111" s="476"/>
    </row>
    <row r="112" spans="1:26" ht="15.75" customHeight="1">
      <c r="A112" s="449"/>
      <c r="B112" s="475"/>
      <c r="C112" s="449"/>
      <c r="D112" s="496"/>
      <c r="E112" s="449"/>
      <c r="F112" s="449"/>
      <c r="G112" s="449"/>
      <c r="H112" s="449"/>
      <c r="I112" s="449"/>
      <c r="J112" s="449"/>
      <c r="K112" s="449"/>
      <c r="L112" s="449"/>
      <c r="M112" s="449"/>
      <c r="N112" s="449"/>
      <c r="O112" s="436"/>
    </row>
    <row r="113" spans="1:26" ht="21" customHeight="1">
      <c r="A113" s="449"/>
      <c r="B113" s="478" t="s">
        <v>1943</v>
      </c>
      <c r="C113" s="510" t="s">
        <v>1908</v>
      </c>
      <c r="D113" s="510" t="s">
        <v>1909</v>
      </c>
      <c r="E113" s="510" t="s">
        <v>1907</v>
      </c>
      <c r="F113" s="510" t="s">
        <v>1908</v>
      </c>
      <c r="G113" s="510" t="s">
        <v>1909</v>
      </c>
      <c r="H113" s="510" t="s">
        <v>1907</v>
      </c>
      <c r="I113" s="510" t="s">
        <v>1908</v>
      </c>
      <c r="J113" s="510" t="s">
        <v>1909</v>
      </c>
      <c r="K113" s="510" t="s">
        <v>1907</v>
      </c>
      <c r="L113" s="510" t="s">
        <v>1908</v>
      </c>
      <c r="M113" s="510" t="s">
        <v>1909</v>
      </c>
      <c r="N113" s="510" t="s">
        <v>1907</v>
      </c>
      <c r="O113" s="436"/>
      <c r="P113" s="476"/>
      <c r="Q113" s="476"/>
      <c r="R113" s="476"/>
      <c r="S113" s="476"/>
      <c r="T113" s="476"/>
      <c r="U113" s="476"/>
      <c r="V113" s="476"/>
      <c r="W113" s="476"/>
      <c r="X113" s="476"/>
      <c r="Y113" s="476"/>
      <c r="Z113" s="476"/>
    </row>
    <row r="114" spans="1:26" ht="15.75" customHeight="1">
      <c r="A114" s="449"/>
      <c r="B114" s="475" t="s">
        <v>1183</v>
      </c>
      <c r="C114" s="481">
        <v>0</v>
      </c>
      <c r="D114" s="481">
        <v>0</v>
      </c>
      <c r="E114" s="482">
        <v>1</v>
      </c>
      <c r="F114" s="498"/>
      <c r="G114" s="498"/>
      <c r="H114" s="498"/>
      <c r="I114" s="511"/>
      <c r="J114" s="511"/>
      <c r="K114" s="511"/>
      <c r="L114" s="485">
        <v>0</v>
      </c>
      <c r="M114" s="486">
        <v>0</v>
      </c>
      <c r="N114" s="482">
        <v>0</v>
      </c>
      <c r="O114" s="436"/>
    </row>
    <row r="115" spans="1:26" ht="15.75" customHeight="1">
      <c r="A115" s="449"/>
      <c r="B115" s="475" t="s">
        <v>1197</v>
      </c>
      <c r="C115" s="481">
        <v>0</v>
      </c>
      <c r="D115" s="481">
        <v>0</v>
      </c>
      <c r="E115" s="482">
        <v>1</v>
      </c>
      <c r="F115" s="498"/>
      <c r="G115" s="498"/>
      <c r="H115" s="498"/>
      <c r="I115" s="511"/>
      <c r="J115" s="511"/>
      <c r="K115" s="511"/>
      <c r="L115" s="485">
        <v>0</v>
      </c>
      <c r="M115" s="486">
        <v>0</v>
      </c>
      <c r="N115" s="482">
        <v>0</v>
      </c>
      <c r="O115" s="436"/>
    </row>
    <row r="116" spans="1:26" ht="15.75" customHeight="1">
      <c r="A116" s="449"/>
      <c r="B116" s="475" t="s">
        <v>1944</v>
      </c>
      <c r="C116" s="481">
        <v>0</v>
      </c>
      <c r="D116" s="481">
        <v>0</v>
      </c>
      <c r="E116" s="482">
        <v>1</v>
      </c>
      <c r="F116" s="498"/>
      <c r="G116" s="498"/>
      <c r="H116" s="498"/>
      <c r="I116" s="511"/>
      <c r="J116" s="511"/>
      <c r="K116" s="511"/>
      <c r="L116" s="485">
        <v>0</v>
      </c>
      <c r="M116" s="486">
        <v>0</v>
      </c>
      <c r="N116" s="482">
        <v>0</v>
      </c>
      <c r="O116" s="436"/>
    </row>
    <row r="117" spans="1:26" ht="15.75" customHeight="1">
      <c r="A117" s="449"/>
      <c r="B117" s="475" t="s">
        <v>1945</v>
      </c>
      <c r="C117" s="481">
        <v>0</v>
      </c>
      <c r="D117" s="481">
        <v>0</v>
      </c>
      <c r="E117" s="482">
        <v>1</v>
      </c>
      <c r="F117" s="498"/>
      <c r="G117" s="498"/>
      <c r="H117" s="498"/>
      <c r="I117" s="512"/>
      <c r="J117" s="512"/>
      <c r="K117" s="511"/>
      <c r="L117" s="485">
        <v>0</v>
      </c>
      <c r="M117" s="486">
        <v>0</v>
      </c>
      <c r="N117" s="482">
        <v>0</v>
      </c>
      <c r="O117" s="436"/>
    </row>
    <row r="118" spans="1:26" ht="15.75" customHeight="1">
      <c r="A118" s="449"/>
      <c r="B118" s="491" t="s">
        <v>1926</v>
      </c>
      <c r="C118" s="494">
        <v>1</v>
      </c>
      <c r="D118" s="494">
        <v>1</v>
      </c>
      <c r="E118" s="500">
        <v>1</v>
      </c>
      <c r="F118" s="504">
        <v>0</v>
      </c>
      <c r="G118" s="504">
        <v>0</v>
      </c>
      <c r="H118" s="505">
        <v>0</v>
      </c>
      <c r="I118" s="494">
        <v>0</v>
      </c>
      <c r="J118" s="494">
        <v>0</v>
      </c>
      <c r="K118" s="500">
        <v>0</v>
      </c>
      <c r="L118" s="494">
        <v>0</v>
      </c>
      <c r="M118" s="494">
        <v>0</v>
      </c>
      <c r="N118" s="500">
        <v>0</v>
      </c>
      <c r="O118" s="436"/>
    </row>
    <row r="119" spans="1:26" ht="15.75" customHeight="1">
      <c r="A119" s="449"/>
      <c r="B119" s="475"/>
      <c r="C119" s="449"/>
      <c r="D119" s="496"/>
      <c r="E119" s="449"/>
      <c r="F119" s="449"/>
      <c r="G119" s="449"/>
      <c r="H119" s="449"/>
      <c r="I119" s="449"/>
      <c r="J119" s="449"/>
      <c r="K119" s="449"/>
      <c r="L119" s="449"/>
      <c r="M119" s="449"/>
      <c r="N119" s="449"/>
      <c r="O119" s="436"/>
    </row>
    <row r="120" spans="1:26" ht="15.75" customHeight="1">
      <c r="A120" s="449"/>
      <c r="B120" s="475"/>
      <c r="C120" s="449"/>
      <c r="D120" s="449"/>
      <c r="E120" s="449"/>
      <c r="F120" s="449"/>
      <c r="G120" s="449"/>
      <c r="H120" s="449"/>
      <c r="I120" s="449"/>
      <c r="J120" s="449"/>
      <c r="K120" s="449"/>
      <c r="L120" s="449"/>
      <c r="M120" s="449"/>
      <c r="N120" s="449"/>
      <c r="O120" s="436"/>
      <c r="P120" s="476"/>
      <c r="Q120" s="476"/>
      <c r="R120" s="476"/>
      <c r="S120" s="476"/>
      <c r="T120" s="476"/>
      <c r="U120" s="476"/>
      <c r="V120" s="476"/>
      <c r="W120" s="476"/>
      <c r="X120" s="476"/>
      <c r="Y120" s="476"/>
      <c r="Z120" s="476"/>
    </row>
    <row r="121" spans="1:26" ht="15.75" customHeight="1">
      <c r="A121" s="449"/>
      <c r="B121" s="475"/>
      <c r="C121" s="449"/>
      <c r="D121" s="449"/>
      <c r="E121" s="449"/>
      <c r="F121" s="449"/>
      <c r="G121" s="449"/>
      <c r="H121" s="449"/>
      <c r="I121" s="449"/>
      <c r="J121" s="449"/>
      <c r="K121" s="449"/>
      <c r="L121" s="449"/>
      <c r="M121" s="449"/>
      <c r="N121" s="449"/>
      <c r="O121" s="436"/>
      <c r="P121" s="476"/>
      <c r="Q121" s="476"/>
      <c r="R121" s="476"/>
      <c r="S121" s="476"/>
      <c r="T121" s="476"/>
      <c r="U121" s="476"/>
      <c r="V121" s="476"/>
      <c r="W121" s="476"/>
      <c r="X121" s="476"/>
      <c r="Y121" s="476"/>
      <c r="Z121" s="476"/>
    </row>
    <row r="122" spans="1:26" ht="15.75" customHeight="1">
      <c r="A122" s="449"/>
      <c r="B122" s="476"/>
      <c r="C122" s="513" t="s">
        <v>1946</v>
      </c>
      <c r="D122" s="469"/>
      <c r="E122" s="476"/>
      <c r="F122" s="469"/>
      <c r="G122" s="469"/>
      <c r="H122" s="469"/>
      <c r="I122" s="469"/>
      <c r="J122" s="476"/>
      <c r="K122" s="513" t="s">
        <v>1947</v>
      </c>
      <c r="L122" s="469"/>
      <c r="M122" s="469"/>
      <c r="N122" s="469"/>
      <c r="O122" s="436"/>
      <c r="P122" s="476"/>
      <c r="Q122" s="476"/>
      <c r="R122" s="476"/>
      <c r="S122" s="476"/>
      <c r="T122" s="476"/>
      <c r="U122" s="476"/>
      <c r="V122" s="476"/>
      <c r="W122" s="476"/>
      <c r="X122" s="476"/>
      <c r="Y122" s="476"/>
      <c r="Z122" s="476"/>
    </row>
    <row r="123" spans="1:26" ht="15.75" customHeight="1">
      <c r="A123" s="449"/>
      <c r="B123" s="476"/>
      <c r="C123" s="475" t="s">
        <v>1948</v>
      </c>
      <c r="D123" s="514"/>
      <c r="E123" s="476"/>
      <c r="F123" s="514"/>
      <c r="G123" s="514"/>
      <c r="H123" s="514"/>
      <c r="I123" s="514"/>
      <c r="J123" s="476"/>
      <c r="K123" s="475" t="s">
        <v>1949</v>
      </c>
      <c r="L123" s="514"/>
      <c r="M123" s="514"/>
      <c r="N123" s="514"/>
      <c r="O123" s="436"/>
      <c r="P123" s="476"/>
      <c r="Q123" s="476"/>
      <c r="R123" s="476"/>
      <c r="S123" s="476"/>
      <c r="T123" s="476"/>
      <c r="U123" s="476"/>
      <c r="V123" s="476"/>
      <c r="W123" s="476"/>
      <c r="X123" s="476"/>
      <c r="Y123" s="476"/>
      <c r="Z123" s="476"/>
    </row>
    <row r="124" spans="1:26" ht="15.75" customHeight="1">
      <c r="A124" s="449"/>
      <c r="B124" s="476"/>
      <c r="C124" s="475" t="s">
        <v>1950</v>
      </c>
      <c r="D124" s="449"/>
      <c r="E124" s="449"/>
      <c r="F124" s="449"/>
      <c r="G124" s="449"/>
      <c r="H124" s="449"/>
      <c r="I124" s="449"/>
      <c r="J124" s="449"/>
      <c r="K124" s="475" t="s">
        <v>1951</v>
      </c>
      <c r="L124" s="449"/>
      <c r="M124" s="449"/>
      <c r="N124" s="449"/>
      <c r="O124" s="436"/>
      <c r="P124" s="476"/>
      <c r="Q124" s="476"/>
      <c r="R124" s="476"/>
      <c r="S124" s="476"/>
      <c r="T124" s="476"/>
      <c r="U124" s="476"/>
      <c r="V124" s="476"/>
      <c r="W124" s="476"/>
      <c r="X124" s="476"/>
      <c r="Y124" s="476"/>
      <c r="Z124" s="476"/>
    </row>
    <row r="125" spans="1:26" ht="15.75" customHeight="1">
      <c r="A125" s="449"/>
      <c r="B125" s="476"/>
      <c r="C125" s="475" t="s">
        <v>1952</v>
      </c>
      <c r="D125" s="449"/>
      <c r="E125" s="449"/>
      <c r="F125" s="449"/>
      <c r="G125" s="449"/>
      <c r="H125" s="449"/>
      <c r="I125" s="449"/>
      <c r="J125" s="449"/>
      <c r="K125" s="449"/>
      <c r="L125" s="449"/>
      <c r="M125" s="449"/>
      <c r="N125" s="449"/>
      <c r="O125" s="436"/>
      <c r="P125" s="476"/>
      <c r="Q125" s="476"/>
      <c r="R125" s="476"/>
      <c r="S125" s="476"/>
      <c r="T125" s="476"/>
      <c r="U125" s="476"/>
      <c r="V125" s="476"/>
      <c r="W125" s="476"/>
      <c r="X125" s="476"/>
      <c r="Y125" s="476"/>
      <c r="Z125" s="476"/>
    </row>
    <row r="126" spans="1:26" ht="15.75" customHeight="1">
      <c r="A126" s="449"/>
      <c r="B126" s="476"/>
      <c r="C126" s="475" t="s">
        <v>1953</v>
      </c>
      <c r="D126" s="449"/>
      <c r="E126" s="449"/>
      <c r="F126" s="449"/>
      <c r="G126" s="449"/>
      <c r="H126" s="449"/>
      <c r="I126" s="449"/>
      <c r="J126" s="449"/>
      <c r="K126" s="449"/>
      <c r="L126" s="449"/>
      <c r="M126" s="449"/>
      <c r="N126" s="449"/>
      <c r="O126" s="436"/>
      <c r="P126" s="476"/>
      <c r="Q126" s="476"/>
      <c r="R126" s="476"/>
      <c r="S126" s="476"/>
      <c r="T126" s="476"/>
      <c r="U126" s="476"/>
      <c r="V126" s="476"/>
      <c r="W126" s="476"/>
      <c r="X126" s="476"/>
      <c r="Y126" s="476"/>
      <c r="Z126" s="476"/>
    </row>
    <row r="127" spans="1:26" ht="15.75" customHeight="1">
      <c r="A127" s="449"/>
      <c r="B127" s="476"/>
      <c r="C127" s="475" t="s">
        <v>1954</v>
      </c>
      <c r="D127" s="449"/>
      <c r="E127" s="449"/>
      <c r="F127" s="449"/>
      <c r="G127" s="449"/>
      <c r="H127" s="449"/>
      <c r="I127" s="449"/>
      <c r="J127" s="449"/>
      <c r="K127" s="449"/>
      <c r="L127" s="449"/>
      <c r="M127" s="449"/>
      <c r="N127" s="449"/>
      <c r="O127" s="436"/>
      <c r="P127" s="476"/>
      <c r="Q127" s="476"/>
      <c r="R127" s="476"/>
      <c r="S127" s="476"/>
      <c r="T127" s="476"/>
      <c r="U127" s="476"/>
      <c r="V127" s="476"/>
      <c r="W127" s="476"/>
      <c r="X127" s="476"/>
      <c r="Y127" s="476"/>
      <c r="Z127" s="476"/>
    </row>
    <row r="128" spans="1:26" ht="15.75" customHeight="1">
      <c r="A128" s="449"/>
      <c r="B128" s="476"/>
      <c r="C128" s="475"/>
      <c r="D128" s="449"/>
      <c r="E128" s="449"/>
      <c r="F128" s="449"/>
      <c r="G128" s="449"/>
      <c r="H128" s="449"/>
      <c r="I128" s="449"/>
      <c r="J128" s="449"/>
      <c r="K128" s="449"/>
      <c r="L128" s="449"/>
      <c r="M128" s="449"/>
      <c r="N128" s="449"/>
      <c r="O128" s="436"/>
      <c r="P128" s="476"/>
      <c r="Q128" s="476"/>
      <c r="R128" s="476"/>
      <c r="S128" s="476"/>
      <c r="T128" s="476"/>
      <c r="U128" s="476"/>
      <c r="V128" s="476"/>
      <c r="W128" s="476"/>
      <c r="X128" s="476"/>
      <c r="Y128" s="476"/>
      <c r="Z128" s="476"/>
    </row>
    <row r="129" spans="1:26" ht="15.75" customHeight="1">
      <c r="A129" s="515"/>
      <c r="B129" s="436"/>
      <c r="C129" s="436"/>
      <c r="D129" s="436"/>
      <c r="E129" s="436"/>
      <c r="F129" s="436"/>
      <c r="G129" s="436"/>
      <c r="H129" s="436"/>
      <c r="I129" s="436"/>
      <c r="J129" s="436"/>
      <c r="K129" s="436"/>
      <c r="L129" s="436"/>
      <c r="M129" s="436"/>
      <c r="N129" s="436"/>
      <c r="O129" s="436"/>
      <c r="P129" s="476"/>
      <c r="Q129" s="476"/>
      <c r="R129" s="476"/>
      <c r="S129" s="476"/>
      <c r="T129" s="476"/>
      <c r="U129" s="476"/>
      <c r="V129" s="476"/>
      <c r="W129" s="476"/>
      <c r="X129" s="476"/>
      <c r="Y129" s="476"/>
      <c r="Z129" s="476"/>
    </row>
    <row r="130" spans="1:26" ht="15.75" customHeight="1">
      <c r="A130" s="515"/>
      <c r="B130" s="516">
        <v>45321</v>
      </c>
      <c r="C130" s="517"/>
      <c r="D130" s="517"/>
      <c r="E130" s="517"/>
      <c r="F130" s="517"/>
      <c r="G130" s="517"/>
      <c r="H130" s="517"/>
      <c r="I130" s="517"/>
      <c r="J130" s="517"/>
      <c r="K130" s="517"/>
      <c r="L130" s="517"/>
      <c r="M130" s="517"/>
      <c r="N130" s="517"/>
      <c r="O130" s="436"/>
    </row>
    <row r="131" spans="1:26" ht="15.75" customHeight="1">
      <c r="A131" s="515"/>
      <c r="B131" s="436"/>
      <c r="C131" s="436"/>
      <c r="D131" s="436"/>
      <c r="E131" s="436"/>
      <c r="F131" s="436"/>
      <c r="G131" s="436"/>
      <c r="H131" s="436"/>
      <c r="I131" s="436"/>
      <c r="J131" s="436"/>
      <c r="K131" s="436"/>
      <c r="L131" s="436"/>
      <c r="M131" s="436"/>
      <c r="N131" s="436"/>
      <c r="O131" s="436"/>
    </row>
    <row r="132" spans="1:26" ht="15.75" customHeight="1">
      <c r="A132" s="515"/>
      <c r="B132" s="436"/>
      <c r="C132" s="436"/>
      <c r="D132" s="436"/>
      <c r="E132" s="436"/>
      <c r="F132" s="436"/>
      <c r="G132" s="436"/>
      <c r="H132" s="436"/>
      <c r="I132" s="436"/>
      <c r="J132" s="436"/>
      <c r="K132" s="436"/>
      <c r="L132" s="436"/>
      <c r="M132" s="436"/>
      <c r="N132" s="436"/>
      <c r="O132" s="436"/>
    </row>
    <row r="133" spans="1:26" ht="15.75" customHeight="1">
      <c r="A133" s="518"/>
    </row>
    <row r="134" spans="1:26" ht="15.75" customHeight="1">
      <c r="A134" s="518"/>
    </row>
    <row r="135" spans="1:26" ht="15.75" customHeight="1">
      <c r="A135" s="518"/>
    </row>
    <row r="136" spans="1:26" ht="15.75" customHeight="1">
      <c r="A136" s="518"/>
    </row>
    <row r="137" spans="1:26" ht="15.75" customHeight="1">
      <c r="A137" s="518"/>
    </row>
    <row r="138" spans="1:26" ht="15.75" customHeight="1">
      <c r="A138" s="518"/>
    </row>
    <row r="139" spans="1:26" ht="15.75" customHeight="1">
      <c r="A139" s="518"/>
    </row>
    <row r="140" spans="1:26" ht="15.75" customHeight="1">
      <c r="A140" s="518"/>
    </row>
    <row r="141" spans="1:26" ht="15.75" customHeight="1">
      <c r="A141" s="518"/>
    </row>
    <row r="142" spans="1:26" ht="15.75" customHeight="1">
      <c r="A142" s="518"/>
    </row>
    <row r="143" spans="1:26" ht="15.75" customHeight="1">
      <c r="A143" s="518"/>
    </row>
    <row r="144" spans="1:26" ht="15.75" customHeight="1">
      <c r="A144" s="518"/>
    </row>
    <row r="145" spans="1:1" ht="15.75" customHeight="1">
      <c r="A145" s="518"/>
    </row>
    <row r="146" spans="1:1" ht="15.75" customHeight="1">
      <c r="A146" s="518"/>
    </row>
    <row r="147" spans="1:1" ht="15.75" customHeight="1">
      <c r="A147" s="518"/>
    </row>
    <row r="148" spans="1:1" ht="15.75" customHeight="1">
      <c r="A148" s="518"/>
    </row>
    <row r="149" spans="1:1" ht="15.75" customHeight="1">
      <c r="A149" s="518"/>
    </row>
    <row r="150" spans="1:1" ht="15.75" customHeight="1">
      <c r="A150" s="518"/>
    </row>
    <row r="151" spans="1:1" ht="15.75" customHeight="1">
      <c r="A151" s="518"/>
    </row>
    <row r="152" spans="1:1" ht="15.75" customHeight="1">
      <c r="A152" s="518"/>
    </row>
    <row r="153" spans="1:1" ht="15.75" customHeight="1">
      <c r="A153" s="518"/>
    </row>
    <row r="154" spans="1:1" ht="15.75" customHeight="1">
      <c r="A154" s="518"/>
    </row>
    <row r="155" spans="1:1" ht="15.75" customHeight="1">
      <c r="A155" s="518"/>
    </row>
    <row r="156" spans="1:1" ht="15.75" customHeight="1">
      <c r="A156" s="518"/>
    </row>
    <row r="157" spans="1:1" ht="15.75" customHeight="1">
      <c r="A157" s="518"/>
    </row>
    <row r="158" spans="1:1" ht="15.75" customHeight="1">
      <c r="A158" s="518"/>
    </row>
    <row r="159" spans="1:1" ht="15.75" customHeight="1">
      <c r="A159" s="518"/>
    </row>
    <row r="160" spans="1:1" ht="15.75" customHeight="1">
      <c r="A160" s="518"/>
    </row>
    <row r="161" spans="1:1" ht="15.75" customHeight="1">
      <c r="A161" s="518"/>
    </row>
    <row r="162" spans="1:1" ht="15.75" customHeight="1">
      <c r="A162" s="518"/>
    </row>
    <row r="163" spans="1:1" ht="15.75" customHeight="1">
      <c r="A163" s="518"/>
    </row>
    <row r="164" spans="1:1" ht="15.75" customHeight="1">
      <c r="A164" s="518"/>
    </row>
    <row r="165" spans="1:1" ht="15.75" customHeight="1">
      <c r="A165" s="518"/>
    </row>
    <row r="166" spans="1:1" ht="15.75" customHeight="1">
      <c r="A166" s="518"/>
    </row>
    <row r="167" spans="1:1" ht="15.75" customHeight="1">
      <c r="A167" s="518"/>
    </row>
    <row r="168" spans="1:1" ht="15.75" customHeight="1">
      <c r="A168" s="518"/>
    </row>
    <row r="169" spans="1:1" ht="15.75" customHeight="1">
      <c r="A169" s="518"/>
    </row>
    <row r="170" spans="1:1" ht="15.75" customHeight="1">
      <c r="A170" s="518"/>
    </row>
    <row r="171" spans="1:1" ht="15.75" customHeight="1">
      <c r="A171" s="518"/>
    </row>
    <row r="172" spans="1:1" ht="15.75" customHeight="1">
      <c r="A172" s="518"/>
    </row>
    <row r="173" spans="1:1" ht="15.75" customHeight="1">
      <c r="A173" s="518"/>
    </row>
    <row r="174" spans="1:1" ht="15.75" customHeight="1">
      <c r="A174" s="518"/>
    </row>
    <row r="175" spans="1:1" ht="15.75" customHeight="1">
      <c r="A175" s="518"/>
    </row>
    <row r="176" spans="1:1" ht="15.75" customHeight="1">
      <c r="A176" s="518"/>
    </row>
    <row r="177" spans="1:1" ht="15.75" customHeight="1">
      <c r="A177" s="518"/>
    </row>
    <row r="178" spans="1:1" ht="15.75" customHeight="1">
      <c r="A178" s="518"/>
    </row>
    <row r="179" spans="1:1" ht="15.75" customHeight="1">
      <c r="A179" s="518"/>
    </row>
    <row r="180" spans="1:1" ht="15.75" customHeight="1">
      <c r="A180" s="518"/>
    </row>
    <row r="181" spans="1:1" ht="15.75" customHeight="1">
      <c r="A181" s="518"/>
    </row>
    <row r="182" spans="1:1" ht="15.75" customHeight="1">
      <c r="A182" s="518"/>
    </row>
    <row r="183" spans="1:1" ht="15.75" customHeight="1">
      <c r="A183" s="518"/>
    </row>
    <row r="184" spans="1:1" ht="15.75" customHeight="1">
      <c r="A184" s="518"/>
    </row>
    <row r="185" spans="1:1" ht="15.75" customHeight="1">
      <c r="A185" s="518"/>
    </row>
    <row r="186" spans="1:1" ht="15.75" customHeight="1">
      <c r="A186" s="518"/>
    </row>
    <row r="187" spans="1:1" ht="15.75" customHeight="1">
      <c r="A187" s="518"/>
    </row>
    <row r="188" spans="1:1" ht="15.75" customHeight="1">
      <c r="A188" s="518"/>
    </row>
    <row r="189" spans="1:1" ht="15.75" customHeight="1">
      <c r="A189" s="518"/>
    </row>
    <row r="190" spans="1:1" ht="15.75" customHeight="1">
      <c r="A190" s="518"/>
    </row>
    <row r="191" spans="1:1" ht="15.75" customHeight="1">
      <c r="A191" s="518"/>
    </row>
    <row r="192" spans="1:1" ht="15.75" customHeight="1">
      <c r="A192" s="518"/>
    </row>
    <row r="193" spans="1:1" ht="15.75" customHeight="1">
      <c r="A193" s="518"/>
    </row>
    <row r="194" spans="1:1" ht="15.75" customHeight="1">
      <c r="A194" s="518"/>
    </row>
    <row r="195" spans="1:1" ht="15.75" customHeight="1">
      <c r="A195" s="518"/>
    </row>
    <row r="196" spans="1:1" ht="15.75" customHeight="1">
      <c r="A196" s="518"/>
    </row>
    <row r="197" spans="1:1" ht="15.75" customHeight="1">
      <c r="A197" s="518"/>
    </row>
    <row r="198" spans="1:1" ht="15.75" customHeight="1">
      <c r="A198" s="518"/>
    </row>
    <row r="199" spans="1:1" ht="15.75" customHeight="1">
      <c r="A199" s="518"/>
    </row>
    <row r="200" spans="1:1" ht="15.75" customHeight="1">
      <c r="A200" s="518"/>
    </row>
    <row r="201" spans="1:1" ht="15.75" customHeight="1">
      <c r="A201" s="518"/>
    </row>
    <row r="202" spans="1:1" ht="15.75" customHeight="1">
      <c r="A202" s="518"/>
    </row>
    <row r="203" spans="1:1" ht="15.75" customHeight="1">
      <c r="A203" s="518"/>
    </row>
    <row r="204" spans="1:1" ht="15.75" customHeight="1">
      <c r="A204" s="518"/>
    </row>
    <row r="205" spans="1:1" ht="15.75" customHeight="1">
      <c r="A205" s="518"/>
    </row>
    <row r="206" spans="1:1" ht="15.75" customHeight="1">
      <c r="A206" s="518"/>
    </row>
    <row r="207" spans="1:1" ht="15.75" customHeight="1">
      <c r="A207" s="518"/>
    </row>
    <row r="208" spans="1:1" ht="15.75" customHeight="1">
      <c r="A208" s="518"/>
    </row>
    <row r="209" spans="1:1" ht="15.75" customHeight="1">
      <c r="A209" s="518"/>
    </row>
    <row r="210" spans="1:1" ht="15.75" customHeight="1">
      <c r="A210" s="518"/>
    </row>
    <row r="211" spans="1:1" ht="15.75" customHeight="1">
      <c r="A211" s="518"/>
    </row>
    <row r="212" spans="1:1" ht="15.75" customHeight="1">
      <c r="A212" s="518"/>
    </row>
    <row r="213" spans="1:1" ht="15.75" customHeight="1">
      <c r="A213" s="518"/>
    </row>
    <row r="214" spans="1:1" ht="15.75" customHeight="1">
      <c r="A214" s="518"/>
    </row>
    <row r="215" spans="1:1" ht="15.75" customHeight="1">
      <c r="A215" s="518"/>
    </row>
    <row r="216" spans="1:1" ht="15.75" customHeight="1">
      <c r="A216" s="518"/>
    </row>
    <row r="217" spans="1:1" ht="15.75" customHeight="1">
      <c r="A217" s="518"/>
    </row>
    <row r="218" spans="1:1" ht="15.75" customHeight="1">
      <c r="A218" s="518"/>
    </row>
    <row r="219" spans="1:1" ht="15.75" customHeight="1">
      <c r="A219" s="518"/>
    </row>
    <row r="220" spans="1:1" ht="15.75" customHeight="1">
      <c r="A220" s="518"/>
    </row>
    <row r="221" spans="1:1" ht="15.75" customHeight="1">
      <c r="A221" s="518"/>
    </row>
    <row r="222" spans="1:1" ht="15.75" customHeight="1">
      <c r="A222" s="518"/>
    </row>
    <row r="223" spans="1:1" ht="15.75" customHeight="1">
      <c r="A223" s="518"/>
    </row>
    <row r="224" spans="1:1" ht="15.75" customHeight="1">
      <c r="A224" s="518"/>
    </row>
    <row r="225" spans="1:1" ht="15.75" customHeight="1">
      <c r="A225" s="518"/>
    </row>
    <row r="226" spans="1:1" ht="15.75" customHeight="1">
      <c r="A226" s="518"/>
    </row>
    <row r="227" spans="1:1" ht="15.75" customHeight="1">
      <c r="A227" s="518"/>
    </row>
    <row r="228" spans="1:1" ht="15.75" customHeight="1">
      <c r="A228" s="518"/>
    </row>
    <row r="229" spans="1:1" ht="15.75" customHeight="1">
      <c r="A229" s="518"/>
    </row>
    <row r="230" spans="1:1" ht="15.75" customHeight="1">
      <c r="A230" s="518"/>
    </row>
    <row r="231" spans="1:1" ht="15.75" customHeight="1">
      <c r="A231" s="518"/>
    </row>
    <row r="232" spans="1:1" ht="15.75" customHeight="1">
      <c r="A232" s="518"/>
    </row>
    <row r="233" spans="1:1" ht="15.75" customHeight="1">
      <c r="A233" s="518"/>
    </row>
    <row r="234" spans="1:1" ht="15.75" customHeight="1">
      <c r="A234" s="518"/>
    </row>
    <row r="235" spans="1:1" ht="15.75" customHeight="1">
      <c r="A235" s="518"/>
    </row>
    <row r="236" spans="1:1" ht="15.75" customHeight="1">
      <c r="A236" s="518"/>
    </row>
    <row r="237" spans="1:1" ht="15.75" customHeight="1">
      <c r="A237" s="518"/>
    </row>
    <row r="238" spans="1:1" ht="15.75" customHeight="1">
      <c r="A238" s="518"/>
    </row>
    <row r="239" spans="1:1" ht="15.75" customHeight="1">
      <c r="A239" s="518"/>
    </row>
    <row r="240" spans="1:1" ht="15.75" customHeight="1">
      <c r="A240" s="518"/>
    </row>
    <row r="241" spans="1:1" ht="15.75" customHeight="1">
      <c r="A241" s="518"/>
    </row>
    <row r="242" spans="1:1" ht="15.75" customHeight="1">
      <c r="A242" s="518"/>
    </row>
    <row r="243" spans="1:1" ht="15.75" customHeight="1">
      <c r="A243" s="518"/>
    </row>
    <row r="244" spans="1:1" ht="15.75" customHeight="1">
      <c r="A244" s="518"/>
    </row>
    <row r="245" spans="1:1" ht="15.75" customHeight="1">
      <c r="A245" s="518"/>
    </row>
    <row r="246" spans="1:1" ht="15.75" customHeight="1">
      <c r="A246" s="518"/>
    </row>
    <row r="247" spans="1:1" ht="15.75" customHeight="1">
      <c r="A247" s="518"/>
    </row>
    <row r="248" spans="1:1" ht="15.75" customHeight="1">
      <c r="A248" s="518"/>
    </row>
    <row r="249" spans="1:1" ht="15.75" customHeight="1">
      <c r="A249" s="518"/>
    </row>
    <row r="250" spans="1:1" ht="15.75" customHeight="1">
      <c r="A250" s="518"/>
    </row>
    <row r="251" spans="1:1" ht="15.75" customHeight="1">
      <c r="A251" s="518"/>
    </row>
    <row r="252" spans="1:1" ht="15.75" customHeight="1">
      <c r="A252" s="518"/>
    </row>
    <row r="253" spans="1:1" ht="15.75" customHeight="1">
      <c r="A253" s="518"/>
    </row>
    <row r="254" spans="1:1" ht="15.75" customHeight="1">
      <c r="A254" s="518"/>
    </row>
    <row r="255" spans="1:1" ht="15.75" customHeight="1">
      <c r="A255" s="518"/>
    </row>
    <row r="256" spans="1:1" ht="15.75" customHeight="1">
      <c r="A256" s="518"/>
    </row>
    <row r="257" spans="1:1" ht="15.75" customHeight="1">
      <c r="A257" s="518"/>
    </row>
    <row r="258" spans="1:1" ht="15.75" customHeight="1">
      <c r="A258" s="518"/>
    </row>
    <row r="259" spans="1:1" ht="15.75" customHeight="1">
      <c r="A259" s="518"/>
    </row>
    <row r="260" spans="1:1" ht="15.75" customHeight="1">
      <c r="A260" s="518"/>
    </row>
    <row r="261" spans="1:1" ht="15.75" customHeight="1">
      <c r="A261" s="518"/>
    </row>
    <row r="262" spans="1:1" ht="15.75" customHeight="1">
      <c r="A262" s="518"/>
    </row>
    <row r="263" spans="1:1" ht="15.75" customHeight="1">
      <c r="A263" s="518"/>
    </row>
    <row r="264" spans="1:1" ht="15.75" customHeight="1">
      <c r="A264" s="518"/>
    </row>
    <row r="265" spans="1:1" ht="15.75" customHeight="1">
      <c r="A265" s="518"/>
    </row>
    <row r="266" spans="1:1" ht="15.75" customHeight="1">
      <c r="A266" s="518"/>
    </row>
    <row r="267" spans="1:1" ht="15.75" customHeight="1">
      <c r="A267" s="518"/>
    </row>
    <row r="268" spans="1:1" ht="15.75" customHeight="1">
      <c r="A268" s="518"/>
    </row>
    <row r="269" spans="1:1" ht="15.75" customHeight="1">
      <c r="A269" s="518"/>
    </row>
    <row r="270" spans="1:1" ht="15.75" customHeight="1">
      <c r="A270" s="518"/>
    </row>
    <row r="271" spans="1:1" ht="15.75" customHeight="1">
      <c r="A271" s="518"/>
    </row>
    <row r="272" spans="1:1" ht="15.75" customHeight="1">
      <c r="A272" s="518"/>
    </row>
    <row r="273" spans="1:1" ht="15.75" customHeight="1">
      <c r="A273" s="518"/>
    </row>
    <row r="274" spans="1:1" ht="15.75" customHeight="1">
      <c r="A274" s="518"/>
    </row>
    <row r="275" spans="1:1" ht="15.75" customHeight="1">
      <c r="A275" s="518"/>
    </row>
    <row r="276" spans="1:1" ht="15.75" customHeight="1">
      <c r="A276" s="518"/>
    </row>
    <row r="277" spans="1:1" ht="15.75" customHeight="1">
      <c r="A277" s="518"/>
    </row>
    <row r="278" spans="1:1" ht="15.75" customHeight="1">
      <c r="A278" s="518"/>
    </row>
    <row r="279" spans="1:1" ht="15.75" customHeight="1">
      <c r="A279" s="518"/>
    </row>
    <row r="280" spans="1:1" ht="15.75" customHeight="1">
      <c r="A280" s="518"/>
    </row>
    <row r="281" spans="1:1" ht="15.75" customHeight="1">
      <c r="A281" s="518"/>
    </row>
    <row r="282" spans="1:1" ht="15.75" customHeight="1">
      <c r="A282" s="518"/>
    </row>
    <row r="283" spans="1:1" ht="15.75" customHeight="1">
      <c r="A283" s="518"/>
    </row>
    <row r="284" spans="1:1" ht="15.75" customHeight="1">
      <c r="A284" s="518"/>
    </row>
    <row r="285" spans="1:1" ht="15.75" customHeight="1">
      <c r="A285" s="518"/>
    </row>
    <row r="286" spans="1:1" ht="15.75" customHeight="1">
      <c r="A286" s="518"/>
    </row>
    <row r="287" spans="1:1" ht="15.75" customHeight="1">
      <c r="A287" s="518"/>
    </row>
    <row r="288" spans="1:1" ht="15.75" customHeight="1">
      <c r="A288" s="518"/>
    </row>
    <row r="289" spans="1:1" ht="15.75" customHeight="1">
      <c r="A289" s="518"/>
    </row>
    <row r="290" spans="1:1" ht="15.75" customHeight="1">
      <c r="A290" s="518"/>
    </row>
    <row r="291" spans="1:1" ht="15.75" customHeight="1">
      <c r="A291" s="518"/>
    </row>
    <row r="292" spans="1:1" ht="15.75" customHeight="1">
      <c r="A292" s="518"/>
    </row>
    <row r="293" spans="1:1" ht="15.75" customHeight="1">
      <c r="A293" s="518"/>
    </row>
    <row r="294" spans="1:1" ht="15.75" customHeight="1">
      <c r="A294" s="518"/>
    </row>
    <row r="295" spans="1:1" ht="15.75" customHeight="1">
      <c r="A295" s="518"/>
    </row>
    <row r="296" spans="1:1" ht="15.75" customHeight="1">
      <c r="A296" s="518"/>
    </row>
    <row r="297" spans="1:1" ht="15.75" customHeight="1">
      <c r="A297" s="518"/>
    </row>
    <row r="298" spans="1:1" ht="15.75" customHeight="1">
      <c r="A298" s="518"/>
    </row>
    <row r="299" spans="1:1" ht="15.75" customHeight="1">
      <c r="A299" s="518"/>
    </row>
    <row r="300" spans="1:1" ht="15.75" customHeight="1">
      <c r="A300" s="518"/>
    </row>
    <row r="301" spans="1:1" ht="15.75" customHeight="1">
      <c r="A301" s="518"/>
    </row>
    <row r="302" spans="1:1" ht="15.75" customHeight="1">
      <c r="A302" s="518"/>
    </row>
    <row r="303" spans="1:1" ht="15.75" customHeight="1">
      <c r="A303" s="518"/>
    </row>
    <row r="304" spans="1:1" ht="15.75" customHeight="1">
      <c r="A304" s="518"/>
    </row>
    <row r="305" spans="1:1" ht="15.75" customHeight="1">
      <c r="A305" s="518"/>
    </row>
    <row r="306" spans="1:1" ht="15.75" customHeight="1">
      <c r="A306" s="518"/>
    </row>
    <row r="307" spans="1:1" ht="15.75" customHeight="1">
      <c r="A307" s="518"/>
    </row>
    <row r="308" spans="1:1" ht="15.75" customHeight="1">
      <c r="A308" s="518"/>
    </row>
    <row r="309" spans="1:1" ht="15.75" customHeight="1">
      <c r="A309" s="518"/>
    </row>
    <row r="310" spans="1:1" ht="15.75" customHeight="1">
      <c r="A310" s="518"/>
    </row>
    <row r="311" spans="1:1" ht="15.75" customHeight="1">
      <c r="A311" s="518"/>
    </row>
    <row r="312" spans="1:1" ht="15.75" customHeight="1">
      <c r="A312" s="518"/>
    </row>
    <row r="313" spans="1:1" ht="15.75" customHeight="1">
      <c r="A313" s="518"/>
    </row>
    <row r="314" spans="1:1" ht="15.75" customHeight="1">
      <c r="A314" s="518"/>
    </row>
    <row r="315" spans="1:1" ht="15.75" customHeight="1">
      <c r="A315" s="518"/>
    </row>
    <row r="316" spans="1:1" ht="15.75" customHeight="1">
      <c r="A316" s="518"/>
    </row>
    <row r="317" spans="1:1" ht="15.75" customHeight="1">
      <c r="A317" s="518"/>
    </row>
    <row r="318" spans="1:1" ht="15.75" customHeight="1">
      <c r="A318" s="518"/>
    </row>
    <row r="319" spans="1:1" ht="15.75" customHeight="1">
      <c r="A319" s="518"/>
    </row>
    <row r="320" spans="1:1" ht="15.75" customHeight="1">
      <c r="A320" s="518"/>
    </row>
    <row r="321" spans="1:1" ht="15.75" customHeight="1">
      <c r="A321" s="518"/>
    </row>
    <row r="322" spans="1:1" ht="15.75" customHeight="1">
      <c r="A322" s="518"/>
    </row>
    <row r="323" spans="1:1" ht="15.75" customHeight="1">
      <c r="A323" s="518"/>
    </row>
    <row r="324" spans="1:1" ht="15.75" customHeight="1">
      <c r="A324" s="518"/>
    </row>
    <row r="325" spans="1:1" ht="15.75" customHeight="1">
      <c r="A325" s="518"/>
    </row>
    <row r="326" spans="1:1" ht="15.75" customHeight="1">
      <c r="A326" s="518"/>
    </row>
    <row r="327" spans="1:1" ht="15.75" customHeight="1">
      <c r="A327" s="518"/>
    </row>
    <row r="328" spans="1:1" ht="15.75" customHeight="1">
      <c r="A328" s="518"/>
    </row>
    <row r="329" spans="1:1" ht="15.75" customHeight="1">
      <c r="A329" s="518"/>
    </row>
    <row r="330" spans="1:1" ht="15.75" customHeight="1">
      <c r="A330" s="518"/>
    </row>
    <row r="331" spans="1:1" ht="15.75" customHeight="1"/>
    <row r="332" spans="1:1" ht="15.75" customHeight="1"/>
    <row r="333" spans="1:1" ht="15.75" customHeight="1"/>
    <row r="334" spans="1:1" ht="15.75" customHeight="1"/>
    <row r="335" spans="1:1" ht="15.75" customHeight="1"/>
    <row r="336" spans="1:1"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4">
    <mergeCell ref="B1:N1"/>
    <mergeCell ref="A2:N2"/>
    <mergeCell ref="B3:N3"/>
    <mergeCell ref="B10:N10"/>
    <mergeCell ref="F11:H11"/>
    <mergeCell ref="I11:K11"/>
    <mergeCell ref="L11:N11"/>
    <mergeCell ref="C11:E11"/>
    <mergeCell ref="B24:D24"/>
    <mergeCell ref="B44:N44"/>
    <mergeCell ref="C45:E45"/>
    <mergeCell ref="F45:H45"/>
    <mergeCell ref="I45:K45"/>
    <mergeCell ref="L45:N45"/>
  </mergeCells>
  <conditionalFormatting sqref="D8">
    <cfRule type="notContainsBlanks" dxfId="3" priority="1">
      <formula>LEN(TRIM(D8))&gt;0</formula>
    </cfRule>
  </conditionalFormatting>
  <conditionalFormatting sqref="E13:E23 H13:H23 K13:K23 N13:N23">
    <cfRule type="cellIs" dxfId="2" priority="2" operator="lessThan">
      <formula>0.6</formula>
    </cfRule>
    <cfRule type="cellIs" dxfId="1" priority="3" operator="between">
      <formula>0.6</formula>
      <formula>0.7999</formula>
    </cfRule>
    <cfRule type="cellIs" dxfId="0" priority="4" operator="greaterThanOrEqual">
      <formula>0.8</formula>
    </cfRule>
  </conditionalFormatting>
  <pageMargins left="0.7" right="0.7" top="0.75" bottom="0.75" header="0" footer="0"/>
  <pageSetup paperSize="9" orientation="portrait"/>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Evaluación OCI</vt:lpstr>
      <vt:lpstr> PTEP 2024-v2</vt:lpstr>
      <vt:lpstr>Anexo Riesgos de Corrupcion V3</vt:lpstr>
      <vt:lpstr>Anexo Reporte SUIT</vt:lpstr>
      <vt:lpstr>consolidado Risk Corrup. 2024</vt:lpstr>
      <vt:lpstr>Riesgos de Corrupción</vt:lpstr>
      <vt:lpstr>Consolidación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equipo</cp:lastModifiedBy>
  <dcterms:created xsi:type="dcterms:W3CDTF">2025-01-17T00:11:23Z</dcterms:created>
  <dcterms:modified xsi:type="dcterms:W3CDTF">2025-01-17T00:52:55Z</dcterms:modified>
</cp:coreProperties>
</file>