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nelso\Desktop\Doc Gest Fin\"/>
    </mc:Choice>
  </mc:AlternateContent>
  <xr:revisionPtr revIDLastSave="0" documentId="8_{C9970E42-7E9E-4B72-B764-0B7C392431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álculo RETEFUENTE" sheetId="1" r:id="rId1"/>
  </sheets>
  <definedNames>
    <definedName name="UVT">'Cálculo RETEFUENTE'!$G$9</definedName>
    <definedName name="ValorUVT">'Cálculo RETEFUENTE'!$G$9</definedName>
  </definedNames>
  <calcPr calcId="191029"/>
  <extLst>
    <ext uri="GoogleSheetsCustomDataVersion1">
      <go:sheetsCustomData xmlns:go="http://customooxmlschemas.google.com/" r:id="rId6" roundtripDataSignature="AMtx7mh47lZ85GhwiqWIo5Wio+nukLE5LQ=="/>
    </ext>
  </extLst>
</workbook>
</file>

<file path=xl/calcChain.xml><?xml version="1.0" encoding="utf-8"?>
<calcChain xmlns="http://schemas.openxmlformats.org/spreadsheetml/2006/main">
  <c r="P23" i="1" l="1"/>
  <c r="P22" i="1"/>
  <c r="P21" i="1"/>
  <c r="G17" i="1"/>
  <c r="G16" i="1"/>
  <c r="G20" i="1" s="1"/>
  <c r="G18" i="1" l="1"/>
  <c r="G24" i="1"/>
  <c r="G26" i="1" s="1"/>
  <c r="L9" i="1" l="1"/>
  <c r="L14" i="1"/>
  <c r="L17" i="1" s="1"/>
  <c r="G32" i="1"/>
  <c r="G13" i="1"/>
  <c r="G19" i="1" s="1"/>
  <c r="G39" i="1" s="1"/>
  <c r="G27" i="1" l="1"/>
  <c r="G33" i="1" s="1"/>
  <c r="L10" i="1"/>
  <c r="L3" i="1"/>
  <c r="G35" i="1" l="1"/>
  <c r="G37" i="1" s="1"/>
  <c r="G40" i="1" l="1"/>
  <c r="G42" i="1" s="1"/>
  <c r="G44" i="1" s="1"/>
  <c r="G49" i="1" s="1"/>
  <c r="H49" i="1" s="1"/>
  <c r="G36" i="1"/>
  <c r="L5" i="1" l="1"/>
  <c r="G48" i="1"/>
  <c r="H48" i="1" s="1"/>
  <c r="G51" i="1"/>
  <c r="H51" i="1" s="1"/>
  <c r="G53" i="1"/>
  <c r="H53" i="1" s="1"/>
  <c r="G52" i="1"/>
  <c r="H52" i="1" s="1"/>
  <c r="G47" i="1"/>
  <c r="H47" i="1" s="1"/>
  <c r="G50" i="1"/>
  <c r="H50" i="1" s="1"/>
  <c r="L6" i="1" l="1"/>
  <c r="L7" i="1"/>
</calcChain>
</file>

<file path=xl/sharedStrings.xml><?xml version="1.0" encoding="utf-8"?>
<sst xmlns="http://schemas.openxmlformats.org/spreadsheetml/2006/main" count="62" uniqueCount="61">
  <si>
    <t>SECRETARÍA DISTRITAL DE CULTURA, RECREACIÓN Y DEPORTE</t>
  </si>
  <si>
    <t>NIT 899.999.061</t>
  </si>
  <si>
    <t xml:space="preserve">RETENCIÓN EN LA FUENTE </t>
  </si>
  <si>
    <t>RETENCIÓN SALARIOS / HONORARIOS</t>
  </si>
  <si>
    <t>Totalidad de ingresos renta de trabajo (Excluír prima de servicios Procedimiento 1)</t>
  </si>
  <si>
    <t>Ingresos laborales</t>
  </si>
  <si>
    <t>INGRESOS NO CONSTITUTIVOS DE RENTA NI GANACIA OCASIONAL</t>
  </si>
  <si>
    <t>1. Aportes obligatorios a Pensión. 16% (Art. 55 Estatuto Tributario)</t>
  </si>
  <si>
    <t>2. Aportes obligatorios a Salud. 12,5% (Art. 56 Estatuto Tributario)</t>
  </si>
  <si>
    <t>Total Ingresos no constitutivos de renta ni ganancia ocasional</t>
  </si>
  <si>
    <t>Subtotal 1</t>
  </si>
  <si>
    <t>Base gravable para Reteica</t>
  </si>
  <si>
    <t>Total Deducciones</t>
  </si>
  <si>
    <t>Subtotal 2</t>
  </si>
  <si>
    <t>RENTAS EXENTAS</t>
  </si>
  <si>
    <t>Total Rentas Exentas</t>
  </si>
  <si>
    <t>Subtotal 3</t>
  </si>
  <si>
    <t>Subtotal 4</t>
  </si>
  <si>
    <t>Total Renta Exentas (incluye el 25%) y Deducciones</t>
  </si>
  <si>
    <t>Ingreso Laboral Mensual Base para Retención en la Fuente</t>
  </si>
  <si>
    <t xml:space="preserve">Ingreso laboral gravado en UVT </t>
  </si>
  <si>
    <t>Desde</t>
  </si>
  <si>
    <t>Hasta</t>
  </si>
  <si>
    <t>Tarifa Marginal</t>
  </si>
  <si>
    <t>Impuesto</t>
  </si>
  <si>
    <t>Retención por aplicar</t>
  </si>
  <si>
    <t>%</t>
  </si>
  <si>
    <t>(Ingreso laboral gravado expresado en UVT menos 95 UVT)*19%</t>
  </si>
  <si>
    <t>(Ingreso laboral gravado expresado en UVT menos 150 UVT)*28% más 10 UVT</t>
  </si>
  <si>
    <t>(Ingreso laboral gravado expresado en UVT menos 360 UVT)*33% más 69 UVT</t>
  </si>
  <si>
    <t>(Ingreso laboral gravado expresado en UVT menos 640 UVT)*35% más 162 UVT</t>
  </si>
  <si>
    <t>(Ingreso laboral gravado expresado en UVT menos 945 UVT)*37% más 268 UVT</t>
  </si>
  <si>
    <t>En adelante</t>
  </si>
  <si>
    <t>(Ingreso laboral gravado expresado en UVT menos 2300 UVT)*39% más 770 UVT</t>
  </si>
  <si>
    <t>Base RteICA</t>
  </si>
  <si>
    <t>Base RteFTE</t>
  </si>
  <si>
    <t>Tarifa</t>
  </si>
  <si>
    <t>Vlr RteFTE</t>
  </si>
  <si>
    <t>Deducciones</t>
  </si>
  <si>
    <t>Rtas Exentas</t>
  </si>
  <si>
    <t>Valor salario</t>
  </si>
  <si>
    <t>Valor a pagar</t>
  </si>
  <si>
    <t>% de particip</t>
  </si>
  <si>
    <t>Vlr total deducc</t>
  </si>
  <si>
    <t>Vlr * % partic</t>
  </si>
  <si>
    <t>Se debe deducir según el pago</t>
  </si>
  <si>
    <t>1. Intereses de vivienda.</t>
  </si>
  <si>
    <t>2. Dependientes.</t>
  </si>
  <si>
    <t>3. Medicina prepagada.</t>
  </si>
  <si>
    <t>SI</t>
  </si>
  <si>
    <t>NO</t>
  </si>
  <si>
    <t>Formulado</t>
  </si>
  <si>
    <r>
      <t xml:space="preserve">3. Pagos por Salud medicina prepagada. </t>
    </r>
    <r>
      <rPr>
        <b/>
        <i/>
        <sz val="10"/>
        <color rgb="FF006411"/>
        <rFont val="Arial"/>
        <family val="2"/>
      </rPr>
      <t>No puede exceder 16 UVT Mensuales. (678.592 Año 2023)</t>
    </r>
  </si>
  <si>
    <r>
      <t xml:space="preserve">1. Pago intereses de vivienda o Costo Financiero Leasing Habitacional. </t>
    </r>
    <r>
      <rPr>
        <b/>
        <i/>
        <sz val="10"/>
        <color rgb="FF006411"/>
        <rFont val="Arial"/>
        <family val="2"/>
      </rPr>
      <t>Límite máximo 100 UVT Mensuales ($4.241.200 - 2023) Dcto 099 de 2013.</t>
    </r>
  </si>
  <si>
    <r>
      <t xml:space="preserve">2. Deducción por dependientes (Art. 387 E.T.) </t>
    </r>
    <r>
      <rPr>
        <b/>
        <i/>
        <sz val="10"/>
        <color rgb="FF006411"/>
        <rFont val="Arial"/>
        <family val="2"/>
      </rPr>
      <t>No puede exceder del 10% del ingreso bruto del trabajador y máximo 32 UVT mensuales. (1.357.184 - 2023)</t>
    </r>
  </si>
  <si>
    <r>
      <t xml:space="preserve">Renta de Trabajo Exenta 25% (Numeral 10 Art. 206 Estatuto Tributario). </t>
    </r>
    <r>
      <rPr>
        <b/>
        <i/>
        <sz val="10"/>
        <color rgb="FF006411"/>
        <rFont val="Arial"/>
        <family val="2"/>
      </rPr>
      <t>Máximo 790 UVT anual. ($ 33.505.480 Año 2023) El cálculo de esta renta exenta se efectuará una vez se detraiga del valor total de los ingresos, los ingresos no constitutivos de renta, las deducciones y las demás rentas exentas diferentes a la establecida.</t>
    </r>
  </si>
  <si>
    <t>UVT 2023</t>
  </si>
  <si>
    <r>
      <t xml:space="preserve">b. Aportes a cuentas AFC (Art 126 - 4 E.T.) </t>
    </r>
    <r>
      <rPr>
        <b/>
        <i/>
        <sz val="10"/>
        <color rgb="FF006411"/>
        <rFont val="Arial"/>
        <family val="2"/>
      </rPr>
      <t>La sumatoria de los beneficios a y b, no pueden exceder del 30% del ingreso laboral o tributario del año y hasta un máximo de 3.800 UVT por año. (161.165.600 año 2023) Art. 126-1 E.T.</t>
    </r>
  </si>
  <si>
    <r>
      <t xml:space="preserve">DEDUCCIONES </t>
    </r>
    <r>
      <rPr>
        <b/>
        <i/>
        <sz val="10"/>
        <color rgb="FFFFFFFF"/>
        <rFont val="Arial"/>
        <family val="2"/>
      </rPr>
      <t>(Artículo 387 E.T.)</t>
    </r>
  </si>
  <si>
    <r>
      <t xml:space="preserve">a. Aportes Voluntarios </t>
    </r>
    <r>
      <rPr>
        <b/>
        <u/>
        <sz val="10"/>
        <color theme="1"/>
        <rFont val="Arial"/>
        <family val="2"/>
      </rPr>
      <t>Empleador</t>
    </r>
    <r>
      <rPr>
        <sz val="10"/>
        <color theme="1"/>
        <rFont val="Arial"/>
        <family val="2"/>
      </rPr>
      <t xml:space="preserve"> Fondo de Pensiones (Art 126 - 1 E.T.)</t>
    </r>
  </si>
  <si>
    <t>Límite del 40% sobre Rentas Exentas y Deducciones sin exceder 1.340 UVT anual ($56.832.080) Numeral 3 Artículo 336 E.T.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</si>
</sst>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-* #,##0_-;\-* #,##0_-;_-* &quot;-&quot;_-;_-@"/>
    <numFmt numFmtId="166" formatCode="_ * #,##0_ ;_ * \-#,##0_ ;_ * \-??_ ;_ @_ "/>
    <numFmt numFmtId="167" formatCode="mm/yy"/>
    <numFmt numFmtId="168" formatCode="_ &quot;$ &quot;* #,##0_ ;_ &quot;$ &quot;* \-#,##0_ ;_ &quot;$ &quot;* \-??_ ;_ @_ "/>
    <numFmt numFmtId="169" formatCode="_(* #,##0_);_(* \(#,##0\);_(* \-_);_(@_)"/>
    <numFmt numFmtId="170" formatCode="0.000%"/>
    <numFmt numFmtId="171" formatCode="_ * #,##0.0000_ ;_ * \-#,##0.0000_ ;_ * \-??_ ;_ @_ "/>
    <numFmt numFmtId="172" formatCode="_-* #,##0.0000_-;\-* #,##0.0000_-;_-* &quot;-&quot;????_-;_-@"/>
    <numFmt numFmtId="173" formatCode="_ * #,##0.000_ ;_ * \-#,##0.000_ ;_ * \-??_ ;_ @_ "/>
    <numFmt numFmtId="174" formatCode="_ * #,##0.00_ ;_ * \-#,##0.00_ ;_ * \-??_ ;_ @_ "/>
    <numFmt numFmtId="175" formatCode="_ * #,##0_ ;_ * \-#,##0_ ;_ * &quot;-&quot;??_ ;_ @_ "/>
    <numFmt numFmtId="176" formatCode="0.0000%"/>
    <numFmt numFmtId="177" formatCode="_-&quot;$&quot;\ * #,##0_-;\-&quot;$&quot;\ * #,##0_-;_-&quot;$&quot;\ * &quot;-&quot;??_-;_-@_-"/>
    <numFmt numFmtId="178" formatCode="0.0000\ \U\V\T"/>
    <numFmt numFmtId="179" formatCode="\&gt;0"/>
  </numFmts>
  <fonts count="23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u/>
      <sz val="10"/>
      <color rgb="FF0084D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64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i/>
      <sz val="10"/>
      <color rgb="FFFFFFFF"/>
      <name val="Arial"/>
      <family val="2"/>
    </font>
    <font>
      <b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666666"/>
        <bgColor rgb="FF666666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3A3935"/>
      </left>
      <right/>
      <top style="medium">
        <color rgb="FF3A3935"/>
      </top>
      <bottom style="medium">
        <color rgb="FF3A3935"/>
      </bottom>
      <diagonal/>
    </border>
    <border>
      <left/>
      <right/>
      <top style="medium">
        <color rgb="FF3A3935"/>
      </top>
      <bottom style="medium">
        <color rgb="FF3A3935"/>
      </bottom>
      <diagonal/>
    </border>
    <border>
      <left/>
      <right style="medium">
        <color rgb="FF3A3935"/>
      </right>
      <top style="medium">
        <color rgb="FF3A3935"/>
      </top>
      <bottom style="medium">
        <color rgb="FF3A3935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3A3935"/>
      </bottom>
      <diagonal/>
    </border>
    <border>
      <left/>
      <right/>
      <top/>
      <bottom style="thin">
        <color rgb="FF3A3935"/>
      </bottom>
      <diagonal/>
    </border>
    <border>
      <left/>
      <right style="thin">
        <color rgb="FF3A3935"/>
      </right>
      <top/>
      <bottom style="thin">
        <color rgb="FF3A3935"/>
      </bottom>
      <diagonal/>
    </border>
    <border>
      <left style="thin">
        <color rgb="FF3A3935"/>
      </left>
      <right style="medium">
        <color rgb="FF000000"/>
      </right>
      <top/>
      <bottom style="thin">
        <color rgb="FF3A3935"/>
      </bottom>
      <diagonal/>
    </border>
    <border>
      <left style="medium">
        <color rgb="FF000000"/>
      </left>
      <right/>
      <top style="thin">
        <color rgb="FF3A3935"/>
      </top>
      <bottom style="thin">
        <color rgb="FF3A3935"/>
      </bottom>
      <diagonal/>
    </border>
    <border>
      <left/>
      <right/>
      <top style="thin">
        <color rgb="FF3A3935"/>
      </top>
      <bottom style="thin">
        <color rgb="FF3A3935"/>
      </bottom>
      <diagonal/>
    </border>
    <border>
      <left/>
      <right style="thin">
        <color rgb="FF3A3935"/>
      </right>
      <top style="thin">
        <color rgb="FF3A3935"/>
      </top>
      <bottom style="thin">
        <color rgb="FF3A3935"/>
      </bottom>
      <diagonal/>
    </border>
    <border>
      <left style="thin">
        <color rgb="FF3A3935"/>
      </left>
      <right style="medium">
        <color rgb="FF000000"/>
      </right>
      <top style="thin">
        <color rgb="FF3A3935"/>
      </top>
      <bottom style="thin">
        <color rgb="FF3A3935"/>
      </bottom>
      <diagonal/>
    </border>
    <border>
      <left/>
      <right style="thin">
        <color rgb="FF3A3935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3A3935"/>
      </bottom>
      <diagonal/>
    </border>
    <border>
      <left/>
      <right/>
      <top/>
      <bottom style="medium">
        <color rgb="FF3A3935"/>
      </bottom>
      <diagonal/>
    </border>
    <border>
      <left/>
      <right style="thin">
        <color rgb="FF000000"/>
      </right>
      <top/>
      <bottom style="medium">
        <color rgb="FF3A3935"/>
      </bottom>
      <diagonal/>
    </border>
    <border>
      <left style="thin">
        <color rgb="FF000000"/>
      </left>
      <right style="medium">
        <color rgb="FF000000"/>
      </right>
      <top/>
      <bottom style="medium">
        <color rgb="FF3A3935"/>
      </bottom>
      <diagonal/>
    </border>
    <border>
      <left style="medium">
        <color rgb="FF000000"/>
      </left>
      <right/>
      <top style="thin">
        <color rgb="FF3A3935"/>
      </top>
      <bottom style="medium">
        <color rgb="FF000000"/>
      </bottom>
      <diagonal/>
    </border>
    <border>
      <left/>
      <right/>
      <top style="thin">
        <color rgb="FF3A3935"/>
      </top>
      <bottom style="medium">
        <color rgb="FF000000"/>
      </bottom>
      <diagonal/>
    </border>
    <border>
      <left/>
      <right style="thin">
        <color rgb="FF000000"/>
      </right>
      <top style="thin">
        <color rgb="FF3A3935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3A3935"/>
      </top>
      <bottom style="medium">
        <color rgb="FF000000"/>
      </bottom>
      <diagonal/>
    </border>
    <border>
      <left/>
      <right/>
      <top/>
      <bottom style="thin">
        <color rgb="FF3A3935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3A3935"/>
      </right>
      <top style="thin">
        <color rgb="FF3A3935"/>
      </top>
      <bottom style="medium">
        <color rgb="FF000000"/>
      </bottom>
      <diagonal/>
    </border>
    <border>
      <left style="medium">
        <color rgb="FF3A3935"/>
      </left>
      <right/>
      <top/>
      <bottom style="medium">
        <color rgb="FF3A3935"/>
      </bottom>
      <diagonal/>
    </border>
    <border>
      <left style="thin">
        <color rgb="FF000000"/>
      </left>
      <right style="medium">
        <color rgb="FF3A3935"/>
      </right>
      <top/>
      <bottom style="medium">
        <color rgb="FF3A3935"/>
      </bottom>
      <diagonal/>
    </border>
    <border>
      <left style="medium">
        <color rgb="FF000000"/>
      </left>
      <right/>
      <top style="medium">
        <color rgb="FF000000"/>
      </top>
      <bottom style="thin">
        <color rgb="FF3A3935"/>
      </bottom>
      <diagonal/>
    </border>
    <border>
      <left/>
      <right/>
      <top style="medium">
        <color rgb="FF000000"/>
      </top>
      <bottom style="thin">
        <color rgb="FF3A3935"/>
      </bottom>
      <diagonal/>
    </border>
    <border>
      <left/>
      <right style="thin">
        <color rgb="FF3A3935"/>
      </right>
      <top style="medium">
        <color rgb="FF000000"/>
      </top>
      <bottom style="thin">
        <color rgb="FF3A3935"/>
      </bottom>
      <diagonal/>
    </border>
    <border>
      <left style="thin">
        <color rgb="FF3A3935"/>
      </left>
      <right style="medium">
        <color rgb="FF000000"/>
      </right>
      <top style="medium">
        <color rgb="FF000000"/>
      </top>
      <bottom style="thin">
        <color rgb="FF3A3935"/>
      </bottom>
      <diagonal/>
    </border>
    <border>
      <left style="thin">
        <color rgb="FF3A3935"/>
      </left>
      <right style="medium">
        <color rgb="FF000000"/>
      </right>
      <top style="thin">
        <color rgb="FF3A3935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3A3935"/>
      </right>
      <top style="medium">
        <color rgb="FF000000"/>
      </top>
      <bottom/>
      <diagonal/>
    </border>
    <border>
      <left style="thin">
        <color rgb="FF3A3935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A3935"/>
      </right>
      <top/>
      <bottom style="medium">
        <color rgb="FF000000"/>
      </bottom>
      <diagonal/>
    </border>
    <border>
      <left style="thin">
        <color rgb="FF3A3935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3A3935"/>
      </left>
      <right style="medium">
        <color rgb="FF000000"/>
      </right>
      <top/>
      <bottom/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18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6" fontId="0" fillId="2" borderId="6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6" fontId="0" fillId="3" borderId="6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67" fontId="6" fillId="2" borderId="6" xfId="0" applyNumberFormat="1" applyFont="1" applyFill="1" applyBorder="1" applyAlignment="1">
      <alignment horizontal="center" vertical="center"/>
    </xf>
    <xf numFmtId="166" fontId="0" fillId="3" borderId="1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vertical="center"/>
    </xf>
    <xf numFmtId="0" fontId="6" fillId="2" borderId="6" xfId="0" applyFont="1" applyFill="1" applyBorder="1" applyAlignment="1">
      <alignment vertical="center"/>
    </xf>
    <xf numFmtId="168" fontId="2" fillId="2" borderId="6" xfId="0" applyNumberFormat="1" applyFont="1" applyFill="1" applyBorder="1" applyAlignment="1">
      <alignment vertical="center"/>
    </xf>
    <xf numFmtId="168" fontId="0" fillId="3" borderId="11" xfId="0" applyNumberForma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169" fontId="0" fillId="2" borderId="6" xfId="0" applyNumberForma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168" fontId="2" fillId="3" borderId="6" xfId="0" applyNumberFormat="1" applyFont="1" applyFill="1" applyBorder="1" applyAlignment="1">
      <alignment horizontal="center" vertical="center"/>
    </xf>
    <xf numFmtId="171" fontId="9" fillId="3" borderId="6" xfId="0" applyNumberFormat="1" applyFont="1" applyFill="1" applyBorder="1" applyAlignment="1">
      <alignment vertical="center"/>
    </xf>
    <xf numFmtId="172" fontId="0" fillId="3" borderId="11" xfId="0" applyNumberForma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73" fontId="0" fillId="3" borderId="6" xfId="0" applyNumberFormat="1" applyFill="1" applyBorder="1" applyAlignment="1">
      <alignment vertical="center"/>
    </xf>
    <xf numFmtId="168" fontId="0" fillId="3" borderId="6" xfId="0" applyNumberFormat="1" applyFill="1" applyBorder="1" applyAlignment="1">
      <alignment vertical="center"/>
    </xf>
    <xf numFmtId="174" fontId="0" fillId="3" borderId="6" xfId="0" applyNumberForma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6" fillId="0" borderId="0" xfId="0" applyFont="1" applyAlignment="1">
      <alignment horizontal="left" vertical="center"/>
    </xf>
    <xf numFmtId="168" fontId="6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 wrapText="1"/>
    </xf>
    <xf numFmtId="10" fontId="0" fillId="0" borderId="61" xfId="0" applyNumberFormat="1" applyBorder="1" applyAlignment="1">
      <alignment vertical="center"/>
    </xf>
    <xf numFmtId="175" fontId="6" fillId="6" borderId="6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1" xfId="0" applyFont="1" applyBorder="1" applyAlignment="1">
      <alignment vertical="center"/>
    </xf>
    <xf numFmtId="168" fontId="2" fillId="3" borderId="6" xfId="0" applyNumberFormat="1" applyFont="1" applyFill="1" applyBorder="1" applyAlignment="1">
      <alignment vertical="center" wrapText="1"/>
    </xf>
    <xf numFmtId="165" fontId="2" fillId="3" borderId="11" xfId="0" applyNumberFormat="1" applyFont="1" applyFill="1" applyBorder="1" applyAlignment="1">
      <alignment vertical="center"/>
    </xf>
    <xf numFmtId="168" fontId="2" fillId="3" borderId="11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/>
    </xf>
    <xf numFmtId="168" fontId="6" fillId="2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9" fontId="10" fillId="2" borderId="65" xfId="0" applyNumberFormat="1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10" fontId="0" fillId="5" borderId="65" xfId="0" applyNumberFormat="1" applyFill="1" applyBorder="1" applyAlignment="1">
      <alignment vertical="center"/>
    </xf>
    <xf numFmtId="0" fontId="0" fillId="2" borderId="66" xfId="0" applyFill="1" applyBorder="1" applyAlignment="1">
      <alignment horizontal="center" vertical="center" wrapText="1"/>
    </xf>
    <xf numFmtId="9" fontId="11" fillId="2" borderId="65" xfId="0" applyNumberFormat="1" applyFont="1" applyFill="1" applyBorder="1" applyAlignment="1">
      <alignment horizontal="center" vertical="center" wrapText="1"/>
    </xf>
    <xf numFmtId="0" fontId="0" fillId="2" borderId="67" xfId="0" applyFill="1" applyBorder="1" applyAlignment="1">
      <alignment vertical="center"/>
    </xf>
    <xf numFmtId="0" fontId="0" fillId="2" borderId="68" xfId="0" applyFill="1" applyBorder="1" applyAlignment="1">
      <alignment vertical="center"/>
    </xf>
    <xf numFmtId="168" fontId="2" fillId="2" borderId="68" xfId="0" applyNumberFormat="1" applyFont="1" applyFill="1" applyBorder="1" applyAlignment="1">
      <alignment vertical="center"/>
    </xf>
    <xf numFmtId="169" fontId="0" fillId="2" borderId="68" xfId="0" applyNumberFormat="1" applyFill="1" applyBorder="1" applyAlignment="1">
      <alignment vertical="center"/>
    </xf>
    <xf numFmtId="166" fontId="0" fillId="2" borderId="68" xfId="0" applyNumberFormat="1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14" fillId="0" borderId="0" xfId="0" applyFont="1"/>
    <xf numFmtId="0" fontId="14" fillId="0" borderId="70" xfId="0" applyFont="1" applyBorder="1"/>
    <xf numFmtId="168" fontId="14" fillId="0" borderId="70" xfId="0" applyNumberFormat="1" applyFont="1" applyBorder="1"/>
    <xf numFmtId="0" fontId="14" fillId="2" borderId="7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168" fontId="16" fillId="2" borderId="6" xfId="0" applyNumberFormat="1" applyFont="1" applyFill="1" applyBorder="1" applyAlignment="1">
      <alignment vertical="center"/>
    </xf>
    <xf numFmtId="166" fontId="16" fillId="2" borderId="6" xfId="0" applyNumberFormat="1" applyFont="1" applyFill="1" applyBorder="1" applyAlignment="1">
      <alignment horizontal="center" vertical="center"/>
    </xf>
    <xf numFmtId="168" fontId="15" fillId="3" borderId="6" xfId="0" applyNumberFormat="1" applyFont="1" applyFill="1" applyBorder="1" applyAlignment="1">
      <alignment horizontal="center" vertical="center"/>
    </xf>
    <xf numFmtId="166" fontId="14" fillId="3" borderId="6" xfId="0" applyNumberFormat="1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0" fontId="17" fillId="0" borderId="70" xfId="0" applyNumberFormat="1" applyFont="1" applyBorder="1"/>
    <xf numFmtId="168" fontId="17" fillId="0" borderId="70" xfId="0" applyNumberFormat="1" applyFont="1" applyBorder="1"/>
    <xf numFmtId="176" fontId="0" fillId="0" borderId="0" xfId="1" applyNumberFormat="1" applyFont="1" applyAlignment="1"/>
    <xf numFmtId="0" fontId="13" fillId="0" borderId="0" xfId="0" applyFont="1"/>
    <xf numFmtId="0" fontId="13" fillId="2" borderId="7" xfId="0" applyFont="1" applyFill="1" applyBorder="1" applyAlignment="1">
      <alignment vertical="center"/>
    </xf>
    <xf numFmtId="166" fontId="13" fillId="0" borderId="0" xfId="0" applyNumberFormat="1" applyFont="1" applyAlignment="1">
      <alignment horizontal="center" vertical="center"/>
    </xf>
    <xf numFmtId="10" fontId="13" fillId="3" borderId="1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6" fontId="13" fillId="3" borderId="6" xfId="0" applyNumberFormat="1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169" fontId="13" fillId="2" borderId="6" xfId="0" applyNumberFormat="1" applyFont="1" applyFill="1" applyBorder="1" applyAlignment="1">
      <alignment vertical="center"/>
    </xf>
    <xf numFmtId="170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9" fontId="13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0" fontId="13" fillId="0" borderId="70" xfId="0" applyFont="1" applyBorder="1"/>
    <xf numFmtId="177" fontId="13" fillId="0" borderId="70" xfId="2" applyNumberFormat="1" applyFont="1" applyBorder="1" applyAlignment="1"/>
    <xf numFmtId="10" fontId="13" fillId="0" borderId="70" xfId="1" applyNumberFormat="1" applyFont="1" applyBorder="1" applyAlignment="1"/>
    <xf numFmtId="177" fontId="4" fillId="0" borderId="70" xfId="2" applyNumberFormat="1" applyFont="1" applyBorder="1" applyAlignment="1"/>
    <xf numFmtId="166" fontId="19" fillId="3" borderId="6" xfId="0" applyNumberFormat="1" applyFont="1" applyFill="1" applyBorder="1" applyAlignment="1">
      <alignment vertical="center"/>
    </xf>
    <xf numFmtId="3" fontId="0" fillId="0" borderId="0" xfId="0" applyNumberFormat="1"/>
    <xf numFmtId="3" fontId="13" fillId="0" borderId="70" xfId="0" applyNumberFormat="1" applyFont="1" applyBorder="1"/>
    <xf numFmtId="44" fontId="0" fillId="0" borderId="70" xfId="2" applyFont="1" applyBorder="1" applyAlignment="1"/>
    <xf numFmtId="44" fontId="13" fillId="0" borderId="70" xfId="2" applyFont="1" applyBorder="1" applyAlignment="1"/>
    <xf numFmtId="166" fontId="19" fillId="2" borderId="6" xfId="0" applyNumberFormat="1" applyFont="1" applyFill="1" applyBorder="1" applyAlignment="1">
      <alignment vertical="center"/>
    </xf>
    <xf numFmtId="166" fontId="1" fillId="3" borderId="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0" fillId="0" borderId="0" xfId="1" applyNumberFormat="1" applyFont="1" applyAlignment="1">
      <alignment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2" borderId="60" xfId="0" applyFill="1" applyBorder="1" applyAlignment="1">
      <alignment vertical="center"/>
    </xf>
    <xf numFmtId="168" fontId="0" fillId="3" borderId="10" xfId="0" applyNumberFormat="1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8" fontId="6" fillId="0" borderId="73" xfId="0" applyNumberFormat="1" applyFont="1" applyBorder="1" applyAlignment="1">
      <alignment horizontal="center" vertical="center"/>
    </xf>
    <xf numFmtId="164" fontId="7" fillId="5" borderId="18" xfId="3" applyFont="1" applyFill="1" applyBorder="1" applyAlignment="1">
      <alignment horizontal="center" vertical="center"/>
    </xf>
    <xf numFmtId="164" fontId="2" fillId="2" borderId="21" xfId="3" applyFont="1" applyFill="1" applyBorder="1" applyAlignment="1">
      <alignment horizontal="center" vertical="center"/>
    </xf>
    <xf numFmtId="164" fontId="6" fillId="6" borderId="23" xfId="3" applyFont="1" applyFill="1" applyBorder="1" applyAlignment="1">
      <alignment horizontal="center" vertical="center"/>
    </xf>
    <xf numFmtId="164" fontId="2" fillId="2" borderId="27" xfId="3" applyFont="1" applyFill="1" applyBorder="1" applyAlignment="1">
      <alignment horizontal="center" vertical="center"/>
    </xf>
    <xf numFmtId="164" fontId="2" fillId="2" borderId="31" xfId="3" applyFont="1" applyFill="1" applyBorder="1" applyAlignment="1">
      <alignment horizontal="center" vertical="center"/>
    </xf>
    <xf numFmtId="164" fontId="2" fillId="2" borderId="33" xfId="3" applyFont="1" applyFill="1" applyBorder="1" applyAlignment="1">
      <alignment horizontal="center" vertical="center"/>
    </xf>
    <xf numFmtId="164" fontId="6" fillId="6" borderId="37" xfId="3" applyFont="1" applyFill="1" applyBorder="1" applyAlignment="1">
      <alignment horizontal="center" vertical="center"/>
    </xf>
    <xf numFmtId="164" fontId="7" fillId="5" borderId="41" xfId="3" applyFont="1" applyFill="1" applyBorder="1" applyAlignment="1">
      <alignment horizontal="center" vertical="center"/>
    </xf>
    <xf numFmtId="164" fontId="2" fillId="2" borderId="43" xfId="3" applyFont="1" applyFill="1" applyBorder="1" applyAlignment="1">
      <alignment horizontal="center" vertical="center"/>
    </xf>
    <xf numFmtId="164" fontId="2" fillId="2" borderId="44" xfId="3" applyFont="1" applyFill="1" applyBorder="1" applyAlignment="1">
      <alignment horizontal="center" vertical="center"/>
    </xf>
    <xf numFmtId="164" fontId="2" fillId="2" borderId="23" xfId="3" applyFont="1" applyFill="1" applyBorder="1" applyAlignment="1">
      <alignment horizontal="center" vertical="center"/>
    </xf>
    <xf numFmtId="164" fontId="6" fillId="6" borderId="47" xfId="3" applyFont="1" applyFill="1" applyBorder="1" applyAlignment="1">
      <alignment horizontal="center" vertical="center"/>
    </xf>
    <xf numFmtId="164" fontId="2" fillId="2" borderId="51" xfId="3" applyFont="1" applyFill="1" applyBorder="1" applyAlignment="1">
      <alignment horizontal="center" vertical="center"/>
    </xf>
    <xf numFmtId="164" fontId="2" fillId="2" borderId="52" xfId="3" applyFont="1" applyFill="1" applyBorder="1" applyAlignment="1">
      <alignment horizontal="center" vertical="center"/>
    </xf>
    <xf numFmtId="164" fontId="6" fillId="6" borderId="56" xfId="3" applyFont="1" applyFill="1" applyBorder="1" applyAlignment="1">
      <alignment horizontal="center" vertical="center"/>
    </xf>
    <xf numFmtId="164" fontId="2" fillId="0" borderId="72" xfId="3" applyFont="1" applyFill="1" applyBorder="1" applyAlignment="1">
      <alignment horizontal="center" vertical="center"/>
    </xf>
    <xf numFmtId="164" fontId="6" fillId="6" borderId="59" xfId="3" applyFont="1" applyFill="1" applyBorder="1" applyAlignment="1">
      <alignment horizontal="center" vertical="center"/>
    </xf>
    <xf numFmtId="164" fontId="7" fillId="5" borderId="23" xfId="3" applyFont="1" applyFill="1" applyBorder="1" applyAlignment="1">
      <alignment vertical="center"/>
    </xf>
    <xf numFmtId="164" fontId="0" fillId="6" borderId="65" xfId="3" applyFont="1" applyFill="1" applyBorder="1" applyAlignment="1">
      <alignment vertical="center"/>
    </xf>
    <xf numFmtId="44" fontId="0" fillId="0" borderId="0" xfId="2" applyFont="1"/>
    <xf numFmtId="10" fontId="0" fillId="0" borderId="0" xfId="1" applyNumberFormat="1" applyFont="1"/>
    <xf numFmtId="9" fontId="0" fillId="0" borderId="0" xfId="0" applyNumberFormat="1" applyAlignment="1">
      <alignment vertical="center"/>
    </xf>
    <xf numFmtId="44" fontId="0" fillId="0" borderId="0" xfId="2" applyFont="1" applyAlignment="1">
      <alignment vertical="center"/>
    </xf>
    <xf numFmtId="179" fontId="10" fillId="2" borderId="65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3" fillId="2" borderId="8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5" fillId="4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7" fillId="5" borderId="15" xfId="0" applyFont="1" applyFill="1" applyBorder="1" applyAlignment="1">
      <alignment horizontal="right" vertical="center" indent="1"/>
    </xf>
    <xf numFmtId="0" fontId="1" fillId="0" borderId="16" xfId="0" applyFont="1" applyBorder="1" applyAlignment="1">
      <alignment horizontal="right" indent="1"/>
    </xf>
    <xf numFmtId="0" fontId="1" fillId="0" borderId="17" xfId="0" applyFont="1" applyBorder="1" applyAlignment="1">
      <alignment horizontal="right" indent="1"/>
    </xf>
    <xf numFmtId="167" fontId="8" fillId="4" borderId="15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2" fillId="2" borderId="19" xfId="0" applyFont="1" applyFill="1" applyBorder="1" applyAlignment="1">
      <alignment horizontal="left" vertical="center" wrapText="1"/>
    </xf>
    <xf numFmtId="0" fontId="1" fillId="0" borderId="20" xfId="0" applyFont="1" applyBorder="1"/>
    <xf numFmtId="0" fontId="6" fillId="6" borderId="15" xfId="0" applyFont="1" applyFill="1" applyBorder="1" applyAlignment="1">
      <alignment horizontal="left" vertical="center"/>
    </xf>
    <xf numFmtId="0" fontId="1" fillId="0" borderId="22" xfId="0" applyFont="1" applyBorder="1"/>
    <xf numFmtId="0" fontId="8" fillId="4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1" fillId="0" borderId="25" xfId="0" applyFont="1" applyBorder="1"/>
    <xf numFmtId="0" fontId="1" fillId="0" borderId="42" xfId="0" applyFont="1" applyBorder="1"/>
    <xf numFmtId="0" fontId="2" fillId="2" borderId="28" xfId="0" applyFont="1" applyFill="1" applyBorder="1" applyAlignment="1">
      <alignment horizontal="left" vertical="center" wrapText="1"/>
    </xf>
    <xf numFmtId="0" fontId="1" fillId="0" borderId="29" xfId="0" applyFont="1" applyBorder="1"/>
    <xf numFmtId="0" fontId="1" fillId="0" borderId="30" xfId="0" applyFont="1" applyBorder="1"/>
    <xf numFmtId="3" fontId="2" fillId="2" borderId="24" xfId="0" applyNumberFormat="1" applyFont="1" applyFill="1" applyBorder="1" applyAlignment="1">
      <alignment horizontal="left" vertical="center" wrapText="1"/>
    </xf>
    <xf numFmtId="0" fontId="1" fillId="0" borderId="26" xfId="0" applyFont="1" applyBorder="1"/>
    <xf numFmtId="0" fontId="6" fillId="2" borderId="15" xfId="0" applyFont="1" applyFill="1" applyBorder="1" applyAlignment="1">
      <alignment horizontal="left" vertical="center" wrapText="1"/>
    </xf>
    <xf numFmtId="0" fontId="1" fillId="0" borderId="32" xfId="0" applyFont="1" applyBorder="1"/>
    <xf numFmtId="0" fontId="6" fillId="6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  <xf numFmtId="0" fontId="7" fillId="5" borderId="38" xfId="0" applyFont="1" applyFill="1" applyBorder="1" applyAlignment="1">
      <alignment horizontal="left" vertical="center"/>
    </xf>
    <xf numFmtId="0" fontId="1" fillId="0" borderId="39" xfId="0" applyFont="1" applyBorder="1"/>
    <xf numFmtId="0" fontId="1" fillId="0" borderId="40" xfId="0" applyFont="1" applyBorder="1"/>
    <xf numFmtId="167" fontId="4" fillId="6" borderId="62" xfId="0" applyNumberFormat="1" applyFont="1" applyFill="1" applyBorder="1" applyAlignment="1">
      <alignment horizontal="left" vertical="center"/>
    </xf>
    <xf numFmtId="0" fontId="1" fillId="0" borderId="63" xfId="0" applyFont="1" applyBorder="1"/>
    <xf numFmtId="0" fontId="1" fillId="0" borderId="64" xfId="0" applyFont="1" applyBorder="1"/>
    <xf numFmtId="0" fontId="4" fillId="6" borderId="62" xfId="0" applyFont="1" applyFill="1" applyBorder="1" applyAlignment="1">
      <alignment horizontal="left" vertical="center"/>
    </xf>
    <xf numFmtId="167" fontId="7" fillId="5" borderId="15" xfId="0" applyNumberFormat="1" applyFont="1" applyFill="1" applyBorder="1" applyAlignment="1">
      <alignment horizontal="left" vertical="center"/>
    </xf>
    <xf numFmtId="0" fontId="6" fillId="6" borderId="46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1" fillId="0" borderId="49" xfId="0" applyFont="1" applyBorder="1"/>
    <xf numFmtId="0" fontId="1" fillId="0" borderId="50" xfId="0" applyFont="1" applyBorder="1"/>
    <xf numFmtId="0" fontId="2" fillId="2" borderId="38" xfId="0" applyFont="1" applyFill="1" applyBorder="1" applyAlignment="1">
      <alignment horizontal="left" vertical="center" wrapText="1"/>
    </xf>
    <xf numFmtId="0" fontId="1" fillId="0" borderId="45" xfId="0" applyFont="1" applyBorder="1"/>
    <xf numFmtId="0" fontId="6" fillId="6" borderId="53" xfId="0" applyFont="1" applyFill="1" applyBorder="1" applyAlignment="1">
      <alignment horizontal="left" vertical="center"/>
    </xf>
    <xf numFmtId="0" fontId="1" fillId="0" borderId="54" xfId="0" applyFont="1" applyBorder="1"/>
    <xf numFmtId="0" fontId="1" fillId="0" borderId="55" xfId="0" applyFont="1" applyBorder="1"/>
    <xf numFmtId="0" fontId="2" fillId="2" borderId="5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left" vertical="center" wrapText="1"/>
    </xf>
  </cellXfs>
  <cellStyles count="4">
    <cellStyle name="Moneda" xfId="2" builtinId="4"/>
    <cellStyle name="Moneda [0]" xfId="3" builtinId="7"/>
    <cellStyle name="Normal" xfId="0" builtinId="0"/>
    <cellStyle name="Porcentaje" xfId="1" builtinId="5"/>
  </cellStyles>
  <dxfs count="2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23</xdr:row>
      <xdr:rowOff>152400</xdr:rowOff>
    </xdr:from>
    <xdr:to>
      <xdr:col>7</xdr:col>
      <xdr:colOff>326100</xdr:colOff>
      <xdr:row>23</xdr:row>
      <xdr:rowOff>152400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D0E5EA4E-BF4C-4B97-814C-4FC569627D70}"/>
            </a:ext>
          </a:extLst>
        </xdr:cNvPr>
        <xdr:cNvCxnSpPr/>
      </xdr:nvCxnSpPr>
      <xdr:spPr>
        <a:xfrm flipH="1">
          <a:off x="9420225" y="4619625"/>
          <a:ext cx="288000" cy="0"/>
        </a:xfrm>
        <a:prstGeom prst="straightConnector1">
          <a:avLst/>
        </a:prstGeom>
        <a:ln w="381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showGridLines="0" tabSelected="1" workbookViewId="0"/>
  </sheetViews>
  <sheetFormatPr baseColWidth="10" defaultColWidth="0" defaultRowHeight="15" customHeight="1" zeroHeight="1" x14ac:dyDescent="0.2"/>
  <cols>
    <col min="1" max="2" width="2.42578125" customWidth="1"/>
    <col min="3" max="3" width="12.85546875" customWidth="1"/>
    <col min="4" max="4" width="11.85546875" customWidth="1"/>
    <col min="5" max="5" width="11.7109375" customWidth="1"/>
    <col min="6" max="6" width="83.7109375" customWidth="1"/>
    <col min="7" max="7" width="15.7109375" bestFit="1" customWidth="1"/>
    <col min="8" max="8" width="9" customWidth="1"/>
    <col min="9" max="10" width="2.42578125" customWidth="1"/>
    <col min="11" max="11" width="14.85546875" hidden="1" customWidth="1"/>
    <col min="12" max="12" width="15.7109375" hidden="1" customWidth="1"/>
    <col min="13" max="13" width="3" hidden="1" customWidth="1"/>
    <col min="14" max="14" width="20.85546875" hidden="1" customWidth="1"/>
    <col min="15" max="15" width="12.85546875" hidden="1" customWidth="1"/>
    <col min="16" max="16" width="14.42578125" hidden="1" customWidth="1"/>
    <col min="17" max="17" width="0" hidden="1" customWidth="1"/>
    <col min="18" max="16384" width="14.42578125" hidden="1"/>
  </cols>
  <sheetData>
    <row r="1" spans="2:16" ht="15.75" customHeight="1" thickBot="1" x14ac:dyDescent="0.25"/>
    <row r="2" spans="2:16" ht="12.75" x14ac:dyDescent="0.2">
      <c r="B2" s="1"/>
      <c r="C2" s="128"/>
      <c r="D2" s="129"/>
      <c r="E2" s="129"/>
      <c r="F2" s="129"/>
      <c r="G2" s="129"/>
      <c r="H2" s="130"/>
      <c r="I2" s="2"/>
      <c r="J2" s="3"/>
    </row>
    <row r="3" spans="2:16" ht="15.75" x14ac:dyDescent="0.2">
      <c r="B3" s="5"/>
      <c r="C3" s="131" t="s">
        <v>0</v>
      </c>
      <c r="D3" s="132"/>
      <c r="E3" s="132"/>
      <c r="F3" s="132"/>
      <c r="G3" s="133"/>
      <c r="H3" s="93" t="s">
        <v>49</v>
      </c>
      <c r="I3" s="7"/>
      <c r="J3" s="3"/>
      <c r="K3" s="59" t="s">
        <v>34</v>
      </c>
      <c r="L3" s="60">
        <f>G20</f>
        <v>0</v>
      </c>
      <c r="N3" s="89"/>
      <c r="O3" s="89"/>
      <c r="P3" s="89"/>
    </row>
    <row r="4" spans="2:16" ht="15.75" x14ac:dyDescent="0.2">
      <c r="B4" s="5"/>
      <c r="C4" s="131" t="s">
        <v>1</v>
      </c>
      <c r="D4" s="132"/>
      <c r="E4" s="132"/>
      <c r="F4" s="132"/>
      <c r="G4" s="133"/>
      <c r="H4" s="93" t="s">
        <v>50</v>
      </c>
      <c r="I4" s="7"/>
      <c r="J4" s="3"/>
      <c r="N4" s="89"/>
      <c r="O4" s="89"/>
      <c r="P4" s="89"/>
    </row>
    <row r="5" spans="2:16" ht="15.75" x14ac:dyDescent="0.2">
      <c r="B5" s="5"/>
      <c r="C5" s="131">
        <v>2023</v>
      </c>
      <c r="D5" s="132"/>
      <c r="E5" s="132"/>
      <c r="F5" s="132"/>
      <c r="G5" s="133"/>
      <c r="H5" s="8"/>
      <c r="I5" s="9"/>
      <c r="J5" s="3"/>
      <c r="K5" s="59" t="s">
        <v>35</v>
      </c>
      <c r="L5" s="60">
        <f>G42</f>
        <v>0</v>
      </c>
      <c r="N5" s="89"/>
      <c r="O5" s="89"/>
      <c r="P5" s="89"/>
    </row>
    <row r="6" spans="2:16" ht="16.5" customHeight="1" thickBot="1" x14ac:dyDescent="0.3">
      <c r="B6" s="5"/>
      <c r="C6" s="10"/>
      <c r="D6" s="10"/>
      <c r="E6" s="10"/>
      <c r="F6" s="10"/>
      <c r="G6" s="10"/>
      <c r="H6" s="8"/>
      <c r="I6" s="9"/>
      <c r="J6" s="3"/>
      <c r="K6" s="59" t="s">
        <v>36</v>
      </c>
      <c r="L6" s="69">
        <f>MAX(H47:H53)</f>
        <v>0</v>
      </c>
      <c r="N6" s="89"/>
      <c r="O6" s="89"/>
      <c r="P6" s="89"/>
    </row>
    <row r="7" spans="2:16" ht="16.5" thickBot="1" x14ac:dyDescent="0.3">
      <c r="B7" s="5"/>
      <c r="C7" s="134" t="s">
        <v>2</v>
      </c>
      <c r="D7" s="135"/>
      <c r="E7" s="135"/>
      <c r="F7" s="135"/>
      <c r="G7" s="136"/>
      <c r="H7" s="8"/>
      <c r="I7" s="9"/>
      <c r="J7" s="3"/>
      <c r="K7" s="59" t="s">
        <v>37</v>
      </c>
      <c r="L7" s="70">
        <f>MAX(G47:G53)</f>
        <v>0</v>
      </c>
    </row>
    <row r="8" spans="2:16" ht="13.5" thickBot="1" x14ac:dyDescent="0.25">
      <c r="B8" s="5"/>
      <c r="C8" s="11"/>
      <c r="D8" s="11"/>
      <c r="E8" s="11"/>
      <c r="F8" s="11"/>
      <c r="G8" s="11"/>
      <c r="H8" s="8"/>
      <c r="I8" s="9"/>
      <c r="J8" s="3"/>
    </row>
    <row r="9" spans="2:16" ht="16.5" thickBot="1" x14ac:dyDescent="0.25">
      <c r="B9" s="5"/>
      <c r="C9" s="137" t="s">
        <v>56</v>
      </c>
      <c r="D9" s="138"/>
      <c r="E9" s="138"/>
      <c r="F9" s="139"/>
      <c r="G9" s="104">
        <v>42412</v>
      </c>
      <c r="H9" s="8"/>
      <c r="I9" s="12"/>
      <c r="J9" s="13"/>
      <c r="K9" s="59" t="s">
        <v>38</v>
      </c>
      <c r="L9" s="60">
        <f>G26</f>
        <v>0</v>
      </c>
    </row>
    <row r="10" spans="2:16" s="58" customFormat="1" ht="15.75" customHeight="1" thickBot="1" x14ac:dyDescent="0.25">
      <c r="B10" s="61"/>
      <c r="C10" s="62"/>
      <c r="D10" s="62"/>
      <c r="E10" s="63"/>
      <c r="F10" s="64"/>
      <c r="G10" s="65"/>
      <c r="H10" s="66"/>
      <c r="I10" s="67"/>
      <c r="J10" s="68"/>
      <c r="K10" s="59" t="s">
        <v>39</v>
      </c>
      <c r="L10" s="60">
        <f>G32</f>
        <v>0</v>
      </c>
    </row>
    <row r="11" spans="2:16" ht="16.5" customHeight="1" thickBot="1" x14ac:dyDescent="0.25">
      <c r="B11" s="5"/>
      <c r="C11" s="140" t="s">
        <v>3</v>
      </c>
      <c r="D11" s="141"/>
      <c r="E11" s="141"/>
      <c r="F11" s="141"/>
      <c r="G11" s="142"/>
      <c r="H11" s="8"/>
      <c r="I11" s="17"/>
      <c r="J11" s="13"/>
    </row>
    <row r="12" spans="2:16" s="72" customFormat="1" ht="13.5" thickBot="1" x14ac:dyDescent="0.25">
      <c r="B12" s="73"/>
      <c r="C12" s="143" t="s">
        <v>4</v>
      </c>
      <c r="D12" s="132"/>
      <c r="E12" s="132"/>
      <c r="F12" s="144"/>
      <c r="G12" s="105">
        <v>0</v>
      </c>
      <c r="H12" s="74"/>
      <c r="I12" s="75"/>
      <c r="J12" s="76"/>
      <c r="K12" s="84" t="s">
        <v>40</v>
      </c>
      <c r="L12" s="85">
        <v>0</v>
      </c>
      <c r="N12" s="90" t="s">
        <v>46</v>
      </c>
      <c r="O12" s="91">
        <v>0</v>
      </c>
      <c r="P12" s="91">
        <v>0</v>
      </c>
    </row>
    <row r="13" spans="2:16" s="72" customFormat="1" ht="13.5" thickBot="1" x14ac:dyDescent="0.25">
      <c r="B13" s="73"/>
      <c r="C13" s="145" t="s">
        <v>5</v>
      </c>
      <c r="D13" s="141"/>
      <c r="E13" s="141"/>
      <c r="F13" s="146"/>
      <c r="G13" s="106">
        <f>SUM(G12)</f>
        <v>0</v>
      </c>
      <c r="H13" s="77"/>
      <c r="I13" s="78"/>
      <c r="J13" s="76"/>
      <c r="K13" s="84" t="s">
        <v>41</v>
      </c>
      <c r="L13" s="85">
        <v>0</v>
      </c>
      <c r="N13" s="84" t="s">
        <v>47</v>
      </c>
      <c r="O13" s="91">
        <v>0</v>
      </c>
      <c r="P13" s="92" t="s">
        <v>51</v>
      </c>
    </row>
    <row r="14" spans="2:16" s="72" customFormat="1" ht="13.5" thickBot="1" x14ac:dyDescent="0.25">
      <c r="B14" s="73"/>
      <c r="C14" s="15"/>
      <c r="D14" s="15"/>
      <c r="E14" s="18"/>
      <c r="F14" s="19"/>
      <c r="G14" s="79"/>
      <c r="H14" s="77"/>
      <c r="I14" s="78"/>
      <c r="J14" s="76"/>
      <c r="K14" s="84" t="s">
        <v>42</v>
      </c>
      <c r="L14" s="86">
        <f>IFERROR(L13/L12,0)</f>
        <v>0</v>
      </c>
      <c r="N14" s="84" t="s">
        <v>48</v>
      </c>
      <c r="O14" s="91">
        <v>0</v>
      </c>
      <c r="P14" s="91">
        <v>0</v>
      </c>
    </row>
    <row r="15" spans="2:16" s="72" customFormat="1" ht="13.5" thickBot="1" x14ac:dyDescent="0.25">
      <c r="B15" s="73"/>
      <c r="C15" s="147" t="s">
        <v>6</v>
      </c>
      <c r="D15" s="141"/>
      <c r="E15" s="141"/>
      <c r="F15" s="141"/>
      <c r="G15" s="142"/>
      <c r="H15" s="77"/>
      <c r="I15" s="78"/>
      <c r="J15" s="80"/>
    </row>
    <row r="16" spans="2:16" s="72" customFormat="1" ht="12.75" x14ac:dyDescent="0.2">
      <c r="B16" s="73"/>
      <c r="C16" s="154" t="s">
        <v>7</v>
      </c>
      <c r="D16" s="149"/>
      <c r="E16" s="149"/>
      <c r="F16" s="155"/>
      <c r="G16" s="107">
        <f>ROUND((G12*0.4)*0.16,0)</f>
        <v>0</v>
      </c>
      <c r="H16" s="88"/>
      <c r="I16" s="78"/>
      <c r="J16" s="81"/>
      <c r="K16" s="84" t="s">
        <v>43</v>
      </c>
      <c r="L16" s="85">
        <v>0</v>
      </c>
    </row>
    <row r="17" spans="2:16" s="72" customFormat="1" ht="13.5" thickBot="1" x14ac:dyDescent="0.25">
      <c r="B17" s="73"/>
      <c r="C17" s="151" t="s">
        <v>8</v>
      </c>
      <c r="D17" s="152"/>
      <c r="E17" s="152"/>
      <c r="F17" s="153"/>
      <c r="G17" s="108">
        <f>ROUND((G12*0.4)*0.125,0)</f>
        <v>0</v>
      </c>
      <c r="H17" s="77"/>
      <c r="I17" s="78"/>
      <c r="J17" s="82"/>
      <c r="K17" s="84" t="s">
        <v>44</v>
      </c>
      <c r="L17" s="87">
        <f>ROUND(L16*L14,0)</f>
        <v>0</v>
      </c>
      <c r="N17" s="72" t="s">
        <v>45</v>
      </c>
    </row>
    <row r="18" spans="2:16" s="72" customFormat="1" ht="13.5" thickBot="1" x14ac:dyDescent="0.25">
      <c r="B18" s="73"/>
      <c r="C18" s="156" t="s">
        <v>9</v>
      </c>
      <c r="D18" s="141"/>
      <c r="E18" s="141"/>
      <c r="F18" s="157"/>
      <c r="G18" s="109">
        <f>G16+G17</f>
        <v>0</v>
      </c>
      <c r="H18" s="77"/>
      <c r="I18" s="78"/>
      <c r="J18" s="83"/>
    </row>
    <row r="19" spans="2:16" s="72" customFormat="1" ht="13.5" thickBot="1" x14ac:dyDescent="0.25">
      <c r="B19" s="73"/>
      <c r="C19" s="158" t="s">
        <v>10</v>
      </c>
      <c r="D19" s="159"/>
      <c r="E19" s="159"/>
      <c r="F19" s="160"/>
      <c r="G19" s="110">
        <f>G13-G18</f>
        <v>0</v>
      </c>
      <c r="H19" s="21"/>
      <c r="I19" s="78"/>
      <c r="J19" s="83"/>
    </row>
    <row r="20" spans="2:16" ht="16.5" thickBot="1" x14ac:dyDescent="0.25">
      <c r="B20" s="5"/>
      <c r="C20" s="161" t="s">
        <v>11</v>
      </c>
      <c r="D20" s="162"/>
      <c r="E20" s="162"/>
      <c r="F20" s="163"/>
      <c r="G20" s="111">
        <f>G12-G16-G17</f>
        <v>0</v>
      </c>
      <c r="H20" s="8"/>
      <c r="I20" s="9"/>
      <c r="J20" s="13"/>
      <c r="L20" s="71"/>
      <c r="M20" s="97"/>
      <c r="N20" s="98"/>
      <c r="P20" s="123">
        <v>6000000</v>
      </c>
    </row>
    <row r="21" spans="2:16" ht="15.75" customHeight="1" thickBot="1" x14ac:dyDescent="0.25">
      <c r="B21" s="5"/>
      <c r="C21" s="15"/>
      <c r="D21" s="15"/>
      <c r="E21" s="18"/>
      <c r="F21" s="19"/>
      <c r="G21" s="20"/>
      <c r="H21" s="8"/>
      <c r="I21" s="9"/>
      <c r="J21" s="13"/>
      <c r="M21" s="97"/>
      <c r="N21" s="98"/>
      <c r="O21" s="89"/>
      <c r="P21" s="123">
        <f>ROUND(P20*0.4,0)</f>
        <v>2400000</v>
      </c>
    </row>
    <row r="22" spans="2:16" ht="15.75" customHeight="1" thickBot="1" x14ac:dyDescent="0.25">
      <c r="B22" s="5"/>
      <c r="C22" s="140" t="s">
        <v>58</v>
      </c>
      <c r="D22" s="141"/>
      <c r="E22" s="141"/>
      <c r="F22" s="141"/>
      <c r="G22" s="142"/>
      <c r="H22" s="8"/>
      <c r="I22" s="9"/>
      <c r="J22" s="13"/>
      <c r="O22" s="124">
        <v>0.125</v>
      </c>
      <c r="P22" s="123">
        <f>ROUND(P21*O22,0)</f>
        <v>300000</v>
      </c>
    </row>
    <row r="23" spans="2:16" ht="25.5" customHeight="1" x14ac:dyDescent="0.2">
      <c r="B23" s="5"/>
      <c r="C23" s="148" t="s">
        <v>53</v>
      </c>
      <c r="D23" s="149"/>
      <c r="E23" s="149"/>
      <c r="F23" s="150"/>
      <c r="G23" s="112">
        <v>0</v>
      </c>
      <c r="H23" s="22"/>
      <c r="I23" s="9"/>
      <c r="J23" s="13"/>
      <c r="O23" s="125">
        <v>0.16</v>
      </c>
      <c r="P23" s="126">
        <f>ROUND(P21*O23,0)</f>
        <v>384000</v>
      </c>
    </row>
    <row r="24" spans="2:16" ht="25.5" customHeight="1" x14ac:dyDescent="0.2">
      <c r="B24" s="5"/>
      <c r="C24" s="151" t="s">
        <v>54</v>
      </c>
      <c r="D24" s="152"/>
      <c r="E24" s="152"/>
      <c r="F24" s="153"/>
      <c r="G24" s="113">
        <f>IF(H24="SI",IF(ROUND(G12*10%,0)&gt;ROUND(G9*32,0),ROUND(G9*32,0),ROUND(G12*10%,0)),0)</f>
        <v>0</v>
      </c>
      <c r="H24" s="94" t="s">
        <v>50</v>
      </c>
      <c r="I24" s="9"/>
      <c r="J24" s="13"/>
      <c r="K24" s="72"/>
      <c r="N24" s="95"/>
      <c r="O24" s="96"/>
      <c r="P24" s="96"/>
    </row>
    <row r="25" spans="2:16" ht="15.75" customHeight="1" thickBot="1" x14ac:dyDescent="0.25">
      <c r="B25" s="5"/>
      <c r="C25" s="151" t="s">
        <v>52</v>
      </c>
      <c r="D25" s="152"/>
      <c r="E25" s="152"/>
      <c r="F25" s="153"/>
      <c r="G25" s="113">
        <v>0</v>
      </c>
      <c r="H25" s="23"/>
      <c r="I25" s="24"/>
      <c r="J25" s="13"/>
      <c r="N25" s="13"/>
      <c r="O25" s="95"/>
      <c r="P25" s="95"/>
    </row>
    <row r="26" spans="2:16" ht="15.75" customHeight="1" thickBot="1" x14ac:dyDescent="0.25">
      <c r="B26" s="5"/>
      <c r="C26" s="156" t="s">
        <v>12</v>
      </c>
      <c r="D26" s="141"/>
      <c r="E26" s="141"/>
      <c r="F26" s="146"/>
      <c r="G26" s="114">
        <f>SUM(G23:G25)</f>
        <v>0</v>
      </c>
      <c r="H26" s="8"/>
      <c r="I26" s="25"/>
      <c r="J26" s="3"/>
      <c r="L26" s="97"/>
      <c r="N26" s="89"/>
      <c r="O26" s="89"/>
      <c r="P26" s="89"/>
    </row>
    <row r="27" spans="2:16" ht="15.75" customHeight="1" thickBot="1" x14ac:dyDescent="0.25">
      <c r="B27" s="5"/>
      <c r="C27" s="169" t="s">
        <v>13</v>
      </c>
      <c r="D27" s="159"/>
      <c r="E27" s="159"/>
      <c r="F27" s="160"/>
      <c r="G27" s="115">
        <f>+G19-G26</f>
        <v>0</v>
      </c>
      <c r="H27" s="8"/>
      <c r="I27" s="25"/>
      <c r="J27" s="3"/>
      <c r="L27" s="97"/>
      <c r="N27" s="89"/>
      <c r="O27" s="89"/>
      <c r="P27" s="89"/>
    </row>
    <row r="28" spans="2:16" ht="15.75" customHeight="1" thickBot="1" x14ac:dyDescent="0.25">
      <c r="B28" s="5"/>
      <c r="C28" s="26"/>
      <c r="D28" s="26"/>
      <c r="E28" s="16"/>
      <c r="F28" s="19"/>
      <c r="G28" s="20"/>
      <c r="H28" s="27"/>
      <c r="I28" s="25"/>
      <c r="J28" s="3"/>
      <c r="N28" s="89"/>
      <c r="O28" s="89"/>
      <c r="P28" s="89"/>
    </row>
    <row r="29" spans="2:16" ht="15.75" customHeight="1" thickBot="1" x14ac:dyDescent="0.25">
      <c r="B29" s="5"/>
      <c r="C29" s="140" t="s">
        <v>14</v>
      </c>
      <c r="D29" s="141"/>
      <c r="E29" s="141"/>
      <c r="F29" s="141"/>
      <c r="G29" s="142"/>
      <c r="H29" s="8"/>
      <c r="I29" s="25"/>
      <c r="J29" s="28"/>
    </row>
    <row r="30" spans="2:16" ht="15.75" customHeight="1" x14ac:dyDescent="0.2">
      <c r="B30" s="5"/>
      <c r="C30" s="170" t="s">
        <v>59</v>
      </c>
      <c r="D30" s="171"/>
      <c r="E30" s="171"/>
      <c r="F30" s="172"/>
      <c r="G30" s="116">
        <v>0</v>
      </c>
      <c r="H30" s="8"/>
      <c r="I30" s="25"/>
      <c r="J30" s="3"/>
    </row>
    <row r="31" spans="2:16" ht="25.5" customHeight="1" thickBot="1" x14ac:dyDescent="0.25">
      <c r="B31" s="5"/>
      <c r="C31" s="173" t="s">
        <v>57</v>
      </c>
      <c r="D31" s="162"/>
      <c r="E31" s="162"/>
      <c r="F31" s="174"/>
      <c r="G31" s="117">
        <v>0</v>
      </c>
      <c r="H31" s="29"/>
      <c r="I31" s="25"/>
      <c r="J31" s="3"/>
    </row>
    <row r="32" spans="2:16" ht="16.5" customHeight="1" thickBot="1" x14ac:dyDescent="0.25">
      <c r="B32" s="5"/>
      <c r="C32" s="156" t="s">
        <v>15</v>
      </c>
      <c r="D32" s="141"/>
      <c r="E32" s="141"/>
      <c r="F32" s="157"/>
      <c r="G32" s="109">
        <f>SUM(G30:G31)</f>
        <v>0</v>
      </c>
      <c r="H32" s="29"/>
      <c r="I32" s="9"/>
      <c r="J32" s="3"/>
    </row>
    <row r="33" spans="2:10" ht="16.5" customHeight="1" thickBot="1" x14ac:dyDescent="0.25">
      <c r="B33" s="5"/>
      <c r="C33" s="175" t="s">
        <v>16</v>
      </c>
      <c r="D33" s="176"/>
      <c r="E33" s="176"/>
      <c r="F33" s="177"/>
      <c r="G33" s="118">
        <f>+G27-G32</f>
        <v>0</v>
      </c>
      <c r="H33" s="8"/>
      <c r="I33" s="9"/>
      <c r="J33" s="3"/>
    </row>
    <row r="34" spans="2:10" ht="15.75" customHeight="1" thickBot="1" x14ac:dyDescent="0.25">
      <c r="B34" s="5"/>
      <c r="C34" s="15"/>
      <c r="D34" s="15"/>
      <c r="E34" s="16"/>
      <c r="F34" s="19"/>
      <c r="G34" s="18"/>
      <c r="H34" s="8"/>
      <c r="I34" s="9"/>
      <c r="J34" s="3"/>
    </row>
    <row r="35" spans="2:10" ht="20.25" customHeight="1" x14ac:dyDescent="0.2">
      <c r="B35" s="5"/>
      <c r="C35" s="178" t="s">
        <v>55</v>
      </c>
      <c r="D35" s="179"/>
      <c r="E35" s="179"/>
      <c r="F35" s="180"/>
      <c r="G35" s="119">
        <f>ROUND(G33*0.25,-3)</f>
        <v>0</v>
      </c>
      <c r="H35" s="28"/>
      <c r="I35" s="9"/>
      <c r="J35" s="3"/>
    </row>
    <row r="36" spans="2:10" ht="20.25" customHeight="1" thickBot="1" x14ac:dyDescent="0.25">
      <c r="B36" s="99"/>
      <c r="C36" s="181"/>
      <c r="D36" s="182"/>
      <c r="E36" s="182"/>
      <c r="F36" s="183"/>
      <c r="G36" s="103">
        <f>G35/UVT</f>
        <v>0</v>
      </c>
      <c r="H36" s="100"/>
      <c r="I36" s="101"/>
      <c r="J36" s="102"/>
    </row>
    <row r="37" spans="2:10" ht="15.75" customHeight="1" thickBot="1" x14ac:dyDescent="0.25">
      <c r="B37" s="5"/>
      <c r="C37" s="145" t="s">
        <v>17</v>
      </c>
      <c r="D37" s="141"/>
      <c r="E37" s="141"/>
      <c r="F37" s="157"/>
      <c r="G37" s="120">
        <f>+G33-G35</f>
        <v>0</v>
      </c>
      <c r="H37" s="26"/>
      <c r="I37" s="9"/>
      <c r="J37" s="3"/>
    </row>
    <row r="38" spans="2:10" ht="15.75" customHeight="1" x14ac:dyDescent="0.2">
      <c r="B38" s="30"/>
      <c r="C38" s="31"/>
      <c r="D38" s="31"/>
      <c r="E38" s="31"/>
      <c r="F38" s="31"/>
      <c r="G38" s="32"/>
      <c r="H38" s="33"/>
      <c r="I38" s="34"/>
      <c r="J38" s="14"/>
    </row>
    <row r="39" spans="2:10" ht="15.75" customHeight="1" x14ac:dyDescent="0.2">
      <c r="B39" s="5"/>
      <c r="C39" s="164" t="s">
        <v>60</v>
      </c>
      <c r="D39" s="165"/>
      <c r="E39" s="165"/>
      <c r="F39" s="166"/>
      <c r="G39" s="35">
        <f>+((G19)*40%)</f>
        <v>0</v>
      </c>
      <c r="H39" s="36"/>
      <c r="I39" s="37"/>
      <c r="J39" s="4"/>
    </row>
    <row r="40" spans="2:10" ht="15.75" customHeight="1" x14ac:dyDescent="0.2">
      <c r="B40" s="5"/>
      <c r="C40" s="167" t="s">
        <v>18</v>
      </c>
      <c r="D40" s="165"/>
      <c r="E40" s="165"/>
      <c r="F40" s="166"/>
      <c r="G40" s="35">
        <f>+G35+G26+G32</f>
        <v>0</v>
      </c>
      <c r="H40" s="38"/>
      <c r="I40" s="39"/>
      <c r="J40" s="4"/>
    </row>
    <row r="41" spans="2:10" ht="15.75" customHeight="1" thickBot="1" x14ac:dyDescent="0.25">
      <c r="B41" s="30"/>
      <c r="C41" s="31"/>
      <c r="D41" s="31"/>
      <c r="E41" s="31"/>
      <c r="F41" s="31"/>
      <c r="G41" s="32"/>
      <c r="H41" s="33"/>
      <c r="I41" s="34"/>
      <c r="J41" s="14"/>
    </row>
    <row r="42" spans="2:10" ht="15.75" customHeight="1" thickBot="1" x14ac:dyDescent="0.25">
      <c r="B42" s="5"/>
      <c r="C42" s="168" t="s">
        <v>19</v>
      </c>
      <c r="D42" s="141"/>
      <c r="E42" s="141"/>
      <c r="F42" s="146"/>
      <c r="G42" s="121">
        <f>(G19)-IF(G39&gt;G40,G40,IF(G40&gt;G39,G39))</f>
        <v>0</v>
      </c>
      <c r="H42" s="38"/>
      <c r="I42" s="40"/>
      <c r="J42" s="4"/>
    </row>
    <row r="43" spans="2:10" ht="15.75" customHeight="1" x14ac:dyDescent="0.2">
      <c r="B43" s="5"/>
      <c r="C43" s="41"/>
      <c r="D43" s="41"/>
      <c r="E43" s="41"/>
      <c r="F43" s="41"/>
      <c r="G43" s="42"/>
      <c r="H43" s="43"/>
      <c r="I43" s="9"/>
      <c r="J43" s="3"/>
    </row>
    <row r="44" spans="2:10" ht="15.75" customHeight="1" x14ac:dyDescent="0.2">
      <c r="B44" s="5"/>
      <c r="C44" s="164" t="s">
        <v>20</v>
      </c>
      <c r="D44" s="165"/>
      <c r="E44" s="165"/>
      <c r="F44" s="166"/>
      <c r="G44" s="35">
        <f>+G42/$G$9</f>
        <v>0</v>
      </c>
      <c r="H44" s="8"/>
      <c r="I44" s="9"/>
      <c r="J44" s="3"/>
    </row>
    <row r="45" spans="2:10" ht="15.75" customHeight="1" x14ac:dyDescent="0.2">
      <c r="B45" s="5"/>
      <c r="C45" s="3"/>
      <c r="D45" s="3"/>
      <c r="E45" s="16"/>
      <c r="F45" s="3"/>
      <c r="G45" s="20"/>
      <c r="H45" s="6"/>
      <c r="I45" s="7"/>
      <c r="J45" s="3"/>
    </row>
    <row r="46" spans="2:10" ht="25.5" x14ac:dyDescent="0.2">
      <c r="B46" s="5"/>
      <c r="C46" s="44" t="s">
        <v>21</v>
      </c>
      <c r="D46" s="44" t="s">
        <v>22</v>
      </c>
      <c r="E46" s="44" t="s">
        <v>23</v>
      </c>
      <c r="F46" s="45" t="s">
        <v>24</v>
      </c>
      <c r="G46" s="44" t="s">
        <v>25</v>
      </c>
      <c r="H46" s="44" t="s">
        <v>26</v>
      </c>
      <c r="I46" s="7"/>
      <c r="J46" s="3"/>
    </row>
    <row r="47" spans="2:10" ht="15.75" customHeight="1" x14ac:dyDescent="0.2">
      <c r="B47" s="5"/>
      <c r="C47" s="46">
        <v>0</v>
      </c>
      <c r="D47" s="46">
        <v>95</v>
      </c>
      <c r="E47" s="47">
        <v>0</v>
      </c>
      <c r="F47" s="48">
        <v>0</v>
      </c>
      <c r="G47" s="122">
        <f>IF(G44&lt;D47,0,0)</f>
        <v>0</v>
      </c>
      <c r="H47" s="49">
        <f t="shared" ref="H47:H53" si="0">IFERROR(G47/$G$42,0)</f>
        <v>0</v>
      </c>
      <c r="I47" s="7"/>
      <c r="J47" s="3"/>
    </row>
    <row r="48" spans="2:10" ht="15.75" customHeight="1" x14ac:dyDescent="0.2">
      <c r="B48" s="5"/>
      <c r="C48" s="127">
        <v>95</v>
      </c>
      <c r="D48" s="46">
        <v>150</v>
      </c>
      <c r="E48" s="47">
        <v>0.19</v>
      </c>
      <c r="F48" s="50" t="s">
        <v>27</v>
      </c>
      <c r="G48" s="122">
        <f>IF($G$44&gt;95,(IF($G$44&lt;=150,ROUND((($G$44-95)*19%)*$G$9,-3),0)),0)</f>
        <v>0</v>
      </c>
      <c r="H48" s="49">
        <f>IFERROR(G48/$G$42,0)</f>
        <v>0</v>
      </c>
      <c r="I48" s="7"/>
      <c r="J48" s="28"/>
    </row>
    <row r="49" spans="2:10" ht="15.75" customHeight="1" x14ac:dyDescent="0.2">
      <c r="B49" s="5"/>
      <c r="C49" s="127">
        <v>150</v>
      </c>
      <c r="D49" s="46">
        <v>360</v>
      </c>
      <c r="E49" s="47">
        <v>0.28000000000000003</v>
      </c>
      <c r="F49" s="50" t="s">
        <v>28</v>
      </c>
      <c r="G49" s="122">
        <f>IF($G$44&gt;150,IF($G$44&lt;=360,ROUND(((($G$44-150)*28%)*$G$9)+(10*$G$9),-3),0),0)</f>
        <v>0</v>
      </c>
      <c r="H49" s="49">
        <f t="shared" si="0"/>
        <v>0</v>
      </c>
      <c r="I49" s="7"/>
      <c r="J49" s="28"/>
    </row>
    <row r="50" spans="2:10" ht="15.75" customHeight="1" x14ac:dyDescent="0.2">
      <c r="B50" s="5"/>
      <c r="C50" s="127">
        <v>360</v>
      </c>
      <c r="D50" s="46">
        <v>640</v>
      </c>
      <c r="E50" s="47">
        <v>0.33</v>
      </c>
      <c r="F50" s="50" t="s">
        <v>29</v>
      </c>
      <c r="G50" s="122">
        <f>IF($G$44&gt;360,IF($G$44&lt;=640,ROUND(((($G$44-360)*33%)*G9)+(69*G9),-3),0),0)</f>
        <v>0</v>
      </c>
      <c r="H50" s="49">
        <f t="shared" si="0"/>
        <v>0</v>
      </c>
      <c r="I50" s="7"/>
      <c r="J50" s="28"/>
    </row>
    <row r="51" spans="2:10" ht="15.75" customHeight="1" x14ac:dyDescent="0.2">
      <c r="B51" s="5"/>
      <c r="C51" s="127">
        <v>640</v>
      </c>
      <c r="D51" s="46">
        <v>945</v>
      </c>
      <c r="E51" s="51">
        <v>0.35</v>
      </c>
      <c r="F51" s="50" t="s">
        <v>30</v>
      </c>
      <c r="G51" s="122">
        <f>IF($G$44&gt;640,IF($G$44&lt;=945,ROUND(((($G$44-640)*35%)*G9)+(162*G9),-3),0),0)</f>
        <v>0</v>
      </c>
      <c r="H51" s="49">
        <f t="shared" si="0"/>
        <v>0</v>
      </c>
      <c r="I51" s="7"/>
      <c r="J51" s="28"/>
    </row>
    <row r="52" spans="2:10" ht="15.75" customHeight="1" x14ac:dyDescent="0.2">
      <c r="B52" s="5"/>
      <c r="C52" s="127">
        <v>945</v>
      </c>
      <c r="D52" s="46">
        <v>2300</v>
      </c>
      <c r="E52" s="51">
        <v>0.37</v>
      </c>
      <c r="F52" s="50" t="s">
        <v>31</v>
      </c>
      <c r="G52" s="122">
        <f>IF($G$44&gt;945,IF($G$44&lt;=2300,ROUND(((($G$44-945)*37%)*$G$9)+(268*$G$9),-3),0),0)</f>
        <v>0</v>
      </c>
      <c r="H52" s="49">
        <f t="shared" si="0"/>
        <v>0</v>
      </c>
      <c r="I52" s="7"/>
      <c r="J52" s="28"/>
    </row>
    <row r="53" spans="2:10" ht="15.75" customHeight="1" x14ac:dyDescent="0.2">
      <c r="B53" s="5"/>
      <c r="C53" s="127">
        <v>2300</v>
      </c>
      <c r="D53" s="46" t="s">
        <v>32</v>
      </c>
      <c r="E53" s="51">
        <v>0.39</v>
      </c>
      <c r="F53" s="50" t="s">
        <v>33</v>
      </c>
      <c r="G53" s="122">
        <f>IF($G$44&gt;2300,ROUND(((($G$44-2300)*39%)*$G$9)+(770*$G$9),-3),0)</f>
        <v>0</v>
      </c>
      <c r="H53" s="49">
        <f t="shared" si="0"/>
        <v>0</v>
      </c>
      <c r="I53" s="7"/>
      <c r="J53" s="28"/>
    </row>
    <row r="54" spans="2:10" ht="15.75" customHeight="1" thickBot="1" x14ac:dyDescent="0.25">
      <c r="B54" s="52"/>
      <c r="C54" s="53"/>
      <c r="D54" s="53"/>
      <c r="E54" s="54"/>
      <c r="F54" s="53"/>
      <c r="G54" s="55"/>
      <c r="H54" s="56"/>
      <c r="I54" s="57"/>
      <c r="J54" s="3"/>
    </row>
    <row r="55" spans="2:10" ht="15.75" customHeight="1" x14ac:dyDescent="0.2">
      <c r="B55" s="3"/>
      <c r="C55" s="3"/>
      <c r="D55" s="3"/>
      <c r="E55" s="16"/>
      <c r="F55" s="3"/>
      <c r="G55" s="20"/>
      <c r="H55" s="6"/>
      <c r="I55" s="3"/>
      <c r="J55" s="3"/>
    </row>
    <row r="56" spans="2:10" ht="15.75" hidden="1" customHeight="1" x14ac:dyDescent="0.2">
      <c r="B56" s="3"/>
      <c r="C56" s="3"/>
      <c r="D56" s="3"/>
      <c r="E56" s="16"/>
      <c r="F56" s="3"/>
      <c r="G56" s="20"/>
      <c r="H56" s="6"/>
      <c r="I56" s="3"/>
      <c r="J56" s="3"/>
    </row>
    <row r="57" spans="2:10" ht="15.75" hidden="1" customHeight="1" x14ac:dyDescent="0.2">
      <c r="B57" s="3"/>
      <c r="C57" s="3"/>
      <c r="D57" s="3"/>
      <c r="E57" s="16"/>
      <c r="F57" s="3"/>
      <c r="G57" s="20"/>
      <c r="H57" s="6"/>
      <c r="I57" s="3"/>
      <c r="J57" s="3"/>
    </row>
    <row r="58" spans="2:10" ht="15.75" hidden="1" customHeight="1" x14ac:dyDescent="0.2">
      <c r="B58" s="3"/>
      <c r="C58" s="3"/>
      <c r="D58" s="3"/>
      <c r="E58" s="16"/>
      <c r="F58" s="3"/>
      <c r="G58" s="20"/>
      <c r="H58" s="6"/>
      <c r="I58" s="3"/>
      <c r="J58" s="3"/>
    </row>
    <row r="59" spans="2:10" ht="15.75" hidden="1" customHeight="1" x14ac:dyDescent="0.2">
      <c r="B59" s="3"/>
      <c r="C59" s="3"/>
      <c r="D59" s="3"/>
      <c r="E59" s="16"/>
      <c r="F59" s="3"/>
      <c r="G59" s="20"/>
      <c r="H59" s="6"/>
      <c r="I59" s="3"/>
      <c r="J59" s="3"/>
    </row>
    <row r="60" spans="2:10" ht="15.75" hidden="1" customHeight="1" x14ac:dyDescent="0.2">
      <c r="B60" s="3"/>
      <c r="C60" s="3"/>
      <c r="D60" s="3"/>
      <c r="E60" s="16"/>
      <c r="F60" s="3"/>
      <c r="G60" s="20"/>
      <c r="H60" s="6"/>
      <c r="I60" s="3"/>
      <c r="J60" s="3"/>
    </row>
    <row r="61" spans="2:10" ht="15.75" hidden="1" customHeight="1" x14ac:dyDescent="0.2">
      <c r="B61" s="3"/>
      <c r="C61" s="3"/>
      <c r="D61" s="3"/>
      <c r="E61" s="16"/>
      <c r="F61" s="3"/>
      <c r="G61" s="20"/>
      <c r="H61" s="6"/>
      <c r="I61" s="3"/>
      <c r="J61" s="3"/>
    </row>
    <row r="62" spans="2:10" ht="15.75" hidden="1" customHeight="1" x14ac:dyDescent="0.2">
      <c r="B62" s="3"/>
      <c r="C62" s="3"/>
      <c r="D62" s="3"/>
      <c r="E62" s="16"/>
      <c r="F62" s="3"/>
      <c r="G62" s="20"/>
      <c r="H62" s="6"/>
      <c r="I62" s="3"/>
      <c r="J62" s="3"/>
    </row>
    <row r="63" spans="2:10" ht="15.75" hidden="1" customHeight="1" x14ac:dyDescent="0.2">
      <c r="B63" s="3"/>
      <c r="C63" s="3"/>
      <c r="D63" s="3"/>
      <c r="E63" s="16"/>
      <c r="F63" s="3"/>
      <c r="G63" s="20"/>
      <c r="H63" s="6"/>
      <c r="I63" s="3"/>
      <c r="J63" s="3"/>
    </row>
    <row r="64" spans="2:10" ht="15.75" hidden="1" customHeight="1" x14ac:dyDescent="0.2">
      <c r="B64" s="3"/>
      <c r="C64" s="3"/>
      <c r="D64" s="3"/>
      <c r="E64" s="16"/>
      <c r="F64" s="3"/>
      <c r="G64" s="20"/>
      <c r="H64" s="6"/>
      <c r="I64" s="3"/>
      <c r="J64" s="3"/>
    </row>
    <row r="65" spans="2:10" ht="15.75" hidden="1" customHeight="1" x14ac:dyDescent="0.2">
      <c r="B65" s="3"/>
      <c r="C65" s="3"/>
      <c r="D65" s="3"/>
      <c r="E65" s="16"/>
      <c r="F65" s="3"/>
      <c r="G65" s="20"/>
      <c r="H65" s="6"/>
      <c r="I65" s="3"/>
      <c r="J65" s="3"/>
    </row>
    <row r="66" spans="2:10" ht="15.75" hidden="1" customHeight="1" x14ac:dyDescent="0.2">
      <c r="B66" s="3"/>
      <c r="C66" s="3"/>
      <c r="D66" s="3"/>
      <c r="E66" s="16"/>
      <c r="F66" s="3"/>
      <c r="G66" s="20"/>
      <c r="H66" s="6"/>
      <c r="I66" s="3"/>
      <c r="J66" s="3"/>
    </row>
    <row r="67" spans="2:10" ht="15.75" hidden="1" customHeight="1" x14ac:dyDescent="0.2">
      <c r="B67" s="3"/>
      <c r="C67" s="3"/>
      <c r="D67" s="3"/>
      <c r="E67" s="16"/>
      <c r="F67" s="3"/>
      <c r="G67" s="20"/>
      <c r="H67" s="6"/>
      <c r="I67" s="3"/>
      <c r="J67" s="3"/>
    </row>
    <row r="68" spans="2:10" ht="15.75" hidden="1" customHeight="1" x14ac:dyDescent="0.2">
      <c r="B68" s="3"/>
      <c r="C68" s="3"/>
      <c r="D68" s="3"/>
      <c r="E68" s="16"/>
      <c r="F68" s="3"/>
      <c r="G68" s="20"/>
      <c r="H68" s="6"/>
      <c r="I68" s="3"/>
      <c r="J68" s="3"/>
    </row>
    <row r="69" spans="2:10" ht="15.75" hidden="1" customHeight="1" x14ac:dyDescent="0.2">
      <c r="B69" s="3"/>
      <c r="C69" s="3"/>
      <c r="D69" s="3"/>
      <c r="E69" s="16"/>
      <c r="F69" s="3"/>
      <c r="G69" s="20"/>
      <c r="H69" s="6"/>
      <c r="I69" s="3"/>
      <c r="J69" s="3"/>
    </row>
    <row r="70" spans="2:10" ht="15.75" hidden="1" customHeight="1" x14ac:dyDescent="0.2">
      <c r="B70" s="3"/>
      <c r="C70" s="3"/>
      <c r="D70" s="3"/>
      <c r="E70" s="16"/>
      <c r="F70" s="3"/>
      <c r="G70" s="20"/>
      <c r="H70" s="6"/>
      <c r="I70" s="3"/>
      <c r="J70" s="3"/>
    </row>
    <row r="71" spans="2:10" ht="15.75" hidden="1" customHeight="1" x14ac:dyDescent="0.2">
      <c r="B71" s="3"/>
      <c r="C71" s="3"/>
      <c r="D71" s="3"/>
      <c r="E71" s="16"/>
      <c r="F71" s="3"/>
      <c r="G71" s="20"/>
      <c r="H71" s="6"/>
      <c r="I71" s="3"/>
      <c r="J71" s="3"/>
    </row>
    <row r="72" spans="2:10" ht="15.75" hidden="1" customHeight="1" x14ac:dyDescent="0.2">
      <c r="B72" s="3"/>
      <c r="C72" s="3"/>
      <c r="D72" s="3"/>
      <c r="E72" s="16"/>
      <c r="F72" s="3"/>
      <c r="G72" s="20"/>
      <c r="H72" s="6"/>
      <c r="I72" s="3"/>
      <c r="J72" s="3"/>
    </row>
    <row r="73" spans="2:10" ht="15.75" hidden="1" customHeight="1" x14ac:dyDescent="0.2">
      <c r="B73" s="3"/>
      <c r="C73" s="3"/>
      <c r="D73" s="3"/>
      <c r="E73" s="16"/>
      <c r="F73" s="3"/>
      <c r="G73" s="20"/>
      <c r="H73" s="6"/>
      <c r="I73" s="3"/>
      <c r="J73" s="3"/>
    </row>
    <row r="74" spans="2:10" ht="15.75" hidden="1" customHeight="1" x14ac:dyDescent="0.2">
      <c r="B74" s="3"/>
      <c r="C74" s="3"/>
      <c r="D74" s="3"/>
      <c r="E74" s="16"/>
      <c r="F74" s="3"/>
      <c r="G74" s="20"/>
      <c r="H74" s="6"/>
      <c r="I74" s="3"/>
      <c r="J74" s="3"/>
    </row>
    <row r="75" spans="2:10" ht="15.75" hidden="1" customHeight="1" x14ac:dyDescent="0.2">
      <c r="B75" s="3"/>
      <c r="C75" s="3"/>
      <c r="D75" s="3"/>
      <c r="E75" s="16"/>
      <c r="F75" s="3"/>
      <c r="G75" s="20"/>
      <c r="H75" s="6"/>
      <c r="I75" s="3"/>
      <c r="J75" s="3"/>
    </row>
    <row r="76" spans="2:10" ht="15.75" hidden="1" customHeight="1" x14ac:dyDescent="0.2">
      <c r="B76" s="3"/>
      <c r="C76" s="3"/>
      <c r="D76" s="3"/>
      <c r="E76" s="16"/>
      <c r="F76" s="3"/>
      <c r="G76" s="20"/>
      <c r="H76" s="6"/>
      <c r="I76" s="3"/>
      <c r="J76" s="3"/>
    </row>
    <row r="77" spans="2:10" ht="15.75" hidden="1" customHeight="1" x14ac:dyDescent="0.2">
      <c r="B77" s="3"/>
      <c r="C77" s="3"/>
      <c r="D77" s="3"/>
      <c r="E77" s="16"/>
      <c r="F77" s="3"/>
      <c r="G77" s="20"/>
      <c r="H77" s="6"/>
      <c r="I77" s="3"/>
      <c r="J77" s="3"/>
    </row>
    <row r="78" spans="2:10" ht="15.75" hidden="1" customHeight="1" x14ac:dyDescent="0.2">
      <c r="B78" s="3"/>
      <c r="C78" s="3"/>
      <c r="D78" s="3"/>
      <c r="E78" s="16"/>
      <c r="F78" s="3"/>
      <c r="G78" s="20"/>
      <c r="H78" s="6"/>
      <c r="I78" s="3"/>
      <c r="J78" s="3"/>
    </row>
    <row r="79" spans="2:10" ht="15.75" hidden="1" customHeight="1" x14ac:dyDescent="0.2">
      <c r="B79" s="3"/>
      <c r="C79" s="3"/>
      <c r="D79" s="3"/>
      <c r="E79" s="16"/>
      <c r="F79" s="3"/>
      <c r="G79" s="20"/>
      <c r="H79" s="6"/>
      <c r="I79" s="3"/>
      <c r="J79" s="3"/>
    </row>
    <row r="80" spans="2:10" ht="15.75" hidden="1" customHeight="1" x14ac:dyDescent="0.2">
      <c r="B80" s="3"/>
      <c r="C80" s="3"/>
      <c r="D80" s="3"/>
      <c r="E80" s="16"/>
      <c r="F80" s="3"/>
      <c r="G80" s="20"/>
      <c r="H80" s="6"/>
      <c r="I80" s="3"/>
      <c r="J80" s="3"/>
    </row>
    <row r="81" spans="2:10" ht="15.75" hidden="1" customHeight="1" x14ac:dyDescent="0.2">
      <c r="B81" s="3"/>
      <c r="C81" s="3"/>
      <c r="D81" s="3"/>
      <c r="E81" s="16"/>
      <c r="F81" s="3"/>
      <c r="G81" s="20"/>
      <c r="H81" s="6"/>
      <c r="I81" s="3"/>
      <c r="J81" s="3"/>
    </row>
    <row r="82" spans="2:10" ht="15.75" hidden="1" customHeight="1" x14ac:dyDescent="0.2">
      <c r="B82" s="3"/>
      <c r="C82" s="3"/>
      <c r="D82" s="3"/>
      <c r="E82" s="16"/>
      <c r="F82" s="3"/>
      <c r="G82" s="20"/>
      <c r="H82" s="6"/>
      <c r="I82" s="3"/>
      <c r="J82" s="3"/>
    </row>
    <row r="83" spans="2:10" ht="15.75" hidden="1" customHeight="1" x14ac:dyDescent="0.2">
      <c r="B83" s="3"/>
      <c r="C83" s="3"/>
      <c r="D83" s="3"/>
      <c r="E83" s="16"/>
      <c r="F83" s="3"/>
      <c r="G83" s="20"/>
      <c r="H83" s="6"/>
      <c r="I83" s="3"/>
      <c r="J83" s="3"/>
    </row>
    <row r="84" spans="2:10" ht="15.75" hidden="1" customHeight="1" x14ac:dyDescent="0.2">
      <c r="B84" s="3"/>
      <c r="C84" s="3"/>
      <c r="D84" s="3"/>
      <c r="E84" s="16"/>
      <c r="F84" s="3"/>
      <c r="G84" s="20"/>
      <c r="H84" s="6"/>
      <c r="I84" s="3"/>
      <c r="J84" s="3"/>
    </row>
    <row r="85" spans="2:10" ht="15.75" hidden="1" customHeight="1" x14ac:dyDescent="0.2">
      <c r="B85" s="3"/>
      <c r="C85" s="3"/>
      <c r="D85" s="3"/>
      <c r="E85" s="16"/>
      <c r="F85" s="3"/>
      <c r="G85" s="20"/>
      <c r="H85" s="6"/>
      <c r="I85" s="3"/>
      <c r="J85" s="3"/>
    </row>
    <row r="86" spans="2:10" ht="15.75" hidden="1" customHeight="1" x14ac:dyDescent="0.2">
      <c r="B86" s="3"/>
      <c r="C86" s="3"/>
      <c r="D86" s="3"/>
      <c r="E86" s="16"/>
      <c r="F86" s="3"/>
      <c r="G86" s="20"/>
      <c r="H86" s="6"/>
      <c r="I86" s="3"/>
      <c r="J86" s="3"/>
    </row>
    <row r="87" spans="2:10" ht="15.75" hidden="1" customHeight="1" x14ac:dyDescent="0.2">
      <c r="B87" s="3"/>
      <c r="C87" s="3"/>
      <c r="D87" s="3"/>
      <c r="E87" s="16"/>
      <c r="F87" s="3"/>
      <c r="G87" s="20"/>
      <c r="H87" s="6"/>
      <c r="I87" s="3"/>
      <c r="J87" s="3"/>
    </row>
    <row r="88" spans="2:10" ht="15.75" hidden="1" customHeight="1" x14ac:dyDescent="0.2">
      <c r="B88" s="3"/>
      <c r="C88" s="3"/>
      <c r="D88" s="3"/>
      <c r="E88" s="16"/>
      <c r="F88" s="3"/>
      <c r="G88" s="20"/>
      <c r="H88" s="6"/>
      <c r="I88" s="3"/>
      <c r="J88" s="3"/>
    </row>
    <row r="89" spans="2:10" ht="15.75" hidden="1" customHeight="1" x14ac:dyDescent="0.2">
      <c r="B89" s="3"/>
      <c r="C89" s="3"/>
      <c r="D89" s="3"/>
      <c r="E89" s="16"/>
      <c r="F89" s="3"/>
      <c r="G89" s="20"/>
      <c r="H89" s="6"/>
      <c r="I89" s="3"/>
      <c r="J89" s="3"/>
    </row>
    <row r="90" spans="2:10" ht="15.75" hidden="1" customHeight="1" x14ac:dyDescent="0.2">
      <c r="B90" s="3"/>
      <c r="C90" s="3"/>
      <c r="D90" s="3"/>
      <c r="E90" s="16"/>
      <c r="F90" s="3"/>
      <c r="G90" s="20"/>
      <c r="H90" s="6"/>
      <c r="I90" s="3"/>
      <c r="J90" s="3"/>
    </row>
    <row r="91" spans="2:10" ht="15.75" hidden="1" customHeight="1" x14ac:dyDescent="0.2">
      <c r="B91" s="3"/>
      <c r="C91" s="3"/>
      <c r="D91" s="3"/>
      <c r="E91" s="16"/>
      <c r="F91" s="3"/>
      <c r="G91" s="20"/>
      <c r="H91" s="6"/>
      <c r="I91" s="3"/>
      <c r="J91" s="3"/>
    </row>
    <row r="92" spans="2:10" ht="15.75" hidden="1" customHeight="1" x14ac:dyDescent="0.2">
      <c r="B92" s="3"/>
      <c r="C92" s="3"/>
      <c r="D92" s="3"/>
      <c r="E92" s="16"/>
      <c r="F92" s="3"/>
      <c r="G92" s="20"/>
      <c r="H92" s="6"/>
      <c r="I92" s="3"/>
      <c r="J92" s="3"/>
    </row>
    <row r="93" spans="2:10" ht="15.75" hidden="1" customHeight="1" x14ac:dyDescent="0.2">
      <c r="B93" s="3"/>
      <c r="C93" s="3"/>
      <c r="D93" s="3"/>
      <c r="E93" s="16"/>
      <c r="F93" s="3"/>
      <c r="G93" s="20"/>
      <c r="H93" s="6"/>
      <c r="I93" s="3"/>
      <c r="J93" s="3"/>
    </row>
    <row r="94" spans="2:10" ht="15.75" hidden="1" customHeight="1" x14ac:dyDescent="0.2">
      <c r="B94" s="3"/>
      <c r="C94" s="3"/>
      <c r="D94" s="3"/>
      <c r="E94" s="16"/>
      <c r="F94" s="3"/>
      <c r="G94" s="20"/>
      <c r="H94" s="6"/>
      <c r="I94" s="3"/>
      <c r="J94" s="3"/>
    </row>
    <row r="95" spans="2:10" ht="15.75" hidden="1" customHeight="1" x14ac:dyDescent="0.2">
      <c r="B95" s="3"/>
      <c r="C95" s="3"/>
      <c r="D95" s="3"/>
      <c r="E95" s="16"/>
      <c r="F95" s="3"/>
      <c r="G95" s="20"/>
      <c r="H95" s="6"/>
      <c r="I95" s="3"/>
      <c r="J95" s="3"/>
    </row>
    <row r="96" spans="2:10" ht="15.75" hidden="1" customHeight="1" x14ac:dyDescent="0.2">
      <c r="B96" s="3"/>
      <c r="C96" s="3"/>
      <c r="D96" s="3"/>
      <c r="E96" s="16"/>
      <c r="F96" s="3"/>
      <c r="G96" s="20"/>
      <c r="H96" s="6"/>
      <c r="I96" s="3"/>
      <c r="J96" s="3"/>
    </row>
    <row r="97" spans="2:10" ht="15.75" hidden="1" customHeight="1" x14ac:dyDescent="0.2">
      <c r="B97" s="3"/>
      <c r="C97" s="3"/>
      <c r="D97" s="3"/>
      <c r="E97" s="16"/>
      <c r="F97" s="3"/>
      <c r="G97" s="20"/>
      <c r="H97" s="6"/>
      <c r="I97" s="3"/>
      <c r="J97" s="3"/>
    </row>
    <row r="98" spans="2:10" ht="15.75" hidden="1" customHeight="1" x14ac:dyDescent="0.2">
      <c r="B98" s="3"/>
      <c r="C98" s="3"/>
      <c r="D98" s="3"/>
      <c r="E98" s="16"/>
      <c r="F98" s="3"/>
      <c r="G98" s="20"/>
      <c r="H98" s="6"/>
      <c r="I98" s="3"/>
      <c r="J98" s="3"/>
    </row>
    <row r="99" spans="2:10" ht="15.75" hidden="1" customHeight="1" x14ac:dyDescent="0.2">
      <c r="B99" s="3"/>
      <c r="C99" s="3"/>
      <c r="D99" s="3"/>
      <c r="E99" s="16"/>
      <c r="F99" s="3"/>
      <c r="G99" s="20"/>
      <c r="H99" s="6"/>
      <c r="I99" s="3"/>
      <c r="J99" s="3"/>
    </row>
    <row r="100" spans="2:10" ht="15.75" hidden="1" customHeight="1" x14ac:dyDescent="0.2">
      <c r="B100" s="3"/>
      <c r="C100" s="3"/>
      <c r="D100" s="3"/>
      <c r="E100" s="16"/>
      <c r="F100" s="3"/>
      <c r="G100" s="20"/>
      <c r="H100" s="6"/>
      <c r="I100" s="3"/>
      <c r="J100" s="3"/>
    </row>
    <row r="101" spans="2:10" ht="15.75" hidden="1" customHeight="1" x14ac:dyDescent="0.2">
      <c r="B101" s="3"/>
      <c r="C101" s="3"/>
      <c r="D101" s="3"/>
      <c r="E101" s="16"/>
      <c r="F101" s="3"/>
      <c r="G101" s="20"/>
      <c r="H101" s="6"/>
      <c r="I101" s="3"/>
      <c r="J101" s="3"/>
    </row>
    <row r="102" spans="2:10" ht="15.75" hidden="1" customHeight="1" x14ac:dyDescent="0.2">
      <c r="B102" s="3"/>
      <c r="C102" s="3"/>
      <c r="D102" s="3"/>
      <c r="E102" s="16"/>
      <c r="F102" s="3"/>
      <c r="G102" s="20"/>
      <c r="H102" s="6"/>
      <c r="I102" s="3"/>
      <c r="J102" s="3"/>
    </row>
    <row r="103" spans="2:10" ht="15.75" hidden="1" customHeight="1" x14ac:dyDescent="0.2">
      <c r="B103" s="3"/>
      <c r="C103" s="3"/>
      <c r="D103" s="3"/>
      <c r="E103" s="16"/>
      <c r="F103" s="3"/>
      <c r="G103" s="20"/>
      <c r="H103" s="6"/>
      <c r="I103" s="3"/>
      <c r="J103" s="3"/>
    </row>
    <row r="104" spans="2:10" ht="15.75" hidden="1" customHeight="1" x14ac:dyDescent="0.2">
      <c r="B104" s="3"/>
      <c r="C104" s="3"/>
      <c r="D104" s="3"/>
      <c r="E104" s="16"/>
      <c r="F104" s="3"/>
      <c r="G104" s="20"/>
      <c r="H104" s="6"/>
      <c r="I104" s="3"/>
      <c r="J104" s="3"/>
    </row>
    <row r="105" spans="2:10" ht="15.75" hidden="1" customHeight="1" x14ac:dyDescent="0.2">
      <c r="B105" s="3"/>
      <c r="C105" s="3"/>
      <c r="D105" s="3"/>
      <c r="E105" s="16"/>
      <c r="F105" s="3"/>
      <c r="G105" s="20"/>
      <c r="H105" s="6"/>
      <c r="I105" s="3"/>
      <c r="J105" s="3"/>
    </row>
    <row r="106" spans="2:10" ht="15.75" hidden="1" customHeight="1" x14ac:dyDescent="0.2">
      <c r="B106" s="3"/>
      <c r="C106" s="3"/>
      <c r="D106" s="3"/>
      <c r="E106" s="16"/>
      <c r="F106" s="3"/>
      <c r="G106" s="20"/>
      <c r="H106" s="6"/>
      <c r="I106" s="3"/>
      <c r="J106" s="3"/>
    </row>
    <row r="107" spans="2:10" ht="15.75" hidden="1" customHeight="1" x14ac:dyDescent="0.2">
      <c r="B107" s="3"/>
      <c r="C107" s="3"/>
      <c r="D107" s="3"/>
      <c r="E107" s="16"/>
      <c r="F107" s="3"/>
      <c r="G107" s="20"/>
      <c r="H107" s="6"/>
      <c r="I107" s="3"/>
      <c r="J107" s="3"/>
    </row>
    <row r="108" spans="2:10" ht="15.75" hidden="1" customHeight="1" x14ac:dyDescent="0.2">
      <c r="B108" s="3"/>
      <c r="C108" s="3"/>
      <c r="D108" s="3"/>
      <c r="E108" s="16"/>
      <c r="F108" s="3"/>
      <c r="G108" s="20"/>
      <c r="H108" s="6"/>
      <c r="I108" s="3"/>
      <c r="J108" s="3"/>
    </row>
    <row r="109" spans="2:10" ht="15.75" hidden="1" customHeight="1" x14ac:dyDescent="0.2">
      <c r="B109" s="3"/>
      <c r="C109" s="3"/>
      <c r="D109" s="3"/>
      <c r="E109" s="16"/>
      <c r="F109" s="3"/>
      <c r="G109" s="20"/>
      <c r="H109" s="6"/>
      <c r="I109" s="3"/>
      <c r="J109" s="3"/>
    </row>
    <row r="110" spans="2:10" ht="15.75" hidden="1" customHeight="1" x14ac:dyDescent="0.2">
      <c r="B110" s="3"/>
      <c r="C110" s="3"/>
      <c r="D110" s="3"/>
      <c r="E110" s="16"/>
      <c r="F110" s="3"/>
      <c r="G110" s="20"/>
      <c r="H110" s="6"/>
      <c r="I110" s="3"/>
      <c r="J110" s="3"/>
    </row>
    <row r="111" spans="2:10" ht="15.75" hidden="1" customHeight="1" x14ac:dyDescent="0.2">
      <c r="B111" s="3"/>
      <c r="C111" s="3"/>
      <c r="D111" s="3"/>
      <c r="E111" s="16"/>
      <c r="F111" s="3"/>
      <c r="G111" s="20"/>
      <c r="H111" s="6"/>
      <c r="I111" s="3"/>
      <c r="J111" s="3"/>
    </row>
    <row r="112" spans="2:10" ht="15.75" hidden="1" customHeight="1" x14ac:dyDescent="0.2">
      <c r="B112" s="3"/>
      <c r="C112" s="3"/>
      <c r="D112" s="3"/>
      <c r="E112" s="16"/>
      <c r="F112" s="3"/>
      <c r="G112" s="20"/>
      <c r="H112" s="6"/>
      <c r="I112" s="3"/>
      <c r="J112" s="3"/>
    </row>
    <row r="113" spans="2:10" ht="15.75" hidden="1" customHeight="1" x14ac:dyDescent="0.2">
      <c r="B113" s="3"/>
      <c r="C113" s="3"/>
      <c r="D113" s="3"/>
      <c r="E113" s="16"/>
      <c r="F113" s="3"/>
      <c r="G113" s="20"/>
      <c r="H113" s="6"/>
      <c r="I113" s="3"/>
      <c r="J113" s="3"/>
    </row>
    <row r="114" spans="2:10" ht="15.75" hidden="1" customHeight="1" x14ac:dyDescent="0.2">
      <c r="B114" s="3"/>
      <c r="C114" s="3"/>
      <c r="D114" s="3"/>
      <c r="E114" s="16"/>
      <c r="F114" s="3"/>
      <c r="G114" s="20"/>
      <c r="H114" s="6"/>
      <c r="I114" s="3"/>
      <c r="J114" s="3"/>
    </row>
    <row r="115" spans="2:10" ht="15.75" hidden="1" customHeight="1" x14ac:dyDescent="0.2">
      <c r="B115" s="3"/>
      <c r="C115" s="3"/>
      <c r="D115" s="3"/>
      <c r="E115" s="16"/>
      <c r="F115" s="3"/>
      <c r="G115" s="20"/>
      <c r="H115" s="6"/>
      <c r="I115" s="3"/>
      <c r="J115" s="3"/>
    </row>
    <row r="116" spans="2:10" ht="15.75" hidden="1" customHeight="1" x14ac:dyDescent="0.2">
      <c r="B116" s="3"/>
      <c r="C116" s="3"/>
      <c r="D116" s="3"/>
      <c r="E116" s="16"/>
      <c r="F116" s="3"/>
      <c r="G116" s="20"/>
      <c r="H116" s="6"/>
      <c r="I116" s="3"/>
      <c r="J116" s="3"/>
    </row>
    <row r="117" spans="2:10" ht="15.75" hidden="1" customHeight="1" x14ac:dyDescent="0.2">
      <c r="B117" s="3"/>
      <c r="C117" s="3"/>
      <c r="D117" s="3"/>
      <c r="E117" s="16"/>
      <c r="F117" s="3"/>
      <c r="G117" s="20"/>
      <c r="H117" s="6"/>
      <c r="I117" s="3"/>
      <c r="J117" s="3"/>
    </row>
    <row r="118" spans="2:10" ht="15.75" hidden="1" customHeight="1" x14ac:dyDescent="0.2">
      <c r="B118" s="3"/>
      <c r="C118" s="3"/>
      <c r="D118" s="3"/>
      <c r="E118" s="16"/>
      <c r="F118" s="3"/>
      <c r="G118" s="20"/>
      <c r="H118" s="6"/>
      <c r="I118" s="3"/>
      <c r="J118" s="3"/>
    </row>
    <row r="119" spans="2:10" ht="15.75" hidden="1" customHeight="1" x14ac:dyDescent="0.2">
      <c r="B119" s="3"/>
      <c r="C119" s="3"/>
      <c r="D119" s="3"/>
      <c r="E119" s="16"/>
      <c r="F119" s="3"/>
      <c r="G119" s="20"/>
      <c r="H119" s="6"/>
      <c r="I119" s="3"/>
      <c r="J119" s="3"/>
    </row>
    <row r="120" spans="2:10" ht="15.75" hidden="1" customHeight="1" x14ac:dyDescent="0.2">
      <c r="B120" s="3"/>
      <c r="C120" s="3"/>
      <c r="D120" s="3"/>
      <c r="E120" s="16"/>
      <c r="F120" s="3"/>
      <c r="G120" s="20"/>
      <c r="H120" s="6"/>
      <c r="I120" s="3"/>
      <c r="J120" s="3"/>
    </row>
    <row r="121" spans="2:10" ht="15.75" hidden="1" customHeight="1" x14ac:dyDescent="0.2">
      <c r="B121" s="3"/>
      <c r="C121" s="3"/>
      <c r="D121" s="3"/>
      <c r="E121" s="16"/>
      <c r="F121" s="3"/>
      <c r="G121" s="20"/>
      <c r="H121" s="6"/>
      <c r="I121" s="3"/>
      <c r="J121" s="3"/>
    </row>
    <row r="122" spans="2:10" ht="15.75" hidden="1" customHeight="1" x14ac:dyDescent="0.2">
      <c r="B122" s="3"/>
      <c r="C122" s="3"/>
      <c r="D122" s="3"/>
      <c r="E122" s="16"/>
      <c r="F122" s="3"/>
      <c r="G122" s="20"/>
      <c r="H122" s="6"/>
      <c r="I122" s="3"/>
      <c r="J122" s="3"/>
    </row>
    <row r="123" spans="2:10" ht="15.75" hidden="1" customHeight="1" x14ac:dyDescent="0.2">
      <c r="B123" s="3"/>
      <c r="C123" s="3"/>
      <c r="D123" s="3"/>
      <c r="E123" s="16"/>
      <c r="F123" s="3"/>
      <c r="G123" s="20"/>
      <c r="H123" s="6"/>
      <c r="I123" s="3"/>
      <c r="J123" s="3"/>
    </row>
    <row r="124" spans="2:10" ht="15.75" hidden="1" customHeight="1" x14ac:dyDescent="0.2">
      <c r="B124" s="3"/>
      <c r="C124" s="3"/>
      <c r="D124" s="3"/>
      <c r="E124" s="16"/>
      <c r="F124" s="3"/>
      <c r="G124" s="20"/>
      <c r="H124" s="6"/>
      <c r="I124" s="3"/>
      <c r="J124" s="3"/>
    </row>
    <row r="125" spans="2:10" ht="15.75" hidden="1" customHeight="1" x14ac:dyDescent="0.2">
      <c r="B125" s="3"/>
      <c r="C125" s="3"/>
      <c r="D125" s="3"/>
      <c r="E125" s="16"/>
      <c r="F125" s="3"/>
      <c r="G125" s="20"/>
      <c r="H125" s="6"/>
      <c r="I125" s="3"/>
      <c r="J125" s="3"/>
    </row>
    <row r="126" spans="2:10" ht="15.75" hidden="1" customHeight="1" x14ac:dyDescent="0.2">
      <c r="B126" s="3"/>
      <c r="C126" s="3"/>
      <c r="D126" s="3"/>
      <c r="E126" s="16"/>
      <c r="F126" s="3"/>
      <c r="G126" s="20"/>
      <c r="H126" s="6"/>
      <c r="I126" s="3"/>
      <c r="J126" s="3"/>
    </row>
    <row r="127" spans="2:10" ht="15.75" hidden="1" customHeight="1" x14ac:dyDescent="0.2">
      <c r="B127" s="3"/>
      <c r="C127" s="3"/>
      <c r="D127" s="3"/>
      <c r="E127" s="16"/>
      <c r="F127" s="3"/>
      <c r="G127" s="20"/>
      <c r="H127" s="6"/>
      <c r="I127" s="3"/>
      <c r="J127" s="3"/>
    </row>
    <row r="128" spans="2:10" ht="15.75" hidden="1" customHeight="1" x14ac:dyDescent="0.2">
      <c r="B128" s="3"/>
      <c r="C128" s="3"/>
      <c r="D128" s="3"/>
      <c r="E128" s="16"/>
      <c r="F128" s="3"/>
      <c r="G128" s="20"/>
      <c r="H128" s="6"/>
      <c r="I128" s="3"/>
      <c r="J128" s="3"/>
    </row>
    <row r="129" spans="2:10" ht="15.75" hidden="1" customHeight="1" x14ac:dyDescent="0.2">
      <c r="B129" s="3"/>
      <c r="C129" s="3"/>
      <c r="D129" s="3"/>
      <c r="E129" s="16"/>
      <c r="F129" s="3"/>
      <c r="G129" s="20"/>
      <c r="H129" s="6"/>
      <c r="I129" s="3"/>
      <c r="J129" s="3"/>
    </row>
    <row r="130" spans="2:10" ht="15.75" hidden="1" customHeight="1" x14ac:dyDescent="0.2">
      <c r="B130" s="3"/>
      <c r="C130" s="3"/>
      <c r="D130" s="3"/>
      <c r="E130" s="16"/>
      <c r="F130" s="3"/>
      <c r="G130" s="20"/>
      <c r="H130" s="6"/>
      <c r="I130" s="3"/>
      <c r="J130" s="3"/>
    </row>
    <row r="131" spans="2:10" ht="15.75" hidden="1" customHeight="1" x14ac:dyDescent="0.2">
      <c r="B131" s="3"/>
      <c r="C131" s="3"/>
      <c r="D131" s="3"/>
      <c r="E131" s="16"/>
      <c r="F131" s="3"/>
      <c r="G131" s="20"/>
      <c r="H131" s="6"/>
      <c r="I131" s="3"/>
      <c r="J131" s="3"/>
    </row>
    <row r="132" spans="2:10" ht="15.75" hidden="1" customHeight="1" x14ac:dyDescent="0.2">
      <c r="B132" s="3"/>
      <c r="C132" s="3"/>
      <c r="D132" s="3"/>
      <c r="E132" s="16"/>
      <c r="F132" s="3"/>
      <c r="G132" s="20"/>
      <c r="H132" s="6"/>
      <c r="I132" s="3"/>
      <c r="J132" s="3"/>
    </row>
    <row r="133" spans="2:10" ht="15.75" hidden="1" customHeight="1" x14ac:dyDescent="0.2">
      <c r="B133" s="3"/>
      <c r="C133" s="3"/>
      <c r="D133" s="3"/>
      <c r="E133" s="16"/>
      <c r="F133" s="3"/>
      <c r="G133" s="20"/>
      <c r="H133" s="6"/>
      <c r="I133" s="3"/>
      <c r="J133" s="3"/>
    </row>
    <row r="134" spans="2:10" ht="15.75" hidden="1" customHeight="1" x14ac:dyDescent="0.2">
      <c r="B134" s="3"/>
      <c r="C134" s="3"/>
      <c r="D134" s="3"/>
      <c r="E134" s="16"/>
      <c r="F134" s="3"/>
      <c r="G134" s="20"/>
      <c r="H134" s="6"/>
      <c r="I134" s="3"/>
      <c r="J134" s="3"/>
    </row>
    <row r="135" spans="2:10" ht="15.75" hidden="1" customHeight="1" x14ac:dyDescent="0.2">
      <c r="B135" s="3"/>
      <c r="C135" s="3"/>
      <c r="D135" s="3"/>
      <c r="E135" s="16"/>
      <c r="F135" s="3"/>
      <c r="G135" s="20"/>
      <c r="H135" s="6"/>
      <c r="I135" s="3"/>
      <c r="J135" s="3"/>
    </row>
    <row r="136" spans="2:10" ht="15.75" hidden="1" customHeight="1" x14ac:dyDescent="0.2">
      <c r="B136" s="3"/>
      <c r="C136" s="3"/>
      <c r="D136" s="3"/>
      <c r="E136" s="16"/>
      <c r="F136" s="3"/>
      <c r="G136" s="20"/>
      <c r="H136" s="6"/>
      <c r="I136" s="3"/>
      <c r="J136" s="3"/>
    </row>
    <row r="137" spans="2:10" ht="15.75" hidden="1" customHeight="1" x14ac:dyDescent="0.2">
      <c r="B137" s="3"/>
      <c r="C137" s="3"/>
      <c r="D137" s="3"/>
      <c r="E137" s="16"/>
      <c r="F137" s="3"/>
      <c r="G137" s="20"/>
      <c r="H137" s="6"/>
      <c r="I137" s="3"/>
      <c r="J137" s="3"/>
    </row>
    <row r="138" spans="2:10" ht="15.75" hidden="1" customHeight="1" x14ac:dyDescent="0.2">
      <c r="B138" s="3"/>
      <c r="C138" s="3"/>
      <c r="D138" s="3"/>
      <c r="E138" s="16"/>
      <c r="F138" s="3"/>
      <c r="G138" s="20"/>
      <c r="H138" s="6"/>
      <c r="I138" s="3"/>
      <c r="J138" s="3"/>
    </row>
    <row r="139" spans="2:10" ht="15.75" hidden="1" customHeight="1" x14ac:dyDescent="0.2">
      <c r="B139" s="3"/>
      <c r="C139" s="3"/>
      <c r="D139" s="3"/>
      <c r="E139" s="16"/>
      <c r="F139" s="3"/>
      <c r="G139" s="20"/>
      <c r="H139" s="6"/>
      <c r="I139" s="3"/>
      <c r="J139" s="3"/>
    </row>
    <row r="140" spans="2:10" ht="15.75" hidden="1" customHeight="1" x14ac:dyDescent="0.2">
      <c r="B140" s="3"/>
      <c r="C140" s="3"/>
      <c r="D140" s="3"/>
      <c r="E140" s="16"/>
      <c r="F140" s="3"/>
      <c r="G140" s="20"/>
      <c r="H140" s="6"/>
      <c r="I140" s="3"/>
      <c r="J140" s="3"/>
    </row>
    <row r="141" spans="2:10" ht="15.75" hidden="1" customHeight="1" x14ac:dyDescent="0.2">
      <c r="B141" s="3"/>
      <c r="C141" s="3"/>
      <c r="D141" s="3"/>
      <c r="E141" s="16"/>
      <c r="F141" s="3"/>
      <c r="G141" s="20"/>
      <c r="H141" s="6"/>
      <c r="I141" s="3"/>
      <c r="J141" s="3"/>
    </row>
    <row r="142" spans="2:10" ht="15.75" hidden="1" customHeight="1" x14ac:dyDescent="0.2">
      <c r="B142" s="3"/>
      <c r="C142" s="3"/>
      <c r="D142" s="3"/>
      <c r="E142" s="16"/>
      <c r="F142" s="3"/>
      <c r="G142" s="20"/>
      <c r="H142" s="6"/>
      <c r="I142" s="3"/>
      <c r="J142" s="3"/>
    </row>
    <row r="143" spans="2:10" ht="15.75" hidden="1" customHeight="1" x14ac:dyDescent="0.2">
      <c r="B143" s="3"/>
      <c r="C143" s="3"/>
      <c r="D143" s="3"/>
      <c r="E143" s="16"/>
      <c r="F143" s="3"/>
      <c r="G143" s="20"/>
      <c r="H143" s="6"/>
      <c r="I143" s="3"/>
      <c r="J143" s="3"/>
    </row>
    <row r="144" spans="2:10" ht="15.75" hidden="1" customHeight="1" x14ac:dyDescent="0.2">
      <c r="B144" s="3"/>
      <c r="C144" s="3"/>
      <c r="D144" s="3"/>
      <c r="E144" s="16"/>
      <c r="F144" s="3"/>
      <c r="G144" s="20"/>
      <c r="H144" s="6"/>
      <c r="I144" s="3"/>
      <c r="J144" s="3"/>
    </row>
    <row r="145" spans="2:10" ht="15.75" hidden="1" customHeight="1" x14ac:dyDescent="0.2">
      <c r="B145" s="3"/>
      <c r="C145" s="3"/>
      <c r="D145" s="3"/>
      <c r="E145" s="16"/>
      <c r="F145" s="3"/>
      <c r="G145" s="20"/>
      <c r="H145" s="6"/>
      <c r="I145" s="3"/>
      <c r="J145" s="3"/>
    </row>
    <row r="146" spans="2:10" ht="15.75" hidden="1" customHeight="1" x14ac:dyDescent="0.2">
      <c r="B146" s="3"/>
      <c r="C146" s="3"/>
      <c r="D146" s="3"/>
      <c r="E146" s="16"/>
      <c r="F146" s="3"/>
      <c r="G146" s="20"/>
      <c r="H146" s="6"/>
      <c r="I146" s="3"/>
      <c r="J146" s="3"/>
    </row>
    <row r="147" spans="2:10" ht="15.75" hidden="1" customHeight="1" x14ac:dyDescent="0.2">
      <c r="B147" s="3"/>
      <c r="C147" s="3"/>
      <c r="D147" s="3"/>
      <c r="E147" s="16"/>
      <c r="F147" s="3"/>
      <c r="G147" s="20"/>
      <c r="H147" s="6"/>
      <c r="I147" s="3"/>
      <c r="J147" s="3"/>
    </row>
    <row r="148" spans="2:10" ht="15.75" hidden="1" customHeight="1" x14ac:dyDescent="0.2">
      <c r="B148" s="3"/>
      <c r="C148" s="3"/>
      <c r="D148" s="3"/>
      <c r="E148" s="16"/>
      <c r="F148" s="3"/>
      <c r="G148" s="20"/>
      <c r="H148" s="6"/>
      <c r="I148" s="3"/>
      <c r="J148" s="3"/>
    </row>
    <row r="149" spans="2:10" ht="15.75" hidden="1" customHeight="1" x14ac:dyDescent="0.2">
      <c r="B149" s="3"/>
      <c r="C149" s="3"/>
      <c r="D149" s="3"/>
      <c r="E149" s="16"/>
      <c r="F149" s="3"/>
      <c r="G149" s="20"/>
      <c r="H149" s="6"/>
      <c r="I149" s="3"/>
      <c r="J149" s="3"/>
    </row>
    <row r="150" spans="2:10" ht="15.75" hidden="1" customHeight="1" x14ac:dyDescent="0.2">
      <c r="B150" s="3"/>
      <c r="C150" s="3"/>
      <c r="D150" s="3"/>
      <c r="E150" s="16"/>
      <c r="F150" s="3"/>
      <c r="G150" s="20"/>
      <c r="H150" s="6"/>
      <c r="I150" s="3"/>
      <c r="J150" s="3"/>
    </row>
    <row r="151" spans="2:10" ht="15.75" hidden="1" customHeight="1" x14ac:dyDescent="0.2">
      <c r="B151" s="3"/>
      <c r="C151" s="3"/>
      <c r="D151" s="3"/>
      <c r="E151" s="16"/>
      <c r="F151" s="3"/>
      <c r="G151" s="20"/>
      <c r="H151" s="6"/>
      <c r="I151" s="3"/>
      <c r="J151" s="3"/>
    </row>
    <row r="152" spans="2:10" ht="15.75" hidden="1" customHeight="1" x14ac:dyDescent="0.2">
      <c r="B152" s="3"/>
      <c r="C152" s="3"/>
      <c r="D152" s="3"/>
      <c r="E152" s="16"/>
      <c r="F152" s="3"/>
      <c r="G152" s="20"/>
      <c r="H152" s="6"/>
      <c r="I152" s="3"/>
      <c r="J152" s="3"/>
    </row>
    <row r="153" spans="2:10" ht="15.75" hidden="1" customHeight="1" x14ac:dyDescent="0.2">
      <c r="B153" s="3"/>
      <c r="C153" s="3"/>
      <c r="D153" s="3"/>
      <c r="E153" s="16"/>
      <c r="F153" s="3"/>
      <c r="G153" s="20"/>
      <c r="H153" s="6"/>
      <c r="I153" s="3"/>
      <c r="J153" s="3"/>
    </row>
    <row r="154" spans="2:10" ht="15.75" hidden="1" customHeight="1" x14ac:dyDescent="0.2">
      <c r="B154" s="3"/>
      <c r="C154" s="3"/>
      <c r="D154" s="3"/>
      <c r="E154" s="16"/>
      <c r="F154" s="3"/>
      <c r="G154" s="20"/>
      <c r="H154" s="6"/>
      <c r="I154" s="3"/>
      <c r="J154" s="3"/>
    </row>
    <row r="155" spans="2:10" ht="15.75" hidden="1" customHeight="1" x14ac:dyDescent="0.2">
      <c r="B155" s="3"/>
      <c r="C155" s="3"/>
      <c r="D155" s="3"/>
      <c r="E155" s="16"/>
      <c r="F155" s="3"/>
      <c r="G155" s="20"/>
      <c r="H155" s="6"/>
      <c r="I155" s="3"/>
      <c r="J155" s="3"/>
    </row>
    <row r="156" spans="2:10" ht="15.75" hidden="1" customHeight="1" x14ac:dyDescent="0.2">
      <c r="B156" s="3"/>
      <c r="C156" s="3"/>
      <c r="D156" s="3"/>
      <c r="E156" s="16"/>
      <c r="F156" s="3"/>
      <c r="G156" s="20"/>
      <c r="H156" s="6"/>
      <c r="I156" s="3"/>
      <c r="J156" s="3"/>
    </row>
    <row r="157" spans="2:10" ht="15.75" hidden="1" customHeight="1" x14ac:dyDescent="0.2">
      <c r="B157" s="3"/>
      <c r="C157" s="3"/>
      <c r="D157" s="3"/>
      <c r="E157" s="16"/>
      <c r="F157" s="3"/>
      <c r="G157" s="20"/>
      <c r="H157" s="6"/>
      <c r="I157" s="3"/>
      <c r="J157" s="3"/>
    </row>
    <row r="158" spans="2:10" ht="15.75" hidden="1" customHeight="1" x14ac:dyDescent="0.2">
      <c r="B158" s="3"/>
      <c r="C158" s="3"/>
      <c r="D158" s="3"/>
      <c r="E158" s="16"/>
      <c r="F158" s="3"/>
      <c r="G158" s="20"/>
      <c r="H158" s="6"/>
      <c r="I158" s="3"/>
      <c r="J158" s="3"/>
    </row>
    <row r="159" spans="2:10" ht="15.75" hidden="1" customHeight="1" x14ac:dyDescent="0.2">
      <c r="B159" s="3"/>
      <c r="C159" s="3"/>
      <c r="D159" s="3"/>
      <c r="E159" s="16"/>
      <c r="F159" s="3"/>
      <c r="G159" s="20"/>
      <c r="H159" s="6"/>
      <c r="I159" s="3"/>
      <c r="J159" s="3"/>
    </row>
    <row r="160" spans="2:10" ht="15.75" hidden="1" customHeight="1" x14ac:dyDescent="0.2">
      <c r="B160" s="3"/>
      <c r="C160" s="3"/>
      <c r="D160" s="3"/>
      <c r="E160" s="16"/>
      <c r="F160" s="3"/>
      <c r="G160" s="20"/>
      <c r="H160" s="6"/>
      <c r="I160" s="3"/>
      <c r="J160" s="3"/>
    </row>
    <row r="161" spans="2:10" ht="15.75" hidden="1" customHeight="1" x14ac:dyDescent="0.2">
      <c r="B161" s="3"/>
      <c r="C161" s="3"/>
      <c r="D161" s="3"/>
      <c r="E161" s="16"/>
      <c r="F161" s="3"/>
      <c r="G161" s="20"/>
      <c r="H161" s="6"/>
      <c r="I161" s="3"/>
      <c r="J161" s="3"/>
    </row>
    <row r="162" spans="2:10" ht="15.75" hidden="1" customHeight="1" x14ac:dyDescent="0.2">
      <c r="B162" s="3"/>
      <c r="C162" s="3"/>
      <c r="D162" s="3"/>
      <c r="E162" s="16"/>
      <c r="F162" s="3"/>
      <c r="G162" s="20"/>
      <c r="H162" s="6"/>
      <c r="I162" s="3"/>
      <c r="J162" s="3"/>
    </row>
    <row r="163" spans="2:10" ht="15.75" hidden="1" customHeight="1" x14ac:dyDescent="0.2">
      <c r="B163" s="3"/>
      <c r="C163" s="3"/>
      <c r="D163" s="3"/>
      <c r="E163" s="16"/>
      <c r="F163" s="3"/>
      <c r="G163" s="20"/>
      <c r="H163" s="6"/>
      <c r="I163" s="3"/>
      <c r="J163" s="3"/>
    </row>
    <row r="164" spans="2:10" ht="15.75" hidden="1" customHeight="1" x14ac:dyDescent="0.2">
      <c r="B164" s="3"/>
      <c r="C164" s="3"/>
      <c r="D164" s="3"/>
      <c r="E164" s="16"/>
      <c r="F164" s="3"/>
      <c r="G164" s="20"/>
      <c r="H164" s="6"/>
      <c r="I164" s="3"/>
      <c r="J164" s="3"/>
    </row>
    <row r="165" spans="2:10" ht="15.75" hidden="1" customHeight="1" x14ac:dyDescent="0.2">
      <c r="B165" s="3"/>
      <c r="C165" s="3"/>
      <c r="D165" s="3"/>
      <c r="E165" s="16"/>
      <c r="F165" s="3"/>
      <c r="G165" s="20"/>
      <c r="H165" s="6"/>
      <c r="I165" s="3"/>
      <c r="J165" s="3"/>
    </row>
    <row r="166" spans="2:10" ht="15.75" hidden="1" customHeight="1" x14ac:dyDescent="0.2">
      <c r="B166" s="3"/>
      <c r="C166" s="3"/>
      <c r="D166" s="3"/>
      <c r="E166" s="16"/>
      <c r="F166" s="3"/>
      <c r="G166" s="20"/>
      <c r="H166" s="6"/>
      <c r="I166" s="3"/>
      <c r="J166" s="3"/>
    </row>
    <row r="167" spans="2:10" ht="15.75" hidden="1" customHeight="1" x14ac:dyDescent="0.2">
      <c r="B167" s="3"/>
      <c r="C167" s="3"/>
      <c r="D167" s="3"/>
      <c r="E167" s="16"/>
      <c r="F167" s="3"/>
      <c r="G167" s="20"/>
      <c r="H167" s="6"/>
      <c r="I167" s="3"/>
      <c r="J167" s="3"/>
    </row>
    <row r="168" spans="2:10" ht="15.75" hidden="1" customHeight="1" x14ac:dyDescent="0.2">
      <c r="B168" s="3"/>
      <c r="C168" s="3"/>
      <c r="D168" s="3"/>
      <c r="E168" s="16"/>
      <c r="F168" s="3"/>
      <c r="G168" s="20"/>
      <c r="H168" s="6"/>
      <c r="I168" s="3"/>
      <c r="J168" s="3"/>
    </row>
    <row r="169" spans="2:10" ht="15.75" hidden="1" customHeight="1" x14ac:dyDescent="0.2">
      <c r="B169" s="3"/>
      <c r="C169" s="3"/>
      <c r="D169" s="3"/>
      <c r="E169" s="16"/>
      <c r="F169" s="3"/>
      <c r="G169" s="20"/>
      <c r="H169" s="6"/>
      <c r="I169" s="3"/>
      <c r="J169" s="3"/>
    </row>
    <row r="170" spans="2:10" ht="15.75" hidden="1" customHeight="1" x14ac:dyDescent="0.2">
      <c r="B170" s="3"/>
      <c r="C170" s="3"/>
      <c r="D170" s="3"/>
      <c r="E170" s="16"/>
      <c r="F170" s="3"/>
      <c r="G170" s="20"/>
      <c r="H170" s="6"/>
      <c r="I170" s="3"/>
      <c r="J170" s="3"/>
    </row>
    <row r="171" spans="2:10" ht="15.75" hidden="1" customHeight="1" x14ac:dyDescent="0.2">
      <c r="B171" s="3"/>
      <c r="C171" s="3"/>
      <c r="D171" s="3"/>
      <c r="E171" s="16"/>
      <c r="F171" s="3"/>
      <c r="G171" s="20"/>
      <c r="H171" s="6"/>
      <c r="I171" s="3"/>
      <c r="J171" s="3"/>
    </row>
    <row r="172" spans="2:10" ht="15.75" hidden="1" customHeight="1" x14ac:dyDescent="0.2">
      <c r="B172" s="3"/>
      <c r="C172" s="3"/>
      <c r="D172" s="3"/>
      <c r="E172" s="16"/>
      <c r="F172" s="3"/>
      <c r="G172" s="20"/>
      <c r="H172" s="6"/>
      <c r="I172" s="3"/>
      <c r="J172" s="3"/>
    </row>
    <row r="173" spans="2:10" ht="15.75" hidden="1" customHeight="1" x14ac:dyDescent="0.2">
      <c r="B173" s="3"/>
      <c r="C173" s="3"/>
      <c r="D173" s="3"/>
      <c r="E173" s="16"/>
      <c r="F173" s="3"/>
      <c r="G173" s="20"/>
      <c r="H173" s="6"/>
      <c r="I173" s="3"/>
      <c r="J173" s="3"/>
    </row>
    <row r="174" spans="2:10" ht="15.75" hidden="1" customHeight="1" x14ac:dyDescent="0.2">
      <c r="B174" s="3"/>
      <c r="C174" s="3"/>
      <c r="D174" s="3"/>
      <c r="E174" s="16"/>
      <c r="F174" s="3"/>
      <c r="G174" s="20"/>
      <c r="H174" s="6"/>
      <c r="I174" s="3"/>
      <c r="J174" s="3"/>
    </row>
    <row r="175" spans="2:10" ht="15.75" hidden="1" customHeight="1" x14ac:dyDescent="0.2">
      <c r="B175" s="3"/>
      <c r="C175" s="3"/>
      <c r="D175" s="3"/>
      <c r="E175" s="16"/>
      <c r="F175" s="3"/>
      <c r="G175" s="20"/>
      <c r="H175" s="6"/>
      <c r="I175" s="3"/>
      <c r="J175" s="3"/>
    </row>
    <row r="176" spans="2:10" ht="15.75" hidden="1" customHeight="1" x14ac:dyDescent="0.2">
      <c r="B176" s="3"/>
      <c r="C176" s="3"/>
      <c r="D176" s="3"/>
      <c r="E176" s="16"/>
      <c r="F176" s="3"/>
      <c r="G176" s="20"/>
      <c r="H176" s="6"/>
      <c r="I176" s="3"/>
      <c r="J176" s="3"/>
    </row>
    <row r="177" spans="2:10" ht="15.75" hidden="1" customHeight="1" x14ac:dyDescent="0.2">
      <c r="B177" s="3"/>
      <c r="C177" s="3"/>
      <c r="D177" s="3"/>
      <c r="E177" s="16"/>
      <c r="F177" s="3"/>
      <c r="G177" s="20"/>
      <c r="H177" s="6"/>
      <c r="I177" s="3"/>
      <c r="J177" s="3"/>
    </row>
    <row r="178" spans="2:10" ht="15.75" hidden="1" customHeight="1" x14ac:dyDescent="0.2">
      <c r="B178" s="3"/>
      <c r="C178" s="3"/>
      <c r="D178" s="3"/>
      <c r="E178" s="16"/>
      <c r="F178" s="3"/>
      <c r="G178" s="20"/>
      <c r="H178" s="6"/>
      <c r="I178" s="3"/>
      <c r="J178" s="3"/>
    </row>
    <row r="179" spans="2:10" ht="15.75" hidden="1" customHeight="1" x14ac:dyDescent="0.2">
      <c r="B179" s="3"/>
      <c r="C179" s="3"/>
      <c r="D179" s="3"/>
      <c r="E179" s="16"/>
      <c r="F179" s="3"/>
      <c r="G179" s="20"/>
      <c r="H179" s="6"/>
      <c r="I179" s="3"/>
      <c r="J179" s="3"/>
    </row>
    <row r="180" spans="2:10" ht="15.75" hidden="1" customHeight="1" x14ac:dyDescent="0.2">
      <c r="B180" s="3"/>
      <c r="C180" s="3"/>
      <c r="D180" s="3"/>
      <c r="E180" s="16"/>
      <c r="F180" s="3"/>
      <c r="G180" s="20"/>
      <c r="H180" s="6"/>
      <c r="I180" s="3"/>
      <c r="J180" s="3"/>
    </row>
    <row r="181" spans="2:10" ht="15.75" hidden="1" customHeight="1" x14ac:dyDescent="0.2">
      <c r="B181" s="3"/>
      <c r="C181" s="3"/>
      <c r="D181" s="3"/>
      <c r="E181" s="16"/>
      <c r="F181" s="3"/>
      <c r="G181" s="20"/>
      <c r="H181" s="6"/>
      <c r="I181" s="3"/>
      <c r="J181" s="3"/>
    </row>
    <row r="182" spans="2:10" ht="15.75" hidden="1" customHeight="1" x14ac:dyDescent="0.2">
      <c r="B182" s="3"/>
      <c r="C182" s="3"/>
      <c r="D182" s="3"/>
      <c r="E182" s="16"/>
      <c r="F182" s="3"/>
      <c r="G182" s="20"/>
      <c r="H182" s="6"/>
      <c r="I182" s="3"/>
      <c r="J182" s="3"/>
    </row>
    <row r="183" spans="2:10" ht="15.75" hidden="1" customHeight="1" x14ac:dyDescent="0.2">
      <c r="B183" s="3"/>
      <c r="C183" s="3"/>
      <c r="D183" s="3"/>
      <c r="E183" s="16"/>
      <c r="F183" s="3"/>
      <c r="G183" s="20"/>
      <c r="H183" s="6"/>
      <c r="I183" s="3"/>
      <c r="J183" s="3"/>
    </row>
    <row r="184" spans="2:10" ht="15.75" hidden="1" customHeight="1" x14ac:dyDescent="0.2">
      <c r="B184" s="3"/>
      <c r="C184" s="3"/>
      <c r="D184" s="3"/>
      <c r="E184" s="16"/>
      <c r="F184" s="3"/>
      <c r="G184" s="20"/>
      <c r="H184" s="6"/>
      <c r="I184" s="3"/>
      <c r="J184" s="3"/>
    </row>
    <row r="185" spans="2:10" ht="15.75" hidden="1" customHeight="1" x14ac:dyDescent="0.2">
      <c r="B185" s="3"/>
      <c r="C185" s="3"/>
      <c r="D185" s="3"/>
      <c r="E185" s="16"/>
      <c r="F185" s="3"/>
      <c r="G185" s="20"/>
      <c r="H185" s="6"/>
      <c r="I185" s="3"/>
      <c r="J185" s="3"/>
    </row>
    <row r="186" spans="2:10" ht="15.75" hidden="1" customHeight="1" x14ac:dyDescent="0.2">
      <c r="B186" s="3"/>
      <c r="C186" s="3"/>
      <c r="D186" s="3"/>
      <c r="E186" s="16"/>
      <c r="F186" s="3"/>
      <c r="G186" s="20"/>
      <c r="H186" s="6"/>
      <c r="I186" s="3"/>
      <c r="J186" s="3"/>
    </row>
    <row r="187" spans="2:10" ht="15.75" hidden="1" customHeight="1" x14ac:dyDescent="0.2">
      <c r="B187" s="3"/>
      <c r="C187" s="3"/>
      <c r="D187" s="3"/>
      <c r="E187" s="16"/>
      <c r="F187" s="3"/>
      <c r="G187" s="20"/>
      <c r="H187" s="6"/>
      <c r="I187" s="3"/>
      <c r="J187" s="3"/>
    </row>
    <row r="188" spans="2:10" ht="15.75" hidden="1" customHeight="1" x14ac:dyDescent="0.2">
      <c r="B188" s="3"/>
      <c r="C188" s="3"/>
      <c r="D188" s="3"/>
      <c r="E188" s="16"/>
      <c r="F188" s="3"/>
      <c r="G188" s="20"/>
      <c r="H188" s="6"/>
      <c r="I188" s="3"/>
      <c r="J188" s="3"/>
    </row>
    <row r="189" spans="2:10" ht="15.75" hidden="1" customHeight="1" x14ac:dyDescent="0.2">
      <c r="B189" s="3"/>
      <c r="C189" s="3"/>
      <c r="D189" s="3"/>
      <c r="E189" s="16"/>
      <c r="F189" s="3"/>
      <c r="G189" s="20"/>
      <c r="H189" s="6"/>
      <c r="I189" s="3"/>
      <c r="J189" s="3"/>
    </row>
    <row r="190" spans="2:10" ht="15.75" hidden="1" customHeight="1" x14ac:dyDescent="0.2">
      <c r="B190" s="3"/>
      <c r="C190" s="3"/>
      <c r="D190" s="3"/>
      <c r="E190" s="16"/>
      <c r="F190" s="3"/>
      <c r="G190" s="20"/>
      <c r="H190" s="6"/>
      <c r="I190" s="3"/>
      <c r="J190" s="3"/>
    </row>
    <row r="191" spans="2:10" ht="15.75" hidden="1" customHeight="1" x14ac:dyDescent="0.2">
      <c r="B191" s="3"/>
      <c r="C191" s="3"/>
      <c r="D191" s="3"/>
      <c r="E191" s="16"/>
      <c r="F191" s="3"/>
      <c r="G191" s="20"/>
      <c r="H191" s="6"/>
      <c r="I191" s="3"/>
      <c r="J191" s="3"/>
    </row>
    <row r="192" spans="2:10" ht="15.75" hidden="1" customHeight="1" x14ac:dyDescent="0.2">
      <c r="B192" s="3"/>
      <c r="C192" s="3"/>
      <c r="D192" s="3"/>
      <c r="E192" s="16"/>
      <c r="F192" s="3"/>
      <c r="G192" s="20"/>
      <c r="H192" s="6"/>
      <c r="I192" s="3"/>
      <c r="J192" s="3"/>
    </row>
    <row r="193" spans="2:10" ht="15.75" hidden="1" customHeight="1" x14ac:dyDescent="0.2">
      <c r="B193" s="3"/>
      <c r="C193" s="3"/>
      <c r="D193" s="3"/>
      <c r="E193" s="16"/>
      <c r="F193" s="3"/>
      <c r="G193" s="20"/>
      <c r="H193" s="6"/>
      <c r="I193" s="3"/>
      <c r="J193" s="3"/>
    </row>
    <row r="194" spans="2:10" ht="15.75" hidden="1" customHeight="1" x14ac:dyDescent="0.2">
      <c r="B194" s="3"/>
      <c r="C194" s="3"/>
      <c r="D194" s="3"/>
      <c r="E194" s="16"/>
      <c r="F194" s="3"/>
      <c r="G194" s="20"/>
      <c r="H194" s="6"/>
      <c r="I194" s="3"/>
      <c r="J194" s="3"/>
    </row>
    <row r="195" spans="2:10" ht="15.75" hidden="1" customHeight="1" x14ac:dyDescent="0.2">
      <c r="B195" s="3"/>
      <c r="C195" s="3"/>
      <c r="D195" s="3"/>
      <c r="E195" s="16"/>
      <c r="F195" s="3"/>
      <c r="G195" s="20"/>
      <c r="H195" s="6"/>
      <c r="I195" s="3"/>
      <c r="J195" s="3"/>
    </row>
    <row r="196" spans="2:10" ht="15.75" hidden="1" customHeight="1" x14ac:dyDescent="0.2">
      <c r="B196" s="3"/>
      <c r="C196" s="3"/>
      <c r="D196" s="3"/>
      <c r="E196" s="16"/>
      <c r="F196" s="3"/>
      <c r="G196" s="20"/>
      <c r="H196" s="6"/>
      <c r="I196" s="3"/>
      <c r="J196" s="3"/>
    </row>
    <row r="197" spans="2:10" ht="15.75" hidden="1" customHeight="1" x14ac:dyDescent="0.2">
      <c r="B197" s="3"/>
      <c r="C197" s="3"/>
      <c r="D197" s="3"/>
      <c r="E197" s="16"/>
      <c r="F197" s="3"/>
      <c r="G197" s="20"/>
      <c r="H197" s="6"/>
      <c r="I197" s="3"/>
      <c r="J197" s="3"/>
    </row>
    <row r="198" spans="2:10" ht="15.75" hidden="1" customHeight="1" x14ac:dyDescent="0.2">
      <c r="B198" s="3"/>
      <c r="C198" s="3"/>
      <c r="D198" s="3"/>
      <c r="E198" s="16"/>
      <c r="F198" s="3"/>
      <c r="G198" s="20"/>
      <c r="H198" s="6"/>
      <c r="I198" s="3"/>
      <c r="J198" s="3"/>
    </row>
    <row r="199" spans="2:10" ht="15.75" hidden="1" customHeight="1" x14ac:dyDescent="0.2">
      <c r="B199" s="3"/>
      <c r="C199" s="3"/>
      <c r="D199" s="3"/>
      <c r="E199" s="16"/>
      <c r="F199" s="3"/>
      <c r="G199" s="20"/>
      <c r="H199" s="6"/>
      <c r="I199" s="3"/>
      <c r="J199" s="3"/>
    </row>
    <row r="200" spans="2:10" ht="15.75" hidden="1" customHeight="1" x14ac:dyDescent="0.2">
      <c r="B200" s="3"/>
      <c r="C200" s="3"/>
      <c r="D200" s="3"/>
      <c r="E200" s="16"/>
      <c r="F200" s="3"/>
      <c r="G200" s="20"/>
      <c r="H200" s="6"/>
      <c r="I200" s="3"/>
      <c r="J200" s="3"/>
    </row>
    <row r="201" spans="2:10" ht="15.75" hidden="1" customHeight="1" x14ac:dyDescent="0.2">
      <c r="B201" s="3"/>
      <c r="C201" s="3"/>
      <c r="D201" s="3"/>
      <c r="E201" s="16"/>
      <c r="F201" s="3"/>
      <c r="G201" s="20"/>
      <c r="H201" s="6"/>
      <c r="I201" s="3"/>
      <c r="J201" s="3"/>
    </row>
    <row r="202" spans="2:10" ht="15.75" hidden="1" customHeight="1" x14ac:dyDescent="0.2">
      <c r="B202" s="3"/>
      <c r="C202" s="3"/>
      <c r="D202" s="3"/>
      <c r="E202" s="16"/>
      <c r="F202" s="3"/>
      <c r="G202" s="20"/>
      <c r="H202" s="6"/>
      <c r="I202" s="3"/>
      <c r="J202" s="3"/>
    </row>
    <row r="203" spans="2:10" ht="15.75" hidden="1" customHeight="1" x14ac:dyDescent="0.2">
      <c r="B203" s="3"/>
      <c r="C203" s="3"/>
      <c r="D203" s="3"/>
      <c r="E203" s="16"/>
      <c r="F203" s="3"/>
      <c r="G203" s="20"/>
      <c r="H203" s="6"/>
      <c r="I203" s="3"/>
      <c r="J203" s="3"/>
    </row>
    <row r="204" spans="2:10" ht="15.75" hidden="1" customHeight="1" x14ac:dyDescent="0.2">
      <c r="B204" s="3"/>
      <c r="C204" s="3"/>
      <c r="D204" s="3"/>
      <c r="E204" s="16"/>
      <c r="F204" s="3"/>
      <c r="G204" s="20"/>
      <c r="H204" s="6"/>
      <c r="I204" s="3"/>
      <c r="J204" s="3"/>
    </row>
    <row r="205" spans="2:10" ht="15.75" hidden="1" customHeight="1" x14ac:dyDescent="0.2">
      <c r="B205" s="3"/>
      <c r="C205" s="3"/>
      <c r="D205" s="3"/>
      <c r="E205" s="16"/>
      <c r="F205" s="3"/>
      <c r="G205" s="20"/>
      <c r="H205" s="6"/>
      <c r="I205" s="3"/>
      <c r="J205" s="3"/>
    </row>
    <row r="206" spans="2:10" ht="15.75" hidden="1" customHeight="1" x14ac:dyDescent="0.2">
      <c r="B206" s="3"/>
      <c r="C206" s="3"/>
      <c r="D206" s="3"/>
      <c r="E206" s="16"/>
      <c r="F206" s="3"/>
      <c r="G206" s="20"/>
      <c r="H206" s="6"/>
      <c r="I206" s="3"/>
      <c r="J206" s="3"/>
    </row>
    <row r="207" spans="2:10" ht="15.75" hidden="1" customHeight="1" x14ac:dyDescent="0.2">
      <c r="B207" s="3"/>
      <c r="C207" s="3"/>
      <c r="D207" s="3"/>
      <c r="E207" s="16"/>
      <c r="F207" s="3"/>
      <c r="G207" s="20"/>
      <c r="H207" s="6"/>
      <c r="I207" s="3"/>
      <c r="J207" s="3"/>
    </row>
    <row r="208" spans="2:10" ht="15.75" hidden="1" customHeight="1" x14ac:dyDescent="0.2">
      <c r="B208" s="3"/>
      <c r="C208" s="3"/>
      <c r="D208" s="3"/>
      <c r="E208" s="16"/>
      <c r="F208" s="3"/>
      <c r="G208" s="20"/>
      <c r="H208" s="6"/>
      <c r="I208" s="3"/>
      <c r="J208" s="3"/>
    </row>
    <row r="209" spans="2:10" ht="15.75" hidden="1" customHeight="1" x14ac:dyDescent="0.2">
      <c r="B209" s="3"/>
      <c r="C209" s="3"/>
      <c r="D209" s="3"/>
      <c r="E209" s="16"/>
      <c r="F209" s="3"/>
      <c r="G209" s="20"/>
      <c r="H209" s="6"/>
      <c r="I209" s="3"/>
      <c r="J209" s="3"/>
    </row>
    <row r="210" spans="2:10" ht="15.75" hidden="1" customHeight="1" x14ac:dyDescent="0.2">
      <c r="B210" s="3"/>
      <c r="C210" s="3"/>
      <c r="D210" s="3"/>
      <c r="E210" s="16"/>
      <c r="F210" s="3"/>
      <c r="G210" s="20"/>
      <c r="H210" s="6"/>
      <c r="I210" s="3"/>
      <c r="J210" s="3"/>
    </row>
    <row r="211" spans="2:10" ht="15.75" hidden="1" customHeight="1" x14ac:dyDescent="0.2">
      <c r="B211" s="3"/>
      <c r="C211" s="3"/>
      <c r="D211" s="3"/>
      <c r="E211" s="16"/>
      <c r="F211" s="3"/>
      <c r="G211" s="20"/>
      <c r="H211" s="6"/>
      <c r="I211" s="3"/>
      <c r="J211" s="3"/>
    </row>
    <row r="212" spans="2:10" ht="15.75" hidden="1" customHeight="1" x14ac:dyDescent="0.2">
      <c r="B212" s="3"/>
      <c r="C212" s="3"/>
      <c r="D212" s="3"/>
      <c r="E212" s="16"/>
      <c r="F212" s="3"/>
      <c r="G212" s="20"/>
      <c r="H212" s="6"/>
      <c r="I212" s="3"/>
      <c r="J212" s="3"/>
    </row>
    <row r="213" spans="2:10" ht="15.75" hidden="1" customHeight="1" x14ac:dyDescent="0.2">
      <c r="B213" s="3"/>
      <c r="C213" s="3"/>
      <c r="D213" s="3"/>
      <c r="E213" s="16"/>
      <c r="F213" s="3"/>
      <c r="G213" s="20"/>
      <c r="H213" s="6"/>
      <c r="I213" s="3"/>
      <c r="J213" s="3"/>
    </row>
    <row r="214" spans="2:10" ht="15.75" hidden="1" customHeight="1" x14ac:dyDescent="0.2">
      <c r="B214" s="3"/>
      <c r="C214" s="3"/>
      <c r="D214" s="3"/>
      <c r="E214" s="16"/>
      <c r="F214" s="3"/>
      <c r="G214" s="20"/>
      <c r="H214" s="6"/>
      <c r="I214" s="3"/>
      <c r="J214" s="3"/>
    </row>
    <row r="215" spans="2:10" ht="15.75" hidden="1" customHeight="1" x14ac:dyDescent="0.2">
      <c r="B215" s="3"/>
      <c r="C215" s="3"/>
      <c r="D215" s="3"/>
      <c r="E215" s="16"/>
      <c r="F215" s="3"/>
      <c r="G215" s="20"/>
      <c r="H215" s="6"/>
      <c r="I215" s="3"/>
      <c r="J215" s="3"/>
    </row>
    <row r="216" spans="2:10" ht="15.75" hidden="1" customHeight="1" x14ac:dyDescent="0.2">
      <c r="B216" s="3"/>
      <c r="C216" s="3"/>
      <c r="D216" s="3"/>
      <c r="E216" s="16"/>
      <c r="F216" s="3"/>
      <c r="G216" s="20"/>
      <c r="H216" s="6"/>
      <c r="I216" s="3"/>
      <c r="J216" s="3"/>
    </row>
    <row r="217" spans="2:10" ht="15.75" hidden="1" customHeight="1" x14ac:dyDescent="0.2">
      <c r="B217" s="3"/>
      <c r="C217" s="3"/>
      <c r="D217" s="3"/>
      <c r="E217" s="16"/>
      <c r="F217" s="3"/>
      <c r="G217" s="20"/>
      <c r="H217" s="6"/>
      <c r="I217" s="3"/>
      <c r="J217" s="3"/>
    </row>
    <row r="218" spans="2:10" ht="15.75" hidden="1" customHeight="1" x14ac:dyDescent="0.2">
      <c r="B218" s="3"/>
      <c r="C218" s="3"/>
      <c r="D218" s="3"/>
      <c r="E218" s="16"/>
      <c r="F218" s="3"/>
      <c r="G218" s="20"/>
      <c r="H218" s="6"/>
      <c r="I218" s="3"/>
      <c r="J218" s="3"/>
    </row>
    <row r="219" spans="2:10" ht="15.75" hidden="1" customHeight="1" x14ac:dyDescent="0.2">
      <c r="B219" s="3"/>
      <c r="C219" s="3"/>
      <c r="D219" s="3"/>
      <c r="E219" s="16"/>
      <c r="F219" s="3"/>
      <c r="G219" s="20"/>
      <c r="H219" s="6"/>
      <c r="I219" s="3"/>
      <c r="J219" s="3"/>
    </row>
    <row r="220" spans="2:10" ht="15.75" hidden="1" customHeight="1" x14ac:dyDescent="0.2">
      <c r="B220" s="3"/>
      <c r="C220" s="3"/>
      <c r="D220" s="3"/>
      <c r="E220" s="16"/>
      <c r="F220" s="3"/>
      <c r="G220" s="20"/>
      <c r="H220" s="6"/>
      <c r="I220" s="3"/>
      <c r="J220" s="3"/>
    </row>
    <row r="221" spans="2:10" ht="15.75" hidden="1" customHeight="1" x14ac:dyDescent="0.2">
      <c r="B221" s="3"/>
      <c r="C221" s="3"/>
      <c r="D221" s="3"/>
      <c r="E221" s="16"/>
      <c r="F221" s="3"/>
      <c r="G221" s="20"/>
      <c r="H221" s="6"/>
      <c r="I221" s="3"/>
      <c r="J221" s="3"/>
    </row>
    <row r="222" spans="2:10" ht="15.75" hidden="1" customHeight="1" x14ac:dyDescent="0.2">
      <c r="B222" s="3"/>
      <c r="C222" s="3"/>
      <c r="D222" s="3"/>
      <c r="E222" s="16"/>
      <c r="F222" s="3"/>
      <c r="G222" s="20"/>
      <c r="H222" s="6"/>
      <c r="I222" s="3"/>
      <c r="J222" s="3"/>
    </row>
    <row r="223" spans="2:10" ht="15.75" hidden="1" customHeight="1" x14ac:dyDescent="0.2">
      <c r="B223" s="3"/>
      <c r="C223" s="3"/>
      <c r="D223" s="3"/>
      <c r="E223" s="16"/>
      <c r="F223" s="3"/>
      <c r="G223" s="20"/>
      <c r="H223" s="6"/>
      <c r="I223" s="3"/>
      <c r="J223" s="3"/>
    </row>
    <row r="224" spans="2:10" ht="15.75" hidden="1" customHeight="1" x14ac:dyDescent="0.2">
      <c r="B224" s="3"/>
      <c r="C224" s="3"/>
      <c r="D224" s="3"/>
      <c r="E224" s="16"/>
      <c r="F224" s="3"/>
      <c r="G224" s="20"/>
      <c r="H224" s="6"/>
      <c r="I224" s="3"/>
      <c r="J224" s="3"/>
    </row>
    <row r="225" spans="2:10" ht="15.75" hidden="1" customHeight="1" x14ac:dyDescent="0.2">
      <c r="B225" s="3"/>
      <c r="C225" s="3"/>
      <c r="D225" s="3"/>
      <c r="E225" s="16"/>
      <c r="F225" s="3"/>
      <c r="G225" s="20"/>
      <c r="H225" s="6"/>
      <c r="I225" s="3"/>
      <c r="J225" s="3"/>
    </row>
    <row r="226" spans="2:10" ht="15.75" hidden="1" customHeight="1" x14ac:dyDescent="0.2">
      <c r="B226" s="3"/>
      <c r="C226" s="3"/>
      <c r="D226" s="3"/>
      <c r="E226" s="16"/>
      <c r="F226" s="3"/>
      <c r="G226" s="20"/>
      <c r="H226" s="6"/>
      <c r="I226" s="3"/>
      <c r="J226" s="3"/>
    </row>
    <row r="227" spans="2:10" ht="15.75" hidden="1" customHeight="1" x14ac:dyDescent="0.2">
      <c r="B227" s="3"/>
      <c r="C227" s="3"/>
      <c r="D227" s="3"/>
      <c r="E227" s="16"/>
      <c r="F227" s="3"/>
      <c r="G227" s="20"/>
      <c r="H227" s="6"/>
      <c r="I227" s="3"/>
      <c r="J227" s="3"/>
    </row>
    <row r="228" spans="2:10" ht="15.75" hidden="1" customHeight="1" x14ac:dyDescent="0.2">
      <c r="B228" s="3"/>
      <c r="C228" s="3"/>
      <c r="D228" s="3"/>
      <c r="E228" s="16"/>
      <c r="F228" s="3"/>
      <c r="G228" s="20"/>
      <c r="H228" s="6"/>
      <c r="I228" s="3"/>
      <c r="J228" s="3"/>
    </row>
    <row r="229" spans="2:10" ht="15.75" hidden="1" customHeight="1" x14ac:dyDescent="0.2">
      <c r="B229" s="3"/>
      <c r="C229" s="3"/>
      <c r="D229" s="3"/>
      <c r="E229" s="16"/>
      <c r="F229" s="3"/>
      <c r="G229" s="20"/>
      <c r="H229" s="6"/>
      <c r="I229" s="3"/>
      <c r="J229" s="3"/>
    </row>
    <row r="230" spans="2:10" ht="15.75" hidden="1" customHeight="1" x14ac:dyDescent="0.2">
      <c r="B230" s="3"/>
      <c r="C230" s="3"/>
      <c r="D230" s="3"/>
      <c r="E230" s="16"/>
      <c r="F230" s="3"/>
      <c r="G230" s="20"/>
      <c r="H230" s="6"/>
      <c r="I230" s="3"/>
      <c r="J230" s="3"/>
    </row>
    <row r="231" spans="2:10" ht="15.75" hidden="1" customHeight="1" x14ac:dyDescent="0.2">
      <c r="B231" s="3"/>
      <c r="C231" s="3"/>
      <c r="D231" s="3"/>
      <c r="E231" s="16"/>
      <c r="F231" s="3"/>
      <c r="G231" s="20"/>
      <c r="H231" s="6"/>
      <c r="I231" s="3"/>
      <c r="J231" s="3"/>
    </row>
    <row r="232" spans="2:10" ht="15.75" hidden="1" customHeight="1" x14ac:dyDescent="0.2">
      <c r="B232" s="3"/>
      <c r="C232" s="3"/>
      <c r="D232" s="3"/>
      <c r="E232" s="16"/>
      <c r="F232" s="3"/>
      <c r="G232" s="20"/>
      <c r="H232" s="6"/>
      <c r="I232" s="3"/>
      <c r="J232" s="3"/>
    </row>
    <row r="233" spans="2:10" ht="15.75" hidden="1" customHeight="1" x14ac:dyDescent="0.2">
      <c r="B233" s="3"/>
      <c r="C233" s="3"/>
      <c r="D233" s="3"/>
      <c r="E233" s="16"/>
      <c r="F233" s="3"/>
      <c r="G233" s="20"/>
      <c r="H233" s="6"/>
      <c r="I233" s="3"/>
      <c r="J233" s="3"/>
    </row>
    <row r="234" spans="2:10" ht="15.75" hidden="1" customHeight="1" x14ac:dyDescent="0.2">
      <c r="B234" s="3"/>
      <c r="C234" s="3"/>
      <c r="D234" s="3"/>
      <c r="E234" s="16"/>
      <c r="F234" s="3"/>
      <c r="G234" s="20"/>
      <c r="H234" s="6"/>
      <c r="I234" s="3"/>
      <c r="J234" s="3"/>
    </row>
    <row r="235" spans="2:10" ht="15.75" hidden="1" customHeight="1" x14ac:dyDescent="0.2">
      <c r="B235" s="3"/>
      <c r="C235" s="3"/>
      <c r="D235" s="3"/>
      <c r="E235" s="16"/>
      <c r="F235" s="3"/>
      <c r="G235" s="20"/>
      <c r="H235" s="6"/>
      <c r="I235" s="3"/>
      <c r="J235" s="3"/>
    </row>
    <row r="236" spans="2:10" ht="15.75" hidden="1" customHeight="1" x14ac:dyDescent="0.2">
      <c r="B236" s="3"/>
      <c r="C236" s="3"/>
      <c r="D236" s="3"/>
      <c r="E236" s="16"/>
      <c r="F236" s="3"/>
      <c r="G236" s="20"/>
      <c r="H236" s="6"/>
      <c r="I236" s="3"/>
      <c r="J236" s="3"/>
    </row>
    <row r="237" spans="2:10" ht="15.75" hidden="1" customHeight="1" x14ac:dyDescent="0.2">
      <c r="B237" s="3"/>
      <c r="C237" s="3"/>
      <c r="D237" s="3"/>
      <c r="E237" s="16"/>
      <c r="F237" s="3"/>
      <c r="G237" s="20"/>
      <c r="H237" s="6"/>
      <c r="I237" s="3"/>
      <c r="J237" s="3"/>
    </row>
    <row r="238" spans="2:10" ht="15.75" hidden="1" customHeight="1" x14ac:dyDescent="0.2">
      <c r="B238" s="3"/>
      <c r="C238" s="3"/>
      <c r="D238" s="3"/>
      <c r="E238" s="16"/>
      <c r="F238" s="3"/>
      <c r="G238" s="20"/>
      <c r="H238" s="6"/>
      <c r="I238" s="3"/>
      <c r="J238" s="3"/>
    </row>
    <row r="239" spans="2:10" ht="15.75" hidden="1" customHeight="1" x14ac:dyDescent="0.2">
      <c r="B239" s="3"/>
      <c r="C239" s="3"/>
      <c r="D239" s="3"/>
      <c r="E239" s="16"/>
      <c r="F239" s="3"/>
      <c r="G239" s="20"/>
      <c r="H239" s="6"/>
      <c r="I239" s="3"/>
      <c r="J239" s="3"/>
    </row>
    <row r="240" spans="2:10" ht="15.75" hidden="1" customHeight="1" x14ac:dyDescent="0.2">
      <c r="B240" s="3"/>
      <c r="C240" s="3"/>
      <c r="D240" s="3"/>
      <c r="E240" s="16"/>
      <c r="F240" s="3"/>
      <c r="G240" s="20"/>
      <c r="H240" s="6"/>
      <c r="I240" s="3"/>
      <c r="J240" s="3"/>
    </row>
    <row r="241" spans="2:10" ht="15.75" hidden="1" customHeight="1" x14ac:dyDescent="0.2">
      <c r="B241" s="3"/>
      <c r="C241" s="3"/>
      <c r="D241" s="3"/>
      <c r="E241" s="16"/>
      <c r="F241" s="3"/>
      <c r="G241" s="20"/>
      <c r="H241" s="6"/>
      <c r="I241" s="3"/>
      <c r="J241" s="3"/>
    </row>
    <row r="242" spans="2:10" ht="15.75" hidden="1" customHeight="1" x14ac:dyDescent="0.2">
      <c r="B242" s="3"/>
      <c r="C242" s="3"/>
      <c r="D242" s="3"/>
      <c r="E242" s="16"/>
      <c r="F242" s="3"/>
      <c r="G242" s="20"/>
      <c r="H242" s="6"/>
      <c r="I242" s="3"/>
      <c r="J242" s="3"/>
    </row>
    <row r="243" spans="2:10" ht="15.75" hidden="1" customHeight="1" x14ac:dyDescent="0.2">
      <c r="B243" s="3"/>
      <c r="C243" s="3"/>
      <c r="D243" s="3"/>
      <c r="E243" s="16"/>
      <c r="F243" s="3"/>
      <c r="G243" s="20"/>
      <c r="H243" s="6"/>
      <c r="I243" s="3"/>
      <c r="J243" s="3"/>
    </row>
    <row r="244" spans="2:10" ht="15.75" hidden="1" customHeight="1" x14ac:dyDescent="0.2">
      <c r="B244" s="3"/>
      <c r="C244" s="3"/>
      <c r="D244" s="3"/>
      <c r="E244" s="16"/>
      <c r="F244" s="3"/>
      <c r="G244" s="20"/>
      <c r="H244" s="6"/>
      <c r="I244" s="3"/>
      <c r="J244" s="3"/>
    </row>
    <row r="245" spans="2:10" ht="15.75" hidden="1" customHeight="1" x14ac:dyDescent="0.2">
      <c r="B245" s="3"/>
      <c r="C245" s="3"/>
      <c r="D245" s="3"/>
      <c r="E245" s="16"/>
      <c r="F245" s="3"/>
      <c r="G245" s="20"/>
      <c r="H245" s="6"/>
      <c r="I245" s="3"/>
      <c r="J245" s="3"/>
    </row>
    <row r="246" spans="2:10" ht="15.75" hidden="1" customHeight="1" x14ac:dyDescent="0.2">
      <c r="B246" s="3"/>
      <c r="C246" s="3"/>
      <c r="D246" s="3"/>
      <c r="E246" s="16"/>
      <c r="F246" s="3"/>
      <c r="G246" s="20"/>
      <c r="H246" s="6"/>
      <c r="I246" s="3"/>
      <c r="J246" s="3"/>
    </row>
    <row r="247" spans="2:10" ht="15.75" hidden="1" customHeight="1" x14ac:dyDescent="0.2">
      <c r="B247" s="3"/>
      <c r="C247" s="3"/>
      <c r="D247" s="3"/>
      <c r="E247" s="16"/>
      <c r="F247" s="3"/>
      <c r="G247" s="20"/>
      <c r="H247" s="6"/>
      <c r="I247" s="3"/>
      <c r="J247" s="3"/>
    </row>
    <row r="248" spans="2:10" ht="15.75" hidden="1" customHeight="1" x14ac:dyDescent="0.2">
      <c r="B248" s="3"/>
      <c r="C248" s="3"/>
      <c r="D248" s="3"/>
      <c r="E248" s="16"/>
      <c r="F248" s="3"/>
      <c r="G248" s="20"/>
      <c r="H248" s="6"/>
      <c r="I248" s="3"/>
      <c r="J248" s="3"/>
    </row>
    <row r="249" spans="2:10" ht="15.75" hidden="1" customHeight="1" x14ac:dyDescent="0.2">
      <c r="B249" s="3"/>
      <c r="C249" s="3"/>
      <c r="D249" s="3"/>
      <c r="E249" s="16"/>
      <c r="F249" s="3"/>
      <c r="G249" s="20"/>
      <c r="H249" s="6"/>
      <c r="I249" s="3"/>
      <c r="J249" s="3"/>
    </row>
    <row r="250" spans="2:10" ht="15.75" hidden="1" customHeight="1" x14ac:dyDescent="0.2">
      <c r="B250" s="3"/>
      <c r="C250" s="3"/>
      <c r="D250" s="3"/>
      <c r="E250" s="16"/>
      <c r="F250" s="3"/>
      <c r="G250" s="20"/>
      <c r="H250" s="6"/>
      <c r="I250" s="3"/>
      <c r="J250" s="3"/>
    </row>
    <row r="251" spans="2:10" ht="15.75" hidden="1" customHeight="1" x14ac:dyDescent="0.2">
      <c r="B251" s="3"/>
      <c r="C251" s="3"/>
      <c r="D251" s="3"/>
      <c r="E251" s="16"/>
      <c r="F251" s="3"/>
      <c r="G251" s="20"/>
      <c r="H251" s="6"/>
      <c r="I251" s="3"/>
      <c r="J251" s="3"/>
    </row>
    <row r="252" spans="2:10" ht="15.75" hidden="1" customHeight="1" x14ac:dyDescent="0.2">
      <c r="B252" s="3"/>
      <c r="C252" s="3"/>
      <c r="D252" s="3"/>
      <c r="E252" s="16"/>
      <c r="F252" s="3"/>
      <c r="G252" s="20"/>
      <c r="H252" s="6"/>
      <c r="I252" s="3"/>
      <c r="J252" s="3"/>
    </row>
    <row r="253" spans="2:10" ht="15.75" hidden="1" customHeight="1" x14ac:dyDescent="0.2">
      <c r="B253" s="3"/>
      <c r="C253" s="3"/>
      <c r="D253" s="3"/>
      <c r="E253" s="16"/>
      <c r="F253" s="3"/>
      <c r="G253" s="20"/>
      <c r="H253" s="6"/>
      <c r="I253" s="3"/>
      <c r="J253" s="3"/>
    </row>
    <row r="254" spans="2:10" ht="15.75" hidden="1" customHeight="1" x14ac:dyDescent="0.2"/>
    <row r="255" spans="2:10" ht="15.75" hidden="1" customHeight="1" x14ac:dyDescent="0.2"/>
    <row r="256" spans="2:10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</sheetData>
  <mergeCells count="32">
    <mergeCell ref="C44:F44"/>
    <mergeCell ref="C27:F27"/>
    <mergeCell ref="C29:G29"/>
    <mergeCell ref="C30:F30"/>
    <mergeCell ref="C31:F31"/>
    <mergeCell ref="C32:F32"/>
    <mergeCell ref="C33:F33"/>
    <mergeCell ref="C35:F36"/>
    <mergeCell ref="C26:F26"/>
    <mergeCell ref="C37:F37"/>
    <mergeCell ref="C39:F39"/>
    <mergeCell ref="C40:F40"/>
    <mergeCell ref="C42:F42"/>
    <mergeCell ref="C22:G22"/>
    <mergeCell ref="C23:F23"/>
    <mergeCell ref="C24:F24"/>
    <mergeCell ref="C25:F25"/>
    <mergeCell ref="C16:F16"/>
    <mergeCell ref="C17:F17"/>
    <mergeCell ref="C18:F18"/>
    <mergeCell ref="C19:F19"/>
    <mergeCell ref="C20:F20"/>
    <mergeCell ref="C9:F9"/>
    <mergeCell ref="C11:G11"/>
    <mergeCell ref="C12:F12"/>
    <mergeCell ref="C13:F13"/>
    <mergeCell ref="C15:G15"/>
    <mergeCell ref="C2:H2"/>
    <mergeCell ref="C3:G3"/>
    <mergeCell ref="C4:G4"/>
    <mergeCell ref="C5:G5"/>
    <mergeCell ref="C7:G7"/>
  </mergeCells>
  <conditionalFormatting sqref="L9:L10">
    <cfRule type="cellIs" dxfId="1" priority="2" operator="greaterThan">
      <formula>0</formula>
    </cfRule>
  </conditionalFormatting>
  <conditionalFormatting sqref="H16">
    <cfRule type="expression" dxfId="0" priority="1">
      <formula>$G$16=0</formula>
    </cfRule>
  </conditionalFormatting>
  <dataValidations count="1">
    <dataValidation type="list" allowBlank="1" showInputMessage="1" showErrorMessage="1" sqref="H24" xr:uid="{00000000-0002-0000-0000-000000000000}">
      <formula1>$H$3:$H$4</formula1>
    </dataValidation>
  </dataValidations>
  <pageMargins left="0.7" right="0.7" top="0.75" bottom="0.75" header="0" footer="0"/>
  <pageSetup scale="56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Cálculo RETEFUENTE</vt:lpstr>
      <vt:lpstr>UVT</vt:lpstr>
      <vt:lpstr>ValorUVT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Ramos</dc:creator>
  <cp:lastModifiedBy>nelson javier velandia castro</cp:lastModifiedBy>
  <dcterms:created xsi:type="dcterms:W3CDTF">2022-01-21T13:36:45Z</dcterms:created>
  <dcterms:modified xsi:type="dcterms:W3CDTF">2023-04-04T03:13:20Z</dcterms:modified>
</cp:coreProperties>
</file>