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1_{EA507DFF-78E5-40AD-B47B-15DDCE5763F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ependencias" sheetId="1" state="hidden" r:id="rId1"/>
    <sheet name="FESTIVOS" sheetId="2" state="hidden" r:id="rId2"/>
    <sheet name="Junio 2022" sheetId="8" r:id="rId3"/>
  </sheets>
  <externalReferences>
    <externalReference r:id="rId4"/>
  </externalReferences>
  <definedNames>
    <definedName name="_xlnm._FilterDatabase" localSheetId="2" hidden="1">'Junio 2022'!$A$5:$O$209</definedName>
  </definedNames>
  <calcPr calcId="181029"/>
  <customWorkbookViews>
    <customWorkbookView name="Filtro 3" guid="{9BBD1665-231B-4B85-9312-CF3D3EFC7459}" maximized="1" windowWidth="0" windowHeight="0" activeSheetId="0"/>
    <customWorkbookView name="Filtro 2" guid="{EC3C8118-63ED-46D3-936B-EC0B0D768EF0}" maximized="1" windowWidth="0" windowHeight="0" activeSheetId="0"/>
    <customWorkbookView name="Filtro 1" guid="{3D09463C-5143-409F-961C-F995863DB8C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gqfsseqQgDpviGsatLf0VVurDpHA=="/>
    </ext>
  </extLst>
</workbook>
</file>

<file path=xl/calcChain.xml><?xml version="1.0" encoding="utf-8"?>
<calcChain xmlns="http://schemas.openxmlformats.org/spreadsheetml/2006/main">
  <c r="O209" i="8" l="1"/>
  <c r="M209" i="8"/>
  <c r="L209" i="8"/>
  <c r="I209" i="8"/>
  <c r="H209" i="8" s="1"/>
  <c r="O208" i="8"/>
  <c r="M208" i="8"/>
  <c r="L208" i="8"/>
  <c r="I208" i="8"/>
  <c r="H208" i="8" s="1"/>
  <c r="O207" i="8"/>
  <c r="M207" i="8"/>
  <c r="L207" i="8"/>
  <c r="I207" i="8"/>
  <c r="H207" i="8" s="1"/>
  <c r="O206" i="8"/>
  <c r="M206" i="8"/>
  <c r="L206" i="8"/>
  <c r="I206" i="8"/>
  <c r="H206" i="8" s="1"/>
  <c r="O205" i="8"/>
  <c r="M205" i="8"/>
  <c r="L205" i="8"/>
  <c r="I205" i="8"/>
  <c r="H205" i="8" s="1"/>
  <c r="O204" i="8"/>
  <c r="M204" i="8"/>
  <c r="L204" i="8"/>
  <c r="I204" i="8"/>
  <c r="H204" i="8" s="1"/>
  <c r="O203" i="8"/>
  <c r="M203" i="8"/>
  <c r="L203" i="8"/>
  <c r="I203" i="8"/>
  <c r="H203" i="8" s="1"/>
  <c r="O202" i="8"/>
  <c r="M202" i="8"/>
  <c r="L202" i="8"/>
  <c r="I202" i="8"/>
  <c r="H202" i="8" s="1"/>
  <c r="O201" i="8"/>
  <c r="M201" i="8"/>
  <c r="L201" i="8"/>
  <c r="I201" i="8"/>
  <c r="H201" i="8" s="1"/>
  <c r="O200" i="8"/>
  <c r="M200" i="8"/>
  <c r="L200" i="8"/>
  <c r="I200" i="8"/>
  <c r="H200" i="8" s="1"/>
  <c r="O199" i="8"/>
  <c r="M199" i="8"/>
  <c r="L199" i="8"/>
  <c r="I199" i="8"/>
  <c r="H199" i="8" s="1"/>
  <c r="O198" i="8"/>
  <c r="M198" i="8"/>
  <c r="L198" i="8"/>
  <c r="I198" i="8"/>
  <c r="H198" i="8" s="1"/>
  <c r="O197" i="8"/>
  <c r="M197" i="8"/>
  <c r="L197" i="8"/>
  <c r="I197" i="8"/>
  <c r="H197" i="8" s="1"/>
  <c r="O196" i="8"/>
  <c r="M196" i="8"/>
  <c r="L196" i="8"/>
  <c r="I196" i="8"/>
  <c r="H196" i="8" s="1"/>
  <c r="O195" i="8"/>
  <c r="M195" i="8"/>
  <c r="L195" i="8"/>
  <c r="I195" i="8"/>
  <c r="H195" i="8" s="1"/>
  <c r="O194" i="8"/>
  <c r="M194" i="8"/>
  <c r="L194" i="8"/>
  <c r="I194" i="8"/>
  <c r="H194" i="8" s="1"/>
  <c r="O193" i="8"/>
  <c r="M193" i="8"/>
  <c r="L193" i="8"/>
  <c r="I193" i="8"/>
  <c r="H193" i="8" s="1"/>
  <c r="O192" i="8"/>
  <c r="M192" i="8"/>
  <c r="L192" i="8"/>
  <c r="I192" i="8"/>
  <c r="H192" i="8" s="1"/>
  <c r="O191" i="8"/>
  <c r="M191" i="8"/>
  <c r="L191" i="8"/>
  <c r="I191" i="8"/>
  <c r="H191" i="8" s="1"/>
  <c r="O190" i="8"/>
  <c r="M190" i="8"/>
  <c r="L190" i="8"/>
  <c r="I190" i="8"/>
  <c r="H190" i="8" s="1"/>
  <c r="O189" i="8"/>
  <c r="M189" i="8"/>
  <c r="L189" i="8"/>
  <c r="I189" i="8"/>
  <c r="H189" i="8" s="1"/>
  <c r="O188" i="8"/>
  <c r="M188" i="8"/>
  <c r="L188" i="8"/>
  <c r="I188" i="8"/>
  <c r="H188" i="8" s="1"/>
  <c r="O187" i="8"/>
  <c r="M187" i="8"/>
  <c r="L187" i="8"/>
  <c r="I187" i="8"/>
  <c r="H187" i="8" s="1"/>
  <c r="O186" i="8"/>
  <c r="M186" i="8"/>
  <c r="L186" i="8"/>
  <c r="I186" i="8"/>
  <c r="H186" i="8" s="1"/>
  <c r="O185" i="8"/>
  <c r="M185" i="8"/>
  <c r="L185" i="8"/>
  <c r="I185" i="8"/>
  <c r="H185" i="8" s="1"/>
  <c r="O184" i="8"/>
  <c r="M184" i="8"/>
  <c r="L184" i="8"/>
  <c r="I184" i="8"/>
  <c r="H184" i="8" s="1"/>
  <c r="O183" i="8"/>
  <c r="M183" i="8"/>
  <c r="L183" i="8"/>
  <c r="I183" i="8"/>
  <c r="H183" i="8" s="1"/>
  <c r="O182" i="8"/>
  <c r="M182" i="8"/>
  <c r="L182" i="8"/>
  <c r="I182" i="8"/>
  <c r="H182" i="8" s="1"/>
  <c r="O181" i="8"/>
  <c r="M181" i="8"/>
  <c r="L181" i="8"/>
  <c r="I181" i="8"/>
  <c r="H181" i="8" s="1"/>
  <c r="O180" i="8"/>
  <c r="M180" i="8"/>
  <c r="L180" i="8"/>
  <c r="I180" i="8"/>
  <c r="H180" i="8" s="1"/>
  <c r="O179" i="8"/>
  <c r="M179" i="8"/>
  <c r="L179" i="8"/>
  <c r="I179" i="8"/>
  <c r="H179" i="8" s="1"/>
  <c r="O178" i="8"/>
  <c r="M178" i="8"/>
  <c r="L178" i="8"/>
  <c r="I178" i="8"/>
  <c r="H178" i="8" s="1"/>
  <c r="O177" i="8"/>
  <c r="M177" i="8"/>
  <c r="L177" i="8"/>
  <c r="I177" i="8"/>
  <c r="H177" i="8" s="1"/>
  <c r="O176" i="8"/>
  <c r="M176" i="8"/>
  <c r="L176" i="8"/>
  <c r="I176" i="8"/>
  <c r="H176" i="8" s="1"/>
  <c r="O175" i="8"/>
  <c r="M175" i="8"/>
  <c r="L175" i="8"/>
  <c r="I175" i="8"/>
  <c r="H175" i="8" s="1"/>
  <c r="O174" i="8"/>
  <c r="M174" i="8"/>
  <c r="L174" i="8"/>
  <c r="I174" i="8"/>
  <c r="H174" i="8" s="1"/>
  <c r="O173" i="8"/>
  <c r="M173" i="8"/>
  <c r="L173" i="8"/>
  <c r="I173" i="8"/>
  <c r="H173" i="8" s="1"/>
  <c r="O172" i="8"/>
  <c r="M172" i="8"/>
  <c r="L172" i="8"/>
  <c r="I172" i="8"/>
  <c r="H172" i="8" s="1"/>
  <c r="O171" i="8"/>
  <c r="M171" i="8"/>
  <c r="L171" i="8"/>
  <c r="I171" i="8"/>
  <c r="H171" i="8" s="1"/>
  <c r="O170" i="8"/>
  <c r="M170" i="8"/>
  <c r="L170" i="8"/>
  <c r="I170" i="8"/>
  <c r="H170" i="8" s="1"/>
  <c r="O169" i="8"/>
  <c r="M169" i="8"/>
  <c r="L169" i="8"/>
  <c r="I169" i="8"/>
  <c r="H169" i="8" s="1"/>
  <c r="O168" i="8"/>
  <c r="M168" i="8"/>
  <c r="L168" i="8"/>
  <c r="I168" i="8"/>
  <c r="H168" i="8" s="1"/>
  <c r="O167" i="8"/>
  <c r="M167" i="8"/>
  <c r="L167" i="8"/>
  <c r="I167" i="8"/>
  <c r="H167" i="8" s="1"/>
  <c r="O166" i="8"/>
  <c r="M166" i="8"/>
  <c r="L166" i="8"/>
  <c r="I166" i="8"/>
  <c r="H166" i="8" s="1"/>
  <c r="O165" i="8"/>
  <c r="M165" i="8"/>
  <c r="L165" i="8"/>
  <c r="H165" i="8"/>
  <c r="O164" i="8"/>
  <c r="M164" i="8"/>
  <c r="L164" i="8"/>
  <c r="I164" i="8"/>
  <c r="H164" i="8" s="1"/>
  <c r="O163" i="8"/>
  <c r="M163" i="8"/>
  <c r="L163" i="8"/>
  <c r="I163" i="8"/>
  <c r="H163" i="8" s="1"/>
  <c r="O162" i="8"/>
  <c r="M162" i="8"/>
  <c r="L162" i="8"/>
  <c r="I162" i="8"/>
  <c r="H162" i="8" s="1"/>
  <c r="O161" i="8"/>
  <c r="M161" i="8"/>
  <c r="L161" i="8"/>
  <c r="I161" i="8"/>
  <c r="H161" i="8" s="1"/>
  <c r="O160" i="8"/>
  <c r="M160" i="8"/>
  <c r="L160" i="8"/>
  <c r="I160" i="8"/>
  <c r="H160" i="8" s="1"/>
  <c r="O159" i="8"/>
  <c r="M159" i="8"/>
  <c r="L159" i="8"/>
  <c r="I159" i="8"/>
  <c r="H159" i="8" s="1"/>
  <c r="O158" i="8"/>
  <c r="M158" i="8"/>
  <c r="L158" i="8"/>
  <c r="I158" i="8"/>
  <c r="H158" i="8" s="1"/>
  <c r="O157" i="8"/>
  <c r="M157" i="8"/>
  <c r="L157" i="8"/>
  <c r="I157" i="8"/>
  <c r="H157" i="8" s="1"/>
  <c r="O156" i="8"/>
  <c r="M156" i="8"/>
  <c r="L156" i="8"/>
  <c r="I156" i="8"/>
  <c r="H156" i="8" s="1"/>
  <c r="O155" i="8"/>
  <c r="M155" i="8"/>
  <c r="L155" i="8"/>
  <c r="I155" i="8"/>
  <c r="H155" i="8" s="1"/>
  <c r="O154" i="8"/>
  <c r="M154" i="8"/>
  <c r="L154" i="8"/>
  <c r="I154" i="8"/>
  <c r="H154" i="8" s="1"/>
  <c r="O153" i="8"/>
  <c r="M153" i="8"/>
  <c r="L153" i="8"/>
  <c r="I153" i="8"/>
  <c r="H153" i="8" s="1"/>
  <c r="O152" i="8"/>
  <c r="M152" i="8"/>
  <c r="L152" i="8"/>
  <c r="I152" i="8"/>
  <c r="H152" i="8" s="1"/>
  <c r="O151" i="8"/>
  <c r="M151" i="8"/>
  <c r="L151" i="8"/>
  <c r="I151" i="8"/>
  <c r="H151" i="8" s="1"/>
  <c r="O150" i="8"/>
  <c r="M150" i="8"/>
  <c r="L150" i="8"/>
  <c r="I150" i="8"/>
  <c r="H150" i="8" s="1"/>
  <c r="O149" i="8"/>
  <c r="M149" i="8"/>
  <c r="L149" i="8"/>
  <c r="I149" i="8"/>
  <c r="H149" i="8" s="1"/>
  <c r="O148" i="8"/>
  <c r="M148" i="8"/>
  <c r="L148" i="8"/>
  <c r="I148" i="8"/>
  <c r="H148" i="8" s="1"/>
  <c r="O147" i="8"/>
  <c r="M147" i="8"/>
  <c r="L147" i="8"/>
  <c r="I147" i="8"/>
  <c r="H147" i="8" s="1"/>
  <c r="O146" i="8"/>
  <c r="M146" i="8"/>
  <c r="L146" i="8"/>
  <c r="I146" i="8"/>
  <c r="H146" i="8" s="1"/>
  <c r="O145" i="8"/>
  <c r="M145" i="8"/>
  <c r="L145" i="8"/>
  <c r="I145" i="8"/>
  <c r="H145" i="8" s="1"/>
  <c r="O144" i="8"/>
  <c r="M144" i="8"/>
  <c r="L144" i="8"/>
  <c r="I144" i="8"/>
  <c r="H144" i="8" s="1"/>
  <c r="O143" i="8"/>
  <c r="M143" i="8"/>
  <c r="L143" i="8"/>
  <c r="I143" i="8"/>
  <c r="H143" i="8" s="1"/>
  <c r="O142" i="8"/>
  <c r="M142" i="8"/>
  <c r="L142" i="8"/>
  <c r="I142" i="8"/>
  <c r="H142" i="8" s="1"/>
  <c r="O141" i="8"/>
  <c r="M141" i="8"/>
  <c r="L141" i="8"/>
  <c r="I141" i="8"/>
  <c r="H141" i="8" s="1"/>
  <c r="O140" i="8"/>
  <c r="M140" i="8"/>
  <c r="L140" i="8"/>
  <c r="I140" i="8"/>
  <c r="H140" i="8" s="1"/>
  <c r="O139" i="8"/>
  <c r="M139" i="8"/>
  <c r="L139" i="8"/>
  <c r="I139" i="8"/>
  <c r="H139" i="8" s="1"/>
  <c r="O138" i="8"/>
  <c r="M138" i="8"/>
  <c r="L138" i="8"/>
  <c r="I138" i="8"/>
  <c r="H138" i="8" s="1"/>
  <c r="O137" i="8"/>
  <c r="M137" i="8"/>
  <c r="L137" i="8"/>
  <c r="I137" i="8"/>
  <c r="H137" i="8" s="1"/>
  <c r="O136" i="8"/>
  <c r="M136" i="8"/>
  <c r="L136" i="8"/>
  <c r="I136" i="8"/>
  <c r="H136" i="8" s="1"/>
  <c r="O135" i="8"/>
  <c r="M135" i="8"/>
  <c r="L135" i="8"/>
  <c r="I135" i="8"/>
  <c r="H135" i="8" s="1"/>
  <c r="O134" i="8"/>
  <c r="M134" i="8"/>
  <c r="L134" i="8"/>
  <c r="I134" i="8"/>
  <c r="H134" i="8" s="1"/>
  <c r="O133" i="8"/>
  <c r="M133" i="8"/>
  <c r="L133" i="8"/>
  <c r="I133" i="8"/>
  <c r="H133" i="8" s="1"/>
  <c r="O132" i="8"/>
  <c r="M132" i="8"/>
  <c r="L132" i="8"/>
  <c r="I132" i="8"/>
  <c r="H132" i="8" s="1"/>
  <c r="O131" i="8"/>
  <c r="M131" i="8"/>
  <c r="L131" i="8"/>
  <c r="I131" i="8"/>
  <c r="H131" i="8" s="1"/>
  <c r="O130" i="8"/>
  <c r="M130" i="8"/>
  <c r="L130" i="8"/>
  <c r="I130" i="8"/>
  <c r="H130" i="8" s="1"/>
  <c r="O129" i="8"/>
  <c r="M129" i="8"/>
  <c r="L129" i="8"/>
  <c r="I129" i="8"/>
  <c r="H129" i="8" s="1"/>
  <c r="O128" i="8"/>
  <c r="M128" i="8"/>
  <c r="L128" i="8"/>
  <c r="I128" i="8"/>
  <c r="H128" i="8" s="1"/>
  <c r="O127" i="8"/>
  <c r="M127" i="8"/>
  <c r="L127" i="8"/>
  <c r="I127" i="8"/>
  <c r="H127" i="8" s="1"/>
  <c r="O126" i="8"/>
  <c r="M126" i="8"/>
  <c r="L126" i="8"/>
  <c r="I126" i="8"/>
  <c r="H126" i="8" s="1"/>
  <c r="O125" i="8"/>
  <c r="M125" i="8"/>
  <c r="L125" i="8"/>
  <c r="I125" i="8"/>
  <c r="H125" i="8" s="1"/>
  <c r="O124" i="8"/>
  <c r="M124" i="8"/>
  <c r="L124" i="8"/>
  <c r="I124" i="8"/>
  <c r="H124" i="8" s="1"/>
  <c r="O123" i="8"/>
  <c r="M123" i="8"/>
  <c r="L123" i="8"/>
  <c r="I123" i="8"/>
  <c r="H123" i="8" s="1"/>
  <c r="O122" i="8"/>
  <c r="M122" i="8"/>
  <c r="L122" i="8"/>
  <c r="I122" i="8"/>
  <c r="H122" i="8" s="1"/>
  <c r="O121" i="8"/>
  <c r="M121" i="8"/>
  <c r="L121" i="8"/>
  <c r="I121" i="8"/>
  <c r="H121" i="8" s="1"/>
  <c r="O120" i="8"/>
  <c r="M120" i="8"/>
  <c r="L120" i="8"/>
  <c r="I120" i="8"/>
  <c r="H120" i="8" s="1"/>
  <c r="O119" i="8"/>
  <c r="M119" i="8"/>
  <c r="L119" i="8"/>
  <c r="I119" i="8"/>
  <c r="H119" i="8" s="1"/>
  <c r="O118" i="8"/>
  <c r="M118" i="8"/>
  <c r="L118" i="8"/>
  <c r="I118" i="8"/>
  <c r="H118" i="8" s="1"/>
  <c r="O117" i="8"/>
  <c r="M117" i="8"/>
  <c r="L117" i="8"/>
  <c r="I117" i="8"/>
  <c r="H117" i="8" s="1"/>
  <c r="O116" i="8"/>
  <c r="M116" i="8"/>
  <c r="L116" i="8"/>
  <c r="I116" i="8"/>
  <c r="H116" i="8" s="1"/>
  <c r="O115" i="8"/>
  <c r="M115" i="8"/>
  <c r="L115" i="8"/>
  <c r="I115" i="8"/>
  <c r="H115" i="8" s="1"/>
  <c r="O114" i="8"/>
  <c r="M114" i="8"/>
  <c r="L114" i="8"/>
  <c r="I114" i="8"/>
  <c r="H114" i="8" s="1"/>
  <c r="O113" i="8"/>
  <c r="M113" i="8"/>
  <c r="L113" i="8"/>
  <c r="I113" i="8"/>
  <c r="H113" i="8" s="1"/>
  <c r="O112" i="8"/>
  <c r="M112" i="8"/>
  <c r="L112" i="8"/>
  <c r="I112" i="8"/>
  <c r="H112" i="8" s="1"/>
  <c r="O111" i="8"/>
  <c r="M111" i="8"/>
  <c r="L111" i="8"/>
  <c r="I111" i="8"/>
  <c r="H111" i="8" s="1"/>
  <c r="O110" i="8"/>
  <c r="M110" i="8"/>
  <c r="L110" i="8"/>
  <c r="I110" i="8"/>
  <c r="H110" i="8" s="1"/>
  <c r="O109" i="8"/>
  <c r="M109" i="8"/>
  <c r="L109" i="8"/>
  <c r="I109" i="8"/>
  <c r="H109" i="8" s="1"/>
  <c r="O108" i="8"/>
  <c r="M108" i="8"/>
  <c r="L108" i="8"/>
  <c r="I108" i="8"/>
  <c r="H108" i="8" s="1"/>
  <c r="O107" i="8"/>
  <c r="M107" i="8"/>
  <c r="L107" i="8"/>
  <c r="I107" i="8"/>
  <c r="H107" i="8" s="1"/>
  <c r="O106" i="8"/>
  <c r="M106" i="8"/>
  <c r="L106" i="8"/>
  <c r="I106" i="8"/>
  <c r="H106" i="8" s="1"/>
  <c r="O105" i="8"/>
  <c r="M105" i="8"/>
  <c r="L105" i="8"/>
  <c r="I105" i="8"/>
  <c r="H105" i="8" s="1"/>
  <c r="O104" i="8"/>
  <c r="M104" i="8"/>
  <c r="L104" i="8"/>
  <c r="I104" i="8"/>
  <c r="H104" i="8" s="1"/>
  <c r="O103" i="8"/>
  <c r="M103" i="8"/>
  <c r="L103" i="8"/>
  <c r="I103" i="8"/>
  <c r="H103" i="8" s="1"/>
  <c r="O102" i="8"/>
  <c r="M102" i="8"/>
  <c r="L102" i="8"/>
  <c r="I102" i="8"/>
  <c r="H102" i="8" s="1"/>
  <c r="O101" i="8"/>
  <c r="M101" i="8"/>
  <c r="L101" i="8"/>
  <c r="I101" i="8"/>
  <c r="H101" i="8" s="1"/>
  <c r="O100" i="8"/>
  <c r="M100" i="8"/>
  <c r="L100" i="8"/>
  <c r="I100" i="8"/>
  <c r="H100" i="8" s="1"/>
  <c r="O99" i="8"/>
  <c r="M99" i="8"/>
  <c r="L99" i="8"/>
  <c r="I99" i="8"/>
  <c r="H99" i="8" s="1"/>
  <c r="O98" i="8"/>
  <c r="M98" i="8"/>
  <c r="L98" i="8"/>
  <c r="I98" i="8"/>
  <c r="H98" i="8" s="1"/>
  <c r="O97" i="8"/>
  <c r="M97" i="8"/>
  <c r="L97" i="8"/>
  <c r="I97" i="8"/>
  <c r="H97" i="8" s="1"/>
  <c r="O96" i="8"/>
  <c r="M96" i="8"/>
  <c r="L96" i="8"/>
  <c r="I96" i="8"/>
  <c r="H96" i="8" s="1"/>
  <c r="O95" i="8"/>
  <c r="M95" i="8"/>
  <c r="L95" i="8"/>
  <c r="I95" i="8"/>
  <c r="H95" i="8" s="1"/>
  <c r="O94" i="8"/>
  <c r="M94" i="8"/>
  <c r="L94" i="8"/>
  <c r="I94" i="8"/>
  <c r="H94" i="8" s="1"/>
  <c r="O93" i="8"/>
  <c r="M93" i="8"/>
  <c r="L93" i="8"/>
  <c r="I93" i="8"/>
  <c r="H93" i="8" s="1"/>
  <c r="O92" i="8"/>
  <c r="M92" i="8"/>
  <c r="L92" i="8"/>
  <c r="I92" i="8"/>
  <c r="H92" i="8" s="1"/>
  <c r="O91" i="8"/>
  <c r="M91" i="8"/>
  <c r="L91" i="8"/>
  <c r="I91" i="8"/>
  <c r="H91" i="8" s="1"/>
  <c r="O90" i="8"/>
  <c r="M90" i="8"/>
  <c r="L90" i="8"/>
  <c r="I90" i="8"/>
  <c r="H90" i="8" s="1"/>
  <c r="O89" i="8"/>
  <c r="M89" i="8"/>
  <c r="L89" i="8"/>
  <c r="I89" i="8"/>
  <c r="H89" i="8" s="1"/>
  <c r="O88" i="8"/>
  <c r="M88" i="8"/>
  <c r="L88" i="8"/>
  <c r="I88" i="8"/>
  <c r="H88" i="8" s="1"/>
  <c r="O87" i="8"/>
  <c r="M87" i="8"/>
  <c r="L87" i="8"/>
  <c r="I87" i="8"/>
  <c r="H87" i="8" s="1"/>
  <c r="O86" i="8"/>
  <c r="M86" i="8"/>
  <c r="L86" i="8"/>
  <c r="I86" i="8"/>
  <c r="H86" i="8" s="1"/>
  <c r="O85" i="8"/>
  <c r="M85" i="8"/>
  <c r="L85" i="8"/>
  <c r="I85" i="8"/>
  <c r="H85" i="8" s="1"/>
  <c r="O84" i="8"/>
  <c r="M84" i="8"/>
  <c r="L84" i="8"/>
  <c r="I84" i="8"/>
  <c r="H84" i="8" s="1"/>
  <c r="O83" i="8"/>
  <c r="M83" i="8"/>
  <c r="L83" i="8"/>
  <c r="I83" i="8"/>
  <c r="H83" i="8" s="1"/>
  <c r="O82" i="8"/>
  <c r="M82" i="8"/>
  <c r="L82" i="8"/>
  <c r="I82" i="8"/>
  <c r="H82" i="8" s="1"/>
  <c r="O81" i="8"/>
  <c r="M81" i="8"/>
  <c r="L81" i="8"/>
  <c r="I81" i="8"/>
  <c r="H81" i="8" s="1"/>
  <c r="O80" i="8"/>
  <c r="M80" i="8"/>
  <c r="L80" i="8"/>
  <c r="I80" i="8"/>
  <c r="H80" i="8" s="1"/>
  <c r="O79" i="8"/>
  <c r="M79" i="8"/>
  <c r="L79" i="8"/>
  <c r="I79" i="8"/>
  <c r="H79" i="8" s="1"/>
  <c r="O78" i="8"/>
  <c r="M78" i="8"/>
  <c r="L78" i="8"/>
  <c r="I78" i="8"/>
  <c r="H78" i="8" s="1"/>
  <c r="O77" i="8"/>
  <c r="M77" i="8"/>
  <c r="L77" i="8"/>
  <c r="I77" i="8"/>
  <c r="H77" i="8" s="1"/>
  <c r="O76" i="8"/>
  <c r="M76" i="8"/>
  <c r="L76" i="8"/>
  <c r="I76" i="8"/>
  <c r="H76" i="8" s="1"/>
  <c r="O75" i="8"/>
  <c r="M75" i="8"/>
  <c r="L75" i="8"/>
  <c r="I75" i="8"/>
  <c r="H75" i="8" s="1"/>
  <c r="O74" i="8"/>
  <c r="M74" i="8"/>
  <c r="L74" i="8"/>
  <c r="I74" i="8"/>
  <c r="H74" i="8" s="1"/>
  <c r="O73" i="8"/>
  <c r="M73" i="8"/>
  <c r="L73" i="8"/>
  <c r="I73" i="8"/>
  <c r="H73" i="8" s="1"/>
  <c r="O72" i="8"/>
  <c r="M72" i="8"/>
  <c r="L72" i="8"/>
  <c r="I72" i="8"/>
  <c r="H72" i="8" s="1"/>
  <c r="O71" i="8"/>
  <c r="M71" i="8"/>
  <c r="L71" i="8"/>
  <c r="I71" i="8"/>
  <c r="H71" i="8" s="1"/>
  <c r="O70" i="8"/>
  <c r="M70" i="8"/>
  <c r="L70" i="8"/>
  <c r="I70" i="8"/>
  <c r="H70" i="8" s="1"/>
  <c r="O69" i="8"/>
  <c r="M69" i="8"/>
  <c r="L69" i="8"/>
  <c r="I69" i="8"/>
  <c r="H69" i="8" s="1"/>
  <c r="O68" i="8"/>
  <c r="M68" i="8"/>
  <c r="L68" i="8"/>
  <c r="I68" i="8"/>
  <c r="H68" i="8" s="1"/>
  <c r="O67" i="8"/>
  <c r="M67" i="8"/>
  <c r="L67" i="8"/>
  <c r="I67" i="8"/>
  <c r="H67" i="8" s="1"/>
  <c r="O66" i="8"/>
  <c r="M66" i="8"/>
  <c r="L66" i="8"/>
  <c r="I66" i="8"/>
  <c r="H66" i="8" s="1"/>
  <c r="O65" i="8"/>
  <c r="M65" i="8"/>
  <c r="L65" i="8"/>
  <c r="I65" i="8"/>
  <c r="H65" i="8" s="1"/>
  <c r="O64" i="8"/>
  <c r="M64" i="8"/>
  <c r="L64" i="8"/>
  <c r="I64" i="8"/>
  <c r="H64" i="8" s="1"/>
  <c r="O63" i="8"/>
  <c r="M63" i="8"/>
  <c r="L63" i="8"/>
  <c r="I63" i="8"/>
  <c r="H63" i="8" s="1"/>
  <c r="O62" i="8"/>
  <c r="M62" i="8"/>
  <c r="L62" i="8"/>
  <c r="I62" i="8"/>
  <c r="H62" i="8" s="1"/>
  <c r="O61" i="8"/>
  <c r="M61" i="8"/>
  <c r="L61" i="8"/>
  <c r="I61" i="8"/>
  <c r="H61" i="8" s="1"/>
  <c r="O60" i="8"/>
  <c r="M60" i="8"/>
  <c r="L60" i="8"/>
  <c r="I60" i="8"/>
  <c r="H60" i="8" s="1"/>
  <c r="O59" i="8"/>
  <c r="M59" i="8"/>
  <c r="L59" i="8"/>
  <c r="I59" i="8"/>
  <c r="H59" i="8" s="1"/>
  <c r="O58" i="8"/>
  <c r="M58" i="8"/>
  <c r="L58" i="8"/>
  <c r="I58" i="8"/>
  <c r="H58" i="8" s="1"/>
  <c r="O57" i="8"/>
  <c r="M57" i="8"/>
  <c r="L57" i="8"/>
  <c r="I57" i="8"/>
  <c r="H57" i="8" s="1"/>
  <c r="O56" i="8"/>
  <c r="M56" i="8"/>
  <c r="L56" i="8"/>
  <c r="I56" i="8"/>
  <c r="H56" i="8" s="1"/>
  <c r="O55" i="8"/>
  <c r="M55" i="8"/>
  <c r="L55" i="8"/>
  <c r="I55" i="8"/>
  <c r="H55" i="8" s="1"/>
  <c r="O54" i="8"/>
  <c r="M54" i="8"/>
  <c r="L54" i="8"/>
  <c r="I54" i="8"/>
  <c r="H54" i="8" s="1"/>
  <c r="O53" i="8"/>
  <c r="M53" i="8"/>
  <c r="L53" i="8"/>
  <c r="I53" i="8"/>
  <c r="H53" i="8" s="1"/>
  <c r="O52" i="8"/>
  <c r="M52" i="8"/>
  <c r="L52" i="8"/>
  <c r="I52" i="8"/>
  <c r="H52" i="8" s="1"/>
  <c r="O51" i="8"/>
  <c r="M51" i="8"/>
  <c r="L51" i="8"/>
  <c r="I51" i="8"/>
  <c r="H51" i="8" s="1"/>
  <c r="O50" i="8"/>
  <c r="M50" i="8"/>
  <c r="L50" i="8"/>
  <c r="I50" i="8"/>
  <c r="H50" i="8" s="1"/>
  <c r="O49" i="8"/>
  <c r="M49" i="8"/>
  <c r="L49" i="8"/>
  <c r="I49" i="8"/>
  <c r="H49" i="8" s="1"/>
  <c r="O48" i="8"/>
  <c r="M48" i="8"/>
  <c r="L48" i="8"/>
  <c r="I48" i="8"/>
  <c r="H48" i="8" s="1"/>
  <c r="O47" i="8"/>
  <c r="M47" i="8"/>
  <c r="L47" i="8"/>
  <c r="I47" i="8"/>
  <c r="H47" i="8" s="1"/>
  <c r="O46" i="8"/>
  <c r="M46" i="8"/>
  <c r="L46" i="8"/>
  <c r="I46" i="8"/>
  <c r="H46" i="8" s="1"/>
  <c r="O45" i="8"/>
  <c r="M45" i="8"/>
  <c r="L45" i="8"/>
  <c r="I45" i="8"/>
  <c r="H45" i="8" s="1"/>
  <c r="O44" i="8"/>
  <c r="M44" i="8"/>
  <c r="L44" i="8"/>
  <c r="I44" i="8"/>
  <c r="H44" i="8" s="1"/>
  <c r="O43" i="8"/>
  <c r="M43" i="8"/>
  <c r="L43" i="8"/>
  <c r="I43" i="8"/>
  <c r="H43" i="8" s="1"/>
  <c r="O42" i="8"/>
  <c r="M42" i="8"/>
  <c r="L42" i="8"/>
  <c r="I42" i="8"/>
  <c r="H42" i="8" s="1"/>
  <c r="O41" i="8"/>
  <c r="M41" i="8"/>
  <c r="L41" i="8"/>
  <c r="I41" i="8"/>
  <c r="H41" i="8" s="1"/>
  <c r="O40" i="8"/>
  <c r="M40" i="8"/>
  <c r="L40" i="8"/>
  <c r="I40" i="8"/>
  <c r="H40" i="8" s="1"/>
  <c r="O39" i="8"/>
  <c r="M39" i="8"/>
  <c r="L39" i="8"/>
  <c r="I39" i="8"/>
  <c r="H39" i="8" s="1"/>
  <c r="O38" i="8"/>
  <c r="M38" i="8"/>
  <c r="L38" i="8"/>
  <c r="I38" i="8"/>
  <c r="H38" i="8" s="1"/>
  <c r="O37" i="8"/>
  <c r="M37" i="8"/>
  <c r="L37" i="8"/>
  <c r="I37" i="8"/>
  <c r="H37" i="8" s="1"/>
  <c r="O36" i="8"/>
  <c r="M36" i="8"/>
  <c r="L36" i="8"/>
  <c r="I36" i="8"/>
  <c r="H36" i="8" s="1"/>
  <c r="O35" i="8"/>
  <c r="M35" i="8"/>
  <c r="L35" i="8"/>
  <c r="I35" i="8"/>
  <c r="H35" i="8" s="1"/>
  <c r="O34" i="8"/>
  <c r="M34" i="8"/>
  <c r="L34" i="8"/>
  <c r="I34" i="8"/>
  <c r="H34" i="8"/>
  <c r="O33" i="8"/>
  <c r="M33" i="8"/>
  <c r="L33" i="8"/>
  <c r="I33" i="8"/>
  <c r="H33" i="8" s="1"/>
  <c r="O32" i="8"/>
  <c r="M32" i="8"/>
  <c r="L32" i="8"/>
  <c r="I32" i="8"/>
  <c r="H32" i="8" s="1"/>
  <c r="O31" i="8"/>
  <c r="M31" i="8"/>
  <c r="L31" i="8"/>
  <c r="I31" i="8"/>
  <c r="H31" i="8" s="1"/>
  <c r="O30" i="8"/>
  <c r="M30" i="8"/>
  <c r="L30" i="8"/>
  <c r="I30" i="8"/>
  <c r="H30" i="8" s="1"/>
  <c r="O29" i="8"/>
  <c r="M29" i="8"/>
  <c r="L29" i="8"/>
  <c r="I29" i="8"/>
  <c r="H29" i="8" s="1"/>
  <c r="O28" i="8"/>
  <c r="M28" i="8"/>
  <c r="L28" i="8"/>
  <c r="I28" i="8"/>
  <c r="H28" i="8" s="1"/>
  <c r="O27" i="8"/>
  <c r="M27" i="8"/>
  <c r="L27" i="8"/>
  <c r="I27" i="8"/>
  <c r="H27" i="8" s="1"/>
  <c r="O26" i="8"/>
  <c r="M26" i="8"/>
  <c r="L26" i="8"/>
  <c r="I26" i="8"/>
  <c r="H26" i="8" s="1"/>
  <c r="O25" i="8"/>
  <c r="M25" i="8"/>
  <c r="L25" i="8"/>
  <c r="I25" i="8"/>
  <c r="H25" i="8" s="1"/>
  <c r="O24" i="8"/>
  <c r="M24" i="8"/>
  <c r="L24" i="8"/>
  <c r="I24" i="8"/>
  <c r="H24" i="8" s="1"/>
  <c r="O23" i="8"/>
  <c r="M23" i="8"/>
  <c r="L23" i="8"/>
  <c r="I23" i="8"/>
  <c r="H23" i="8" s="1"/>
  <c r="O22" i="8"/>
  <c r="M22" i="8"/>
  <c r="L22" i="8"/>
  <c r="I22" i="8"/>
  <c r="H22" i="8" s="1"/>
  <c r="O21" i="8"/>
  <c r="M21" i="8"/>
  <c r="L21" i="8"/>
  <c r="I21" i="8"/>
  <c r="H21" i="8" s="1"/>
  <c r="O20" i="8"/>
  <c r="M20" i="8"/>
  <c r="L20" i="8"/>
  <c r="I20" i="8"/>
  <c r="H20" i="8" s="1"/>
  <c r="O19" i="8"/>
  <c r="M19" i="8"/>
  <c r="L19" i="8"/>
  <c r="I19" i="8"/>
  <c r="H19" i="8" s="1"/>
  <c r="O18" i="8"/>
  <c r="M18" i="8"/>
  <c r="L18" i="8"/>
  <c r="I18" i="8"/>
  <c r="H18" i="8" s="1"/>
  <c r="O17" i="8"/>
  <c r="M17" i="8"/>
  <c r="L17" i="8"/>
  <c r="I17" i="8"/>
  <c r="H17" i="8" s="1"/>
  <c r="O16" i="8"/>
  <c r="M16" i="8"/>
  <c r="L16" i="8"/>
  <c r="I16" i="8"/>
  <c r="H16" i="8" s="1"/>
  <c r="O15" i="8"/>
  <c r="M15" i="8"/>
  <c r="L15" i="8"/>
  <c r="I15" i="8"/>
  <c r="H15" i="8" s="1"/>
  <c r="O14" i="8"/>
  <c r="M14" i="8"/>
  <c r="L14" i="8"/>
  <c r="I14" i="8"/>
  <c r="H14" i="8" s="1"/>
  <c r="O13" i="8"/>
  <c r="M13" i="8"/>
  <c r="L13" i="8"/>
  <c r="I13" i="8"/>
  <c r="H13" i="8" s="1"/>
  <c r="O12" i="8"/>
  <c r="M12" i="8"/>
  <c r="L12" i="8"/>
  <c r="I12" i="8"/>
  <c r="H12" i="8" s="1"/>
  <c r="O11" i="8"/>
  <c r="M11" i="8"/>
  <c r="L11" i="8"/>
  <c r="I11" i="8"/>
  <c r="H11" i="8" s="1"/>
  <c r="O10" i="8"/>
  <c r="M10" i="8"/>
  <c r="L10" i="8"/>
  <c r="I10" i="8"/>
  <c r="H10" i="8" s="1"/>
  <c r="O9" i="8"/>
  <c r="M9" i="8"/>
  <c r="L9" i="8"/>
  <c r="I9" i="8"/>
  <c r="H9" i="8" s="1"/>
  <c r="O8" i="8"/>
  <c r="M8" i="8"/>
  <c r="L8" i="8"/>
  <c r="I8" i="8"/>
  <c r="H8" i="8" s="1"/>
  <c r="O7" i="8"/>
  <c r="M7" i="8"/>
  <c r="L7" i="8"/>
  <c r="I7" i="8"/>
  <c r="H7" i="8" s="1"/>
  <c r="O6" i="8"/>
  <c r="M6" i="8"/>
  <c r="L6" i="8"/>
  <c r="I6" i="8"/>
  <c r="H6" i="8" s="1"/>
</calcChain>
</file>

<file path=xl/sharedStrings.xml><?xml version="1.0" encoding="utf-8"?>
<sst xmlns="http://schemas.openxmlformats.org/spreadsheetml/2006/main" count="1370" uniqueCount="511">
  <si>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</si>
  <si>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</si>
  <si>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</si>
  <si>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</si>
  <si>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</si>
  <si>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</si>
  <si>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</si>
  <si>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</si>
  <si>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</si>
  <si>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</si>
  <si>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</si>
  <si>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</si>
  <si>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</si>
  <si>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Juridica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</si>
  <si>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</si>
  <si>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</si>
  <si>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</si>
  <si>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</si>
  <si>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</si>
  <si>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</si>
  <si>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</si>
  <si>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</si>
  <si>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</si>
  <si>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</si>
  <si>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</si>
  <si>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</si>
  <si>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</si>
  <si>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</si>
  <si>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</si>
  <si>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</si>
  <si>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</si>
  <si>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</si>
  <si>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</si>
  <si>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</si>
  <si>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</si>
  <si>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</si>
  <si>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</si>
  <si>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</si>
  <si>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</si>
  <si>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</si>
  <si>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</si>
  <si>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</si>
  <si>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</si>
  <si>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</si>
  <si>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</si>
  <si>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</si>
  <si>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</si>
  <si>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</si>
  <si>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</si>
  <si>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TR</t>
  </si>
  <si>
    <t>Sonia Cordoba Alvarado</t>
  </si>
  <si>
    <t>SIP</t>
  </si>
  <si>
    <t>Solicitud de Acceso a Información Publica</t>
  </si>
  <si>
    <t>Subsecretaría de Gobernanza</t>
  </si>
  <si>
    <t>OAP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</si>
  <si>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</si>
  <si>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</si>
  <si>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</si>
  <si>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</si>
  <si>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</si>
  <si>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</si>
  <si>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</si>
  <si>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</si>
  <si>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</si>
  <si>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</si>
  <si>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</si>
  <si>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</si>
  <si>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</si>
  <si>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</si>
  <si>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</si>
  <si>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</si>
  <si>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</si>
  <si>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</si>
  <si>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</si>
  <si>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</si>
  <si>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</si>
  <si>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</si>
  <si>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</si>
  <si>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</si>
  <si>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</si>
  <si>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</si>
  <si>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</si>
  <si>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</si>
  <si>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</si>
  <si>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</si>
  <si>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</si>
  <si>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</si>
  <si>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</si>
  <si>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</si>
  <si>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</si>
  <si>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</si>
  <si>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</si>
  <si>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</si>
  <si>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</si>
  <si>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Nydia Nehida Miranda Urrego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</si>
  <si>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</si>
  <si>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</si>
  <si>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</si>
  <si>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</si>
  <si>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</si>
  <si>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</si>
  <si>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</si>
  <si>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</si>
  <si>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</si>
  <si>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</si>
  <si>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</si>
  <si>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</si>
  <si>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</si>
  <si>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</si>
  <si>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</si>
  <si>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</si>
  <si>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</si>
  <si>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</si>
  <si>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</si>
  <si>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</si>
  <si>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</si>
  <si>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</si>
  <si>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</si>
  <si>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</si>
  <si>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</si>
  <si>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</si>
  <si>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</si>
  <si>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</si>
  <si>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</si>
  <si>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</si>
  <si>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</si>
  <si>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</si>
  <si>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</si>
  <si>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</si>
  <si>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</si>
  <si>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</si>
  <si>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</si>
  <si>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</si>
  <si>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</si>
  <si>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</si>
  <si>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</si>
  <si>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</si>
  <si>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</si>
  <si>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</si>
  <si>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</si>
  <si>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</si>
  <si>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</si>
  <si>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</si>
  <si>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</si>
  <si>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</si>
  <si>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</si>
  <si>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</si>
  <si>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</si>
  <si>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</si>
  <si>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</si>
  <si>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</si>
  <si>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</si>
  <si>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</si>
  <si>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</si>
  <si>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</si>
  <si>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</si>
  <si>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</si>
  <si>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</si>
  <si>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</si>
  <si>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</si>
  <si>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</si>
  <si>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</si>
  <si>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</si>
  <si>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</si>
  <si>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Respuesta - Soporte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</si>
  <si>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</si>
  <si>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</si>
  <si>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</si>
  <si>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</si>
  <si>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</si>
  <si>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</si>
  <si>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</si>
  <si>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</si>
  <si>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Se traslada mediante SDQS</t>
  </si>
  <si>
    <t xml:space="preserve">Se traslada mediante SDQS </t>
  </si>
  <si>
    <t>RELACIÓN CON LA CIUDADANÍA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</si>
  <si>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</si>
  <si>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</si>
  <si>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</si>
  <si>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</si>
  <si>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</si>
  <si>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</si>
  <si>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</si>
  <si>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</si>
  <si>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</si>
  <si>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</si>
  <si>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</si>
  <si>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</si>
  <si>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</si>
  <si>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</si>
  <si>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</si>
  <si>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</si>
  <si>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</si>
  <si>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</si>
  <si>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Se traslada a través de SDQS y se finaliza en ORFEO con la evidencia</t>
  </si>
  <si>
    <t>Contable – Financiero</t>
  </si>
  <si>
    <t>Presencial – Correspondencia</t>
  </si>
  <si>
    <t>SIG-Respecto a expediente de BIC</t>
  </si>
  <si>
    <t>Requerimientos sobre convocatoria relacionadas con grupos étnicos</t>
  </si>
  <si>
    <t>Información sobre inscripción en cursos de formación convenio SENA</t>
  </si>
  <si>
    <t>QU-Malla Vial</t>
  </si>
  <si>
    <t>Información sobre la nueva sede de la OFB</t>
  </si>
  <si>
    <t>SIG-Respecto a participación en convocatoria es cultura local error en plataforma</t>
  </si>
  <si>
    <t>Se da respuesta con radicado 20222200066081</t>
  </si>
  <si>
    <t>RE-Respecto a caida de plataforma</t>
  </si>
  <si>
    <t>Se da respuesta con radicado 20222200066151</t>
  </si>
  <si>
    <t xml:space="preserve">DPIP-Respecto a Premio Nacional de escritura Elisa Mujica
</t>
  </si>
  <si>
    <t>SIP-Respecto a proyecto de acuerdo 133 de 2022</t>
  </si>
  <si>
    <t>Se traslada con radicado 20222100067051</t>
  </si>
  <si>
    <t>Presencial - Punto de atención</t>
  </si>
  <si>
    <t>Solicitud de prorroga BECA "CELEBRACION DIA DEL ARTE URBANO",</t>
  </si>
  <si>
    <t>Se da respuesta con oficio 20223100067761</t>
  </si>
  <si>
    <t>Se da respuesta con oficio 20222200066161</t>
  </si>
  <si>
    <t>SIG-Respecto a desarrollo de arte y graffiti en murales</t>
  </si>
  <si>
    <t>Se da respuesta con radicado 20223100065951</t>
  </si>
  <si>
    <t>CO-Respecto a reconsideración normativa acerca de IVC</t>
  </si>
  <si>
    <t>Se da respuesta con  número de radicado 20222300068081</t>
  </si>
  <si>
    <t>No se genera ORFEO, Se le esta dando tramite a la petición identica con radicado 2091592022</t>
  </si>
  <si>
    <t>DPIP-Respecto a retroalimentación de rechazo en convocatoria es cultura local Kenendy y Bosa</t>
  </si>
  <si>
    <t>Se da respuesta con número de radicado 20222400065611</t>
  </si>
  <si>
    <t>QU-Respecto a mal desarrollo de actividades de contratista perteneciente a la SCRD</t>
  </si>
  <si>
    <t>Se da respuesta con número de radicado 20221610212733</t>
  </si>
  <si>
    <t>DPIG-Respecto a desarrollo de actividades en institución educativa ciudad bolivar</t>
  </si>
  <si>
    <t>Se da respuesta con número de radicado 20222100069971</t>
  </si>
  <si>
    <t>SIG-Respecto a documentos a subsanar convocatoria de residencias nacionales en artes plasticas</t>
  </si>
  <si>
    <t>sig-respecto a excención del impuesto predial por espectaculos en espacio publico</t>
  </si>
  <si>
    <t>Se da respuesta con radicado 20223100066711</t>
  </si>
  <si>
    <t>SIG-Respecto a cursos gratuitos de salsa</t>
  </si>
  <si>
    <t>DPIG-Protección para desarrollo de actividades deportivas en el parque de la castellana</t>
  </si>
  <si>
    <t>Información acerca de proyectos desarrollados (no especifica cual proyecto de consulta)</t>
  </si>
  <si>
    <t>SE SOLICITA AMPLIACIÓN MEDIANTE OFICIO 20227000068661</t>
  </si>
  <si>
    <t>SIG-Respecto a stand up acerca de relaciones de pareja para colaboradores</t>
  </si>
  <si>
    <t>Se da respuesta con número de radicado 20227300063981</t>
  </si>
  <si>
    <t>SP-Respecto a información personal de instructor de patinaje</t>
  </si>
  <si>
    <t>Se traslada a través del SDQS (se formulan observaciones a través del correo electrónico)</t>
  </si>
  <si>
    <t>SIG-Respecto a procedimiento para solicitud de prestamo de libro</t>
  </si>
  <si>
    <t xml:space="preserve">Se traslada con los radicados </t>
  </si>
  <si>
    <t>Copia de las solicitudes realizadas por usuario desde el año 2015</t>
  </si>
  <si>
    <t xml:space="preserve">Se da respuesta con número de radicado 20227000069951 </t>
  </si>
  <si>
    <t xml:space="preserve">Inconvenientes para descargar certificado en la plataforma SICON </t>
  </si>
  <si>
    <t>Se da respuesta con radicado 20222200069031</t>
  </si>
  <si>
    <t xml:space="preserve">Renuncia de poder para actuar dentro de proceso </t>
  </si>
  <si>
    <t>Se da respuesta con radicado 20223300068771</t>
  </si>
  <si>
    <t>Propuesta para presentar largometraje sobre historia de culturas urbanas de Zapacu</t>
  </si>
  <si>
    <t>Se da respuesta con radicado 20223000070811</t>
  </si>
  <si>
    <t xml:space="preserve">Información relacionada con programa del SENA </t>
  </si>
  <si>
    <t>Se da traslado con radicado 20227000066291 y 20227000066281</t>
  </si>
  <si>
    <t xml:space="preserve">Información sobre vacantes para trabajar en vacaciones </t>
  </si>
  <si>
    <t>Se da respuesta con el radicado 20227300067861</t>
  </si>
  <si>
    <t>Se da respuesta con radicado 20223300067841</t>
  </si>
  <si>
    <t>DPIP-Respecto a plataforma SICON</t>
  </si>
  <si>
    <t>Se da respuesta con oficio 20222200067521</t>
  </si>
  <si>
    <t>sig-respecto a convocatoria promovida por IDARTES</t>
  </si>
  <si>
    <t>SIG-Respecto a tecnologo en actividad fisica</t>
  </si>
  <si>
    <t>Se da respuesta con radicado 20223100065341</t>
  </si>
  <si>
    <t>SIG-Respecto a revisoria fiscal en una ESAL</t>
  </si>
  <si>
    <t>Se da respuesta con radicado 20222300067991</t>
  </si>
  <si>
    <t>SIG-Respecto a nombre de secretario para realización de entrevista</t>
  </si>
  <si>
    <t>Se da respuesta con radicado 20227000070501</t>
  </si>
  <si>
    <t>SIG-Respecto a presentación de propuesta con relación a la localidad de usaquen</t>
  </si>
  <si>
    <t>Se da respuesta con oficio 20222100067481</t>
  </si>
  <si>
    <t>Se da respuesta con radicado 20227300064961</t>
  </si>
  <si>
    <t>Solicitud de prorroga para presentar información ante la SCRD</t>
  </si>
  <si>
    <t>Se da respuesta con radicado 20222300066501</t>
  </si>
  <si>
    <t>Información sobre volantes con información cultural e histórica</t>
  </si>
  <si>
    <t>Se da reespuesta con oficio 20223300068501</t>
  </si>
  <si>
    <t>Renuncia a cargo como jurado en convocatoria</t>
  </si>
  <si>
    <t>Se da respuesta con oficio 20222200067531</t>
  </si>
  <si>
    <t>Información sobre salarios de la SCRD</t>
  </si>
  <si>
    <t>Se da respuesta con oficio 20227300066931</t>
  </si>
  <si>
    <t xml:space="preserve">Inconvenientes entre habitantes de barrio en Bogotá </t>
  </si>
  <si>
    <t>Se traslada por el SDQS y se finaliza en ORFEO</t>
  </si>
  <si>
    <t xml:space="preserve">Solicitud de copia de resolución  276 de 16 de mayo de 2022
</t>
  </si>
  <si>
    <t>Se da respuesta con oficio20223300067431</t>
  </si>
  <si>
    <t>Solicitud de cita con arquitecta del grupo de infraestructura y patrimonio cultural</t>
  </si>
  <si>
    <t>Se dio respuesta con oficio 20223300071841</t>
  </si>
  <si>
    <t>Información sobre convocatoria día del arte urbano</t>
  </si>
  <si>
    <t>Se da respuesta con oficio 20223100069391</t>
  </si>
  <si>
    <t>Información sobre nueva apertura de los cursos de formación en convenio SENA</t>
  </si>
  <si>
    <t>Se da respuesta con oficio 20223100065571</t>
  </si>
  <si>
    <t>Solicitud de cumplimiento del convenio marco administrativo 932/2021</t>
  </si>
  <si>
    <t>Se realiza traslado con los oficios 20223300067981 y 20223300068061</t>
  </si>
  <si>
    <t>Sobre daños en infraestructura histórica de Bogotá</t>
  </si>
  <si>
    <t xml:space="preserve">Se da respuesta con radicados 20223300067451, 20223300067451, 20223300067421 y 20223300067401 </t>
  </si>
  <si>
    <t>SIG-Respecto a plataforma SICOM</t>
  </si>
  <si>
    <t>Se traslada a través del SDQS y se adjunta evidencia en ORFEO</t>
  </si>
  <si>
    <t>SIG-Respecto a cursos de formación</t>
  </si>
  <si>
    <t>Se dio respuesta con oficio 20223100067211</t>
  </si>
  <si>
    <t>DPIP-Respecto a cita para desarrollar proyecto de monumento</t>
  </si>
  <si>
    <t>Se da respuesta con oficio 20223100069461</t>
  </si>
  <si>
    <t>SIG-Respecto a exclusión BIC</t>
  </si>
  <si>
    <t>Se da respuesta con radicado 20223300068531</t>
  </si>
  <si>
    <t>SIG-Respecto a enlace para padres cuidadores - psicosocial</t>
  </si>
  <si>
    <t>Se da respuesta con oficio 20229000070781</t>
  </si>
  <si>
    <t>DPIP-Respecto a revisión de rechazo de propuesta</t>
  </si>
  <si>
    <t>SIG-Respecto a propuesta presentada - planilla</t>
  </si>
  <si>
    <t>Se da respuesta con oficio 20222200067851</t>
  </si>
  <si>
    <t>Permanencia dentro de las bibliotecas menores</t>
  </si>
  <si>
    <t>Se da respuesta con radicado 20228000068351</t>
  </si>
  <si>
    <t>Solicitud de certificados platoforma FORMA</t>
  </si>
  <si>
    <t>Se da respuesta 20223100071761</t>
  </si>
  <si>
    <t>Solicitud de subsanación de documentos en convocatoria</t>
  </si>
  <si>
    <t>Se da respuesta con radicado 20223100071571</t>
  </si>
  <si>
    <t>Solicitud de alianza conmemorativa sobre la historia de la salud de Bogotá</t>
  </si>
  <si>
    <t>Se traslada a través del SDQS (revisar movimientos de la petición en el SDQS)</t>
  </si>
  <si>
    <t>Información sobre puntaje en convocatoria</t>
  </si>
  <si>
    <t>Horarios de atención en las bibliotecas menores</t>
  </si>
  <si>
    <t>Se traslada con oficio 20227000068641 y 20227000068631</t>
  </si>
  <si>
    <t xml:space="preserve">Solicitud de información respecto a convocatorias adelantadas por la SCRD y otras entidades </t>
  </si>
  <si>
    <t>Se da respuesta parcial con oficio 20222200070701 - Se duplica para establecer el nuevo plazo para respuesta</t>
  </si>
  <si>
    <t>Información sobre listado de inscritos en beca dirigida por IDARTES</t>
  </si>
  <si>
    <t>Solicitud de envío de expediente en proceso de BIC</t>
  </si>
  <si>
    <t>Se da respuesta con radicado 20223300074481</t>
  </si>
  <si>
    <t>SIG-Respecto a proyecto cultural en la localidad de Bosa</t>
  </si>
  <si>
    <t>Se da respuesta con radicado 20222100070081</t>
  </si>
  <si>
    <t>DPIP- Respecto a beneficio publicado en la pagina web</t>
  </si>
  <si>
    <t>Se cerró por no competencia en el SDQS (Revisar evidencia en ORFEO)</t>
  </si>
  <si>
    <t>DPIP-Respecto a cursos de musica para menores</t>
  </si>
  <si>
    <t>SIG-Respecto a desarrollo y adjudicación de estimulos</t>
  </si>
  <si>
    <t>Se da respuesta con radicado 20222200070581</t>
  </si>
  <si>
    <t>SIG-Respecto a bibliotecas menores</t>
  </si>
  <si>
    <t>Se da respuesta con oficios  20227000068621 - 20227000068611</t>
  </si>
  <si>
    <t>Se da respuesta con ofciio 20223100070331</t>
  </si>
  <si>
    <t>SIG-Respecto a ganadores de estimulo se abre el telon</t>
  </si>
  <si>
    <t>Se da respuesta con número de radicado 20222200068291</t>
  </si>
  <si>
    <t>SIG-Respecto a beneficios o subsidios para vendedores ambulantes en condición de discapacidad</t>
  </si>
  <si>
    <t>DPIG-Respecto a intercambios culturales de la localidad de Usme</t>
  </si>
  <si>
    <t>Se da respuesta con oficio 20222100072871</t>
  </si>
  <si>
    <t>SIG-Respecto a certificados de RETEICA</t>
  </si>
  <si>
    <t>Se da respuesta con radicado 20227200068341</t>
  </si>
  <si>
    <t xml:space="preserve">DPIP-Respecto a apoyo medico por participación en otrneo de rugny de la liga de bogotá </t>
  </si>
  <si>
    <t>DPIG-Respecto a intervenciones en bien inmueble</t>
  </si>
  <si>
    <t>Se da respuesta con oficio 20223300075071</t>
  </si>
  <si>
    <t xml:space="preserve">Solicitud de revisión de predio por constricción sin licencia </t>
  </si>
  <si>
    <t>Se da respuesta con ofciio 20223300070801</t>
  </si>
  <si>
    <t>Solicitud de traslado de documentos presentados en Medellín</t>
  </si>
  <si>
    <t>Se da respuesta con radicado 20227000070221</t>
  </si>
  <si>
    <t>Se da respuesta al ciudadano con oficio 20227000074041 y se requiere a la entidad 20227000074021</t>
  </si>
  <si>
    <t>DPIP-Respecto a desarrollo de intervenciones en BIC</t>
  </si>
  <si>
    <t>Se da respuesta con oficio 20223300071751</t>
  </si>
  <si>
    <t>SU-Respecto a funcionamiento laboral y administrativos en la red de bibliotecas</t>
  </si>
  <si>
    <t>Se da respuesta con radicado 20228000073481</t>
  </si>
  <si>
    <t>Solicitud de apoyo económico a sector LGBTI toberín para representación en evento</t>
  </si>
  <si>
    <t>Se da respuesta con el número de radicado 20222100071161</t>
  </si>
  <si>
    <t>Solicitud de visita de la bibliored al ICBF en la localidad de suba</t>
  </si>
  <si>
    <t>Se realiza traslado a través del SDQS y los oficios 20227000070451 - 20227000070481</t>
  </si>
  <si>
    <t>Solicitud de intervención sobre BIC por deterioro</t>
  </si>
  <si>
    <t>Se da respuesta con radicado 20223300074991</t>
  </si>
  <si>
    <t xml:space="preserve">Inconformidad por rechazo a convocatoria dia del arte urbano </t>
  </si>
  <si>
    <t>Se da respuesta con radicado 20223100073181</t>
  </si>
  <si>
    <t>Solicitud de visita a casa de la cultura de en Jerusalén por ruidos excesivos</t>
  </si>
  <si>
    <t>Se da respuesta con oficios | (Informando la NO competencia y el porque de la misma) y  20227000075001 (Informando el reglamento establecido y competente por parte de la SCRD)</t>
  </si>
  <si>
    <t>Información para participación en concursos de cuentos de la alcaldia</t>
  </si>
  <si>
    <t>Se da respuesta con número de radicado 20228000071581</t>
  </si>
  <si>
    <t>Solicitud de envío de documentos de ESAL</t>
  </si>
  <si>
    <t>Se da respuesta con número de radicado 20222300070911</t>
  </si>
  <si>
    <t>Información sobre contratos celebrados por la SCRD</t>
  </si>
  <si>
    <t>Se da respuesta con radicado 20227600071241</t>
  </si>
  <si>
    <t>Información sobre inscripción en vacaciones recreativas</t>
  </si>
  <si>
    <t xml:space="preserve">Se traslada a través de Bogotá te escucha y se finaliza en ORFEO con la evidencia </t>
  </si>
  <si>
    <t>Solicitud de copia digital de expediente de BIC</t>
  </si>
  <si>
    <t>Inconformidad con proceso de licitación de consorcio bibliored</t>
  </si>
  <si>
    <t>Información proceso de cobro coactivo de la SCRD</t>
  </si>
  <si>
    <t>Se da respuesta con radicado 20221100069941</t>
  </si>
  <si>
    <t>Denuncia ciudadana por malas prácticas adelantadas por operador de bibliored</t>
  </si>
  <si>
    <t>Reactivación Económica</t>
  </si>
  <si>
    <t xml:space="preserve">Solicitud de inclusión del sector deportivo en las políticas de fomento </t>
  </si>
  <si>
    <t>Se da respuesta con radicado 20222100232233</t>
  </si>
  <si>
    <t>Solicitud de observaciones realizadas por los jurados en convocatorias</t>
  </si>
  <si>
    <t>Se da respuesta con radicado 20222200073531</t>
  </si>
  <si>
    <t>Información sobre no uso de tapabocas en las bibliotecas menores</t>
  </si>
  <si>
    <t xml:space="preserve">Se da respuesta con radicados  20227000071001 y 20227000070991 </t>
  </si>
  <si>
    <t>Solicitud de publicidad relacionada con temas deportivos</t>
  </si>
  <si>
    <t>Información sobre concurso de danza en octubre (no especifica el nombre del concurso)</t>
  </si>
  <si>
    <t xml:space="preserve">Se traslada a através del SDQS se cierra en ORFEO con la evidencia </t>
  </si>
  <si>
    <t xml:space="preserve">Solicitud de prácticas en la SCRD o de ofertas laborales </t>
  </si>
  <si>
    <t>Se da respuesta con radicado 20227300069861</t>
  </si>
  <si>
    <t>Solicitud de comunicación con responsable de la Escuela de hombres al cuidado</t>
  </si>
  <si>
    <t>Se da respuesta con radicado 20229000074251</t>
  </si>
  <si>
    <t xml:space="preserve">Solcitud de autorización para ingreso de la agentes comerciales </t>
  </si>
  <si>
    <t>Se da respuesta con radicado 20227300070731</t>
  </si>
  <si>
    <t>Solicitud de copia de expediente en proceso de la subdirección de infraestructura</t>
  </si>
  <si>
    <t>Se da  respuesta con número de radicado 20223300073001</t>
  </si>
  <si>
    <t>Certificados laborales desde el año 1988</t>
  </si>
  <si>
    <t>Se da respuesta con radicado 20227300073301</t>
  </si>
  <si>
    <t>Se da respuesta con radicado 20222200070651</t>
  </si>
  <si>
    <t>DPIP-Respecto a explicación de porque se desarrollo el rechazo a conovocatoria</t>
  </si>
  <si>
    <t xml:space="preserve">Se trasladó a través del SDQS y se finaliza en ORFEO. </t>
  </si>
  <si>
    <t>Reclamo respecto a desarrollo de clases de formación</t>
  </si>
  <si>
    <t>Se da respuesta con radicados 20227000071031 y 20227000071021</t>
  </si>
  <si>
    <t>SIG-Respecto a convocatorias abiertas</t>
  </si>
  <si>
    <t>Se da respuesta con número de radicado 20222200069921</t>
  </si>
  <si>
    <t>SIP-Respecto a personal de planta</t>
  </si>
  <si>
    <t>Se da respuesta con radicado 20227300074461</t>
  </si>
  <si>
    <t>DPIG-Respecto a desarrollo de actividad recreativa</t>
  </si>
  <si>
    <t>SIG-Respecto a certificado de ejecución</t>
  </si>
  <si>
    <t>Se traslada a través del SDQS, se finaliza en ORFEO</t>
  </si>
  <si>
    <t>SIG- Respecto a programas de prevención en cuidado del aire en la localidad El Tesoro</t>
  </si>
  <si>
    <t>Se traslada a través del SDQS, se finaliza en ORFEO con la evidencia</t>
  </si>
  <si>
    <t>DPIP-Respecto actualización de correo electronico</t>
  </si>
  <si>
    <t>SIG-Respecto a desarrolo de calificación de "Beca Bogotá consciente y cuidadosa del entorno"</t>
  </si>
  <si>
    <t>Se da respuesta con radicado 20222200070671</t>
  </si>
  <si>
    <t>DPIG-Respecto a intervenciones ilicitas</t>
  </si>
  <si>
    <t>Se realiza visita de control urbano</t>
  </si>
  <si>
    <t>DPIP-Respecto a BECA INICIATIVAS CULTURALES DE LAS PERSONAS MAYORES</t>
  </si>
  <si>
    <t>Solicitud de corrección de documentos en proceso de beneficio BEPS</t>
  </si>
  <si>
    <t>Se da respuesta con radicado 20223000074721</t>
  </si>
  <si>
    <t>Solicitud de información respecto a convocatoria adelantada por la FUGA</t>
  </si>
  <si>
    <t>Solicitud de correción en revisión de documentos presentados en convocatoria</t>
  </si>
  <si>
    <t>Reclamo por contrucciones adelantadas en un inmueble de BIC</t>
  </si>
  <si>
    <t>DPIG-Respecto apoyo economico para agrupación local</t>
  </si>
  <si>
    <t>Se traslada mediante SDQS - Entidad competente</t>
  </si>
  <si>
    <t>SIG-Respecto a funcionamiento de bibliotecas</t>
  </si>
  <si>
    <t>Se da respuesta con radicado 20228000072961</t>
  </si>
  <si>
    <t>SIG-Respecto a requisitos para excencion del IVA - Espectaculos</t>
  </si>
  <si>
    <t>Se dio respuesta con oficio 20223100072811</t>
  </si>
  <si>
    <t>DPIP-Respecto a cita requisitos para excencion del IVA - Espectaculos</t>
  </si>
  <si>
    <t>Se da respuesta con oficio 20223100072361</t>
  </si>
  <si>
    <t>Se da respuesta con radicado 20223100072361</t>
  </si>
  <si>
    <t>SIG-Respecto a certificación de participación en convocatoria FUGA</t>
  </si>
  <si>
    <t xml:space="preserve">Solicitud de apoyos economicos para red de apoyo de mujer cabeza de familia </t>
  </si>
  <si>
    <t>Se traslada a traves de SDQS a las entidades competentes</t>
  </si>
  <si>
    <t xml:space="preserve">Divulgación de material publicitario para la entidad, respecto a convenio celebrado con la Universidad Santo Tomas </t>
  </si>
  <si>
    <t>Se da respuesta con radicado 20227300070771</t>
  </si>
  <si>
    <t xml:space="preserve">Información sobre cierre de bibliotecas menores el día de las elecciones </t>
  </si>
  <si>
    <t xml:space="preserve">Se da respuesta con número de radicado 20227000071931 y 20227000071941 </t>
  </si>
  <si>
    <t>Información sobre servicio de bibliotecas menores el día 12 de marzo</t>
  </si>
  <si>
    <t>Solicitud de copia de resolución por la cual se levanta el sello de un BIC</t>
  </si>
  <si>
    <t>Se da respuesta con número de radicado 20223300072451</t>
  </si>
  <si>
    <t>Correo al cual se debe enviar la información de aceptación como ganadora de beca</t>
  </si>
  <si>
    <t>Se da respuesta con radicado 20222200073271</t>
  </si>
  <si>
    <t>Peticiones relacionadas con reuniones llevadas a cabo por la SCRD con sindicato</t>
  </si>
  <si>
    <t>Información sobre clases de baloncesto</t>
  </si>
  <si>
    <t xml:space="preserve">Se traslada a través del SDQS, se finaliza en ORFEO con la evidencia </t>
  </si>
  <si>
    <t xml:space="preserve">Comunicaciones no comprensibles </t>
  </si>
  <si>
    <t xml:space="preserve">Información sobre proceso de legalización de beca </t>
  </si>
  <si>
    <t>Se da respuesta con oficio 20222100076261</t>
  </si>
  <si>
    <t>Solicitud para quitar nombre personal e identificación de la plataforma SICON</t>
  </si>
  <si>
    <t>Solicitud de prestamo de parque lourdes para desarrollo de eventos raizales</t>
  </si>
  <si>
    <t>Información sobre cursos de formación en convenio SENA</t>
  </si>
  <si>
    <t>Copia de las cotizaciones adelantadas para la orden de compra 92149</t>
  </si>
  <si>
    <t xml:space="preserve">Comunicados enviados por ciudadano </t>
  </si>
  <si>
    <t>Servicios de artista mexicana para actuar en algún evento cultural relacionado con el Jazz</t>
  </si>
  <si>
    <t>Solicitud de revisión de constitución y funcionamiento de ESAL</t>
  </si>
  <si>
    <t>Se da respuesta 20222300076821</t>
  </si>
  <si>
    <t>Información sobre documentos relacionados con un proceso de BIC</t>
  </si>
  <si>
    <t>Se cierre como correspondencia de acuerdo a las observaciones brindadas por el grupo</t>
  </si>
  <si>
    <t>Información sobre estado de convocatoria Distrito Capital del CNSC</t>
  </si>
  <si>
    <t>Solicitud de adición a resolución 0142 relacionada con BIC</t>
  </si>
  <si>
    <t>Información sobre dirección para el ingreso al curso de formación</t>
  </si>
  <si>
    <t>Programas enfocados en el trabajo con niños y adolecentes</t>
  </si>
  <si>
    <t>Informes presentados con relación a acuerdos distritales firmados desde la SCRD</t>
  </si>
  <si>
    <t>Cambio de coordinadores en bibliotecas menores en Bogotá</t>
  </si>
  <si>
    <t xml:space="preserve">Se traslada con oficio 20227000075051 y 20227000075061  	</t>
  </si>
  <si>
    <t>Inconformidad con respuesta emitida por el grupo</t>
  </si>
  <si>
    <t>Información y entrevista con área encargada de la línea calma</t>
  </si>
  <si>
    <t>Inconveniente con documentos requeridos para beneficio BEPS</t>
  </si>
  <si>
    <t>Solicitud de ingreso a programas de formación convenio SENA</t>
  </si>
  <si>
    <t>Información sobre trámite de mantenimiento en zona de interés cultural</t>
  </si>
  <si>
    <t>Denuncia por actos de corrupción en proceso de licitación de operador bibliored</t>
  </si>
  <si>
    <t>Solicitud de limites de participación en distritos creativos</t>
  </si>
  <si>
    <t>SIG-Respecto a inhabilidades para obtener mas de 2 estimulos</t>
  </si>
  <si>
    <t>Se da respuesta con radicado 20222200073951</t>
  </si>
  <si>
    <t>SIG-Respecto a CERTIFICADOS DE TIEMPOS LABORADOS</t>
  </si>
  <si>
    <t>SIG-Respecto a edición de libro vecinos inesperados</t>
  </si>
  <si>
    <t>Se da respuesta con radicado 20229100076221</t>
  </si>
  <si>
    <t xml:space="preserve">SIG-Respecto a convocatoria para estudio </t>
  </si>
  <si>
    <t>Se da respuesta con radicado 20222200070571</t>
  </si>
  <si>
    <t>Respecto a emprendimiento con material reciclable para el cuidado del medio ambiente</t>
  </si>
  <si>
    <t>SIG-Respecto a planillas de evaluación</t>
  </si>
  <si>
    <t>Se da respuesta con radicado 20222200073261</t>
  </si>
  <si>
    <t>Inscripción a PREMIO A LA GESTIÓN CULTURAL Y CREATIVA DEL CENTRO DE BOGOTÁ</t>
  </si>
  <si>
    <t>SIP-Respecto a datos abietrtos en la entidad</t>
  </si>
  <si>
    <t>Se cancela por no petición se le esta dando tramite mediante radicados 2336742022	20227100110662</t>
  </si>
  <si>
    <t>Particiáción en Creación Colectiva aplicada por el Teatro La Candelaria scrd</t>
  </si>
  <si>
    <t>Solicitud de cambio de categoria de bien inmueble</t>
  </si>
  <si>
    <t>DPIG-Respecto a mantenimiento de parques publicos</t>
  </si>
  <si>
    <t>Se traslada a través del SDQS y se finaliza en ORFEO</t>
  </si>
  <si>
    <t>RE-Respecto a mal uso de plataforma de cursos de formación</t>
  </si>
  <si>
    <t>Solicitud de certificación laboral</t>
  </si>
  <si>
    <t>DPIG-Respecto a situación personal que puede generar afectaciones a nivel general</t>
  </si>
  <si>
    <t>SIG-Respecto a como es el proceso para donar libros</t>
  </si>
  <si>
    <t>DPIP-Respecto actualización de certificado de existencia y representación legal</t>
  </si>
  <si>
    <t>SIG-Respecto a subsanación de convocatoria Beca Bogotá Experiencia Escénica - Diversidad, Comunidad y Territorios</t>
  </si>
  <si>
    <t xml:space="preserve">Se traslada a través del SDQS y se finaliza en ORFEO con la evidencia </t>
  </si>
  <si>
    <t xml:space="preserve">certificado como ganadores de BECA PARA FORTALECIMIENTO DE PROGRAMAS Y SERVICIOS DE BIBLIOTECAS COMUNITARIAS DEL PDE 2021 </t>
  </si>
  <si>
    <t>DPIG-Respecto a intervenciones sin autprizaciones por el competente</t>
  </si>
  <si>
    <t>Suspensión de contrato por mutuo acuerdo</t>
  </si>
  <si>
    <t>SIG-Respecto a respuesta de DP</t>
  </si>
  <si>
    <t>DPIG-Respecto a enbellicimiento de fachada</t>
  </si>
  <si>
    <t>DPIP-Respecto a formato de presentación de propuesta</t>
  </si>
  <si>
    <t xml:space="preserve">Se traslada a través del SDQS se finaliza en ORFEO con la evidencia </t>
  </si>
  <si>
    <t>Manifiesta subjetividad en desarrollo de convocatoria</t>
  </si>
  <si>
    <t>SIG-Respecto a ganador de premio El Centro de Bogotá en una Posta</t>
  </si>
  <si>
    <t>Se traslada mediante sdqs</t>
  </si>
  <si>
    <t xml:space="preserve">DPIP - Talento humano </t>
  </si>
  <si>
    <t>DPIG-Respecto a situación administrativa BIC</t>
  </si>
  <si>
    <t>SIG-Respecto a cita con la SG</t>
  </si>
  <si>
    <t>Aceptación de estimulo</t>
  </si>
  <si>
    <t xml:space="preserve">	Solicitud información convocatorias 2022</t>
  </si>
  <si>
    <t>SIG-Respecto a programas dirigidos a población en condición de dicapacidad</t>
  </si>
  <si>
    <t>SIG-Respecto a convocatorias desarrolladas en el 2do semestre 2022</t>
  </si>
  <si>
    <t>SIG- Respecto a un BIC fecha de valoración e información respecto a declaratoria</t>
  </si>
  <si>
    <t>Solicitud de acompañamiento y cumplimiento de Convenio 932 de 2021</t>
  </si>
  <si>
    <t>Solicitud de certificación para contratista de la SCRD</t>
  </si>
  <si>
    <t>Solicitud de ayuda para sus hijos en la línea calma</t>
  </si>
  <si>
    <t>Inconformidad por falta de atención en punto de bibliored</t>
  </si>
  <si>
    <t>Información respecto normatividad y participantes en el PDE</t>
  </si>
  <si>
    <t>Información respecto a evidencia presentadas en proceso de convocatoria</t>
  </si>
  <si>
    <t>Solicitud de ayuda a través de la línea calma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</si>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</sst>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yy"/>
    <numFmt numFmtId="166" formatCode="##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Calibri"/>
    </font>
    <font>
      <sz val="11"/>
      <color rgb="FF000000"/>
      <name val="Inconsolata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0563C1"/>
        <bgColor rgb="FF0563C1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BFBFB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3" fillId="6" borderId="3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6" fontId="6" fillId="7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6" fontId="6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9" fillId="11" borderId="21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/>
    </xf>
    <xf numFmtId="0" fontId="6" fillId="10" borderId="22" xfId="0" applyFont="1" applyFill="1" applyBorder="1" applyAlignment="1">
      <alignment vertical="center"/>
    </xf>
    <xf numFmtId="0" fontId="6" fillId="10" borderId="20" xfId="0" applyFont="1" applyFill="1" applyBorder="1" applyAlignment="1">
      <alignment vertical="center"/>
    </xf>
    <xf numFmtId="0" fontId="6" fillId="10" borderId="16" xfId="0" applyFont="1" applyFill="1" applyBorder="1" applyAlignment="1">
      <alignment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47625</xdr:rowOff>
    </xdr:from>
    <xdr:ext cx="1028700" cy="1028700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0EF6A16A-7103-4725-A929-1E16BD8B64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47625"/>
          <a:ext cx="1028700" cy="1028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seguimiento%20PQRDS%202022%20(6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s"/>
      <sheetName val="FESTIVOS"/>
      <sheetName val="Enero 2022"/>
      <sheetName val="Febrero 2022"/>
      <sheetName val="Marzo 2022"/>
      <sheetName val="Abril 2022"/>
      <sheetName val="Mayo 2022"/>
      <sheetName val="Junio 2022"/>
      <sheetName val="Julio 2022"/>
    </sheetNames>
    <sheetDataSet>
      <sheetData sheetId="0">
        <row r="2">
          <cell r="A2">
            <v>100</v>
          </cell>
          <cell r="B2" t="str">
            <v>Despacho Secretario de Cultura, Recreación y Deporte</v>
          </cell>
          <cell r="C2"/>
          <cell r="D2" t="str">
            <v>Santiago Jose Piñerua Naranjo</v>
          </cell>
        </row>
        <row r="3">
          <cell r="A3">
            <v>110</v>
          </cell>
          <cell r="B3" t="str">
            <v>Oficina Asesora Juridica</v>
          </cell>
          <cell r="C3" t="str">
            <v>OAJ</v>
          </cell>
          <cell r="D3" t="str">
            <v>Juan Manuel Vargas Ayala</v>
          </cell>
          <cell r="F3" t="str">
            <v>IN</v>
          </cell>
          <cell r="G3">
            <v>40</v>
          </cell>
          <cell r="H3" t="str">
            <v>Informativo</v>
          </cell>
          <cell r="I3">
            <v>40</v>
          </cell>
          <cell r="J3" t="str">
            <v>Petición Incompleta</v>
          </cell>
          <cell r="K3">
            <v>10</v>
          </cell>
        </row>
        <row r="4">
          <cell r="A4">
            <v>120</v>
          </cell>
          <cell r="B4" t="str">
            <v>Oficina Asesora de Comunicaciones</v>
          </cell>
          <cell r="C4" t="str">
            <v>OAC</v>
          </cell>
          <cell r="D4" t="str">
            <v>Carolina Ruiz Caicedo</v>
          </cell>
          <cell r="F4" t="str">
            <v>EE</v>
          </cell>
          <cell r="G4">
            <v>10</v>
          </cell>
          <cell r="H4" t="str">
            <v>Entre autoridades</v>
          </cell>
          <cell r="I4">
            <v>10</v>
          </cell>
          <cell r="J4" t="str">
            <v>Traslado</v>
          </cell>
          <cell r="K4">
            <v>5</v>
          </cell>
        </row>
        <row r="5">
          <cell r="A5">
            <v>140</v>
          </cell>
          <cell r="B5" t="str">
            <v xml:space="preserve">Oficina de Control Interno </v>
          </cell>
          <cell r="C5" t="str">
            <v>OCI</v>
          </cell>
          <cell r="D5" t="str">
            <v>Omar Urrea Romero</v>
          </cell>
          <cell r="F5" t="str">
            <v>SP</v>
          </cell>
          <cell r="G5"/>
          <cell r="H5" t="str">
            <v>Solicitud Prioritaria</v>
          </cell>
          <cell r="I5"/>
        </row>
        <row r="6">
          <cell r="A6">
            <v>150</v>
          </cell>
          <cell r="B6" t="str">
            <v>Oficina de Control Interno Disciplinario</v>
          </cell>
          <cell r="C6" t="str">
            <v>OCID</v>
          </cell>
          <cell r="D6" t="str">
            <v>Ray Garfunkell Vanegas Herrera</v>
          </cell>
          <cell r="F6" t="str">
            <v>DPIG</v>
          </cell>
          <cell r="G6">
            <v>30</v>
          </cell>
          <cell r="H6" t="str">
            <v>Derecho de Petición Interes General</v>
          </cell>
          <cell r="I6">
            <v>15</v>
          </cell>
        </row>
        <row r="7">
          <cell r="A7">
            <v>160</v>
          </cell>
          <cell r="B7" t="str">
            <v>Oficina de Tecnologias de la Informacion</v>
          </cell>
          <cell r="C7" t="str">
            <v>OTI</v>
          </cell>
          <cell r="D7" t="str">
            <v>Liliana Morales</v>
          </cell>
          <cell r="F7" t="str">
            <v>DPIP</v>
          </cell>
          <cell r="G7">
            <v>30</v>
          </cell>
          <cell r="H7" t="str">
            <v>Derecho de Petición Interes Particular</v>
          </cell>
          <cell r="I7">
            <v>15</v>
          </cell>
        </row>
        <row r="8">
          <cell r="A8">
            <v>161</v>
          </cell>
          <cell r="B8" t="str">
            <v>Grupo Interno de Trabajo de Infraestructura y Sistemas de la Información</v>
          </cell>
          <cell r="C8" t="str">
            <v>GITISI</v>
          </cell>
          <cell r="D8" t="str">
            <v>Fabio Fernando Sanchez Sanchez</v>
          </cell>
          <cell r="F8" t="str">
            <v>SIG</v>
          </cell>
          <cell r="G8">
            <v>20</v>
          </cell>
          <cell r="H8" t="str">
            <v>Solicitud de Información General</v>
          </cell>
          <cell r="I8">
            <v>10</v>
          </cell>
        </row>
        <row r="9">
          <cell r="A9">
            <v>170</v>
          </cell>
          <cell r="B9" t="str">
            <v>Oficina Asesora de Planeación</v>
          </cell>
          <cell r="C9" t="str">
            <v>OAP</v>
          </cell>
          <cell r="D9" t="str">
            <v>Sonia Cordoba Alvarado</v>
          </cell>
          <cell r="F9" t="str">
            <v>SIP</v>
          </cell>
          <cell r="G9">
            <v>20</v>
          </cell>
          <cell r="H9" t="str">
            <v>Solicitud de Acceso a Información Publica</v>
          </cell>
          <cell r="I9">
            <v>10</v>
          </cell>
        </row>
        <row r="10">
          <cell r="A10">
            <v>200</v>
          </cell>
          <cell r="B10" t="str">
            <v>Subsecretaría de Gobernanza</v>
          </cell>
          <cell r="C10" t="str">
            <v>SG</v>
          </cell>
          <cell r="D10" t="str">
            <v>Yaneth Suarez Acero</v>
          </cell>
          <cell r="F10" t="str">
            <v>CO</v>
          </cell>
          <cell r="G10">
            <v>35</v>
          </cell>
          <cell r="H10" t="str">
            <v>Consulta</v>
          </cell>
          <cell r="I10">
            <v>30</v>
          </cell>
        </row>
        <row r="11">
          <cell r="A11">
            <v>210</v>
          </cell>
          <cell r="B11" t="str">
            <v>Dirección de Asuntos Locales y Participación</v>
          </cell>
          <cell r="C11" t="str">
            <v>DALP</v>
          </cell>
          <cell r="D11" t="str">
            <v>Alejandro Franco Plata</v>
          </cell>
          <cell r="F11" t="str">
            <v>DE</v>
          </cell>
          <cell r="G11">
            <v>0</v>
          </cell>
          <cell r="H11" t="str">
            <v>Denuncia por Actos de Corrupción</v>
          </cell>
          <cell r="I11">
            <v>0</v>
          </cell>
        </row>
        <row r="12">
          <cell r="A12">
            <v>220</v>
          </cell>
          <cell r="B12" t="str">
            <v>Dirección de Fomento</v>
          </cell>
          <cell r="C12" t="str">
            <v>DF</v>
          </cell>
          <cell r="D12" t="str">
            <v>Vanessa Barrenecha Samur</v>
          </cell>
          <cell r="F12" t="str">
            <v>RE</v>
          </cell>
          <cell r="G12">
            <v>30</v>
          </cell>
          <cell r="H12" t="str">
            <v>Reclamo</v>
          </cell>
          <cell r="I12">
            <v>15</v>
          </cell>
        </row>
        <row r="13">
          <cell r="A13">
            <v>230</v>
          </cell>
          <cell r="B13" t="str">
            <v>Direccion de Personas Juridicas</v>
          </cell>
          <cell r="C13" t="str">
            <v>DPJ</v>
          </cell>
          <cell r="D13" t="str">
            <v>Oscar Medina Sanchez</v>
          </cell>
          <cell r="F13" t="str">
            <v>QU</v>
          </cell>
          <cell r="G13">
            <v>30</v>
          </cell>
          <cell r="H13" t="str">
            <v>Queja</v>
          </cell>
          <cell r="I13">
            <v>15</v>
          </cell>
        </row>
        <row r="14">
          <cell r="A14">
            <v>240</v>
          </cell>
          <cell r="B14" t="str">
            <v>Dirección de Economia, Estudios y Politica</v>
          </cell>
          <cell r="C14" t="str">
            <v>DEEP</v>
          </cell>
          <cell r="D14" t="str">
            <v>Mauricio Agudelo Ruiz</v>
          </cell>
          <cell r="F14" t="str">
            <v>SU</v>
          </cell>
          <cell r="G14">
            <v>30</v>
          </cell>
          <cell r="H14" t="str">
            <v>Sugerencia</v>
          </cell>
          <cell r="I14">
            <v>15</v>
          </cell>
        </row>
        <row r="15">
          <cell r="A15">
            <v>300</v>
          </cell>
          <cell r="B15" t="str">
            <v>Dirección de Arte, Cultura y Patrimonio</v>
          </cell>
          <cell r="C15" t="str">
            <v>DACP</v>
          </cell>
          <cell r="D15" t="str">
            <v>Liliana Mercedes Gonzalez Jinete</v>
          </cell>
          <cell r="F15" t="str">
            <v>FE</v>
          </cell>
          <cell r="G15">
            <v>30</v>
          </cell>
          <cell r="H15" t="str">
            <v>Felicitación</v>
          </cell>
          <cell r="I15">
            <v>15</v>
          </cell>
        </row>
        <row r="16">
          <cell r="A16">
            <v>310</v>
          </cell>
          <cell r="B16" t="str">
            <v>Subdirección de Gestión Cultural y Artística</v>
          </cell>
          <cell r="C16" t="str">
            <v>SGCA</v>
          </cell>
          <cell r="D16" t="str">
            <v>Ines Elvira Montealegre Martinez</v>
          </cell>
        </row>
        <row r="17">
          <cell r="A17">
            <v>330</v>
          </cell>
          <cell r="B17" t="str">
            <v>Subdirección de Infraestructura y patrimonio cultural</v>
          </cell>
          <cell r="C17" t="str">
            <v>SIPC</v>
          </cell>
          <cell r="D17" t="str">
            <v>Ivan Dario Quiñones Sanchez</v>
          </cell>
        </row>
        <row r="18">
          <cell r="A18">
            <v>700</v>
          </cell>
          <cell r="B18" t="str">
            <v>Direccion de Gestion Corporativa</v>
          </cell>
          <cell r="C18" t="str">
            <v>DGC</v>
          </cell>
          <cell r="D18" t="str">
            <v>Yamile Borja Martinez</v>
          </cell>
        </row>
        <row r="19">
          <cell r="A19">
            <v>710</v>
          </cell>
          <cell r="B19" t="str">
            <v>Grupo Interno de Trabajo de Gestion de Servicios Administrativos</v>
          </cell>
          <cell r="C19" t="str">
            <v>GITGS</v>
          </cell>
          <cell r="D19" t="str">
            <v>Nydia Nehida Miranda Urrego</v>
          </cell>
        </row>
        <row r="20">
          <cell r="A20">
            <v>720</v>
          </cell>
          <cell r="B20" t="str">
            <v>Grupo Interno de Trabajo de Gestión Financiera.</v>
          </cell>
          <cell r="C20" t="str">
            <v>GTGF</v>
          </cell>
          <cell r="D20" t="str">
            <v>Didier Ricardo Orduz Martinez</v>
          </cell>
        </row>
        <row r="21">
          <cell r="A21">
            <v>730</v>
          </cell>
          <cell r="B21" t="str">
            <v>Grupo Interno De Trabajo De Gestión Del Talento Humano</v>
          </cell>
          <cell r="C21" t="str">
            <v>GITGTH</v>
          </cell>
          <cell r="D21" t="str">
            <v>Alba Nohora Diaz Galan</v>
          </cell>
        </row>
        <row r="22">
          <cell r="A22">
            <v>760</v>
          </cell>
          <cell r="B22" t="str">
            <v>Grupo interno de Trabajo de Contratacion</v>
          </cell>
          <cell r="C22" t="str">
            <v>GITC</v>
          </cell>
          <cell r="D22" t="str">
            <v>Myriam Janeth Sosa Sedano</v>
          </cell>
        </row>
        <row r="23">
          <cell r="A23">
            <v>800</v>
          </cell>
          <cell r="B23" t="str">
            <v>Dirección de Lectura y Bibliotecas</v>
          </cell>
          <cell r="C23" t="str">
            <v>DLB</v>
          </cell>
          <cell r="D23" t="str">
            <v>Maria Consuelo Gaitan Gaitan</v>
          </cell>
        </row>
        <row r="24">
          <cell r="A24">
            <v>900</v>
          </cell>
          <cell r="B24" t="str">
            <v>Subsecretaria de Cultura Ciudadana y Gestión del Conocimiento</v>
          </cell>
          <cell r="C24"/>
          <cell r="D24" t="str">
            <v>Henry Samuel Murrain Knudson</v>
          </cell>
        </row>
        <row r="25">
          <cell r="A25">
            <v>910</v>
          </cell>
          <cell r="B25" t="str">
            <v>Direccion Observatorio y Gestion del Conocimiento Cultural</v>
          </cell>
          <cell r="C25" t="str">
            <v>DOGCC</v>
          </cell>
          <cell r="D25" t="str">
            <v>Sayra Guinette Aldana Hernandez</v>
          </cell>
        </row>
        <row r="26">
          <cell r="A26">
            <v>1000</v>
          </cell>
          <cell r="B26"/>
          <cell r="C26" t="str">
            <v>ATC</v>
          </cell>
          <cell r="D26"/>
        </row>
      </sheetData>
      <sheetData sheetId="1">
        <row r="2">
          <cell r="A2">
            <v>43466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</row>
        <row r="3">
          <cell r="A3">
            <v>43472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">
          <cell r="A4">
            <v>43549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</row>
        <row r="5">
          <cell r="A5">
            <v>43573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</row>
        <row r="6">
          <cell r="A6">
            <v>43574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</row>
        <row r="7">
          <cell r="A7">
            <v>43586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</row>
        <row r="8">
          <cell r="A8">
            <v>43619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</row>
        <row r="9">
          <cell r="A9">
            <v>43640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</row>
        <row r="10">
          <cell r="A10">
            <v>43647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</row>
        <row r="11">
          <cell r="A11">
            <v>43666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</row>
        <row r="12">
          <cell r="A12">
            <v>43684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</row>
        <row r="13">
          <cell r="A13">
            <v>43696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</row>
        <row r="14">
          <cell r="A14">
            <v>43752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</row>
        <row r="15">
          <cell r="A15">
            <v>43773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</row>
        <row r="16">
          <cell r="A16">
            <v>43780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</row>
        <row r="17">
          <cell r="A17">
            <v>43807</v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</row>
        <row r="18">
          <cell r="A18">
            <v>43824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</row>
        <row r="19">
          <cell r="A19">
            <v>43831</v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</row>
        <row r="20">
          <cell r="A20">
            <v>43836</v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</row>
        <row r="21">
          <cell r="A21">
            <v>43913</v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</row>
        <row r="22">
          <cell r="A22">
            <v>43927</v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</row>
        <row r="23">
          <cell r="A23">
            <v>43928</v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</row>
        <row r="24">
          <cell r="A24">
            <v>43929</v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</row>
        <row r="25">
          <cell r="A25">
            <v>43930</v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</row>
        <row r="26">
          <cell r="A26">
            <v>43931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</row>
        <row r="27">
          <cell r="A27">
            <v>43952</v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</row>
        <row r="28">
          <cell r="A28">
            <v>43976</v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</row>
        <row r="29">
          <cell r="A29">
            <v>43997</v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</row>
        <row r="30">
          <cell r="A30">
            <v>44004</v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</row>
        <row r="31">
          <cell r="A31">
            <v>44011</v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</row>
        <row r="32">
          <cell r="A32">
            <v>44032</v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</row>
        <row r="33">
          <cell r="A33">
            <v>44050</v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</row>
        <row r="34">
          <cell r="A34">
            <v>44060</v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</row>
        <row r="35">
          <cell r="A35">
            <v>44116</v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</row>
        <row r="36">
          <cell r="A36">
            <v>44137</v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</row>
        <row r="37">
          <cell r="A37">
            <v>44151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</row>
        <row r="38">
          <cell r="A38">
            <v>44173</v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</row>
        <row r="39">
          <cell r="A39">
            <v>44190</v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</row>
        <row r="40">
          <cell r="A40">
            <v>44197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</row>
        <row r="41">
          <cell r="A41">
            <v>44207</v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</row>
        <row r="42">
          <cell r="A42">
            <v>44277</v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</row>
        <row r="43">
          <cell r="A43">
            <v>44287</v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</row>
        <row r="44">
          <cell r="A44">
            <v>44288</v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</row>
        <row r="45">
          <cell r="A45">
            <v>44317</v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</row>
        <row r="46">
          <cell r="A46">
            <v>44333</v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</row>
        <row r="47">
          <cell r="A47">
            <v>44354</v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</row>
        <row r="48">
          <cell r="A48">
            <v>44361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</row>
        <row r="49">
          <cell r="A49">
            <v>44382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</row>
        <row r="50">
          <cell r="A50">
            <v>44397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</row>
        <row r="51">
          <cell r="A51">
            <v>44415</v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</row>
        <row r="52">
          <cell r="A52">
            <v>44424</v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</row>
        <row r="53">
          <cell r="A53">
            <v>44487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</row>
        <row r="54">
          <cell r="A54">
            <v>44501</v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</row>
        <row r="55">
          <cell r="A55">
            <v>44515</v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</row>
        <row r="56">
          <cell r="A56">
            <v>44538</v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</row>
        <row r="57">
          <cell r="A57">
            <v>44555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</row>
        <row r="58">
          <cell r="A58">
            <v>44562</v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</row>
        <row r="59">
          <cell r="A59">
            <v>44571</v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</row>
        <row r="60">
          <cell r="A60">
            <v>44641</v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</row>
        <row r="61">
          <cell r="A61">
            <v>44665</v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</row>
        <row r="62">
          <cell r="A62">
            <v>44666</v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</row>
        <row r="63">
          <cell r="A63">
            <v>44682</v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</row>
        <row r="64">
          <cell r="A64">
            <v>44711</v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</row>
        <row r="65">
          <cell r="A65">
            <v>44732</v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</row>
        <row r="66">
          <cell r="A66">
            <v>44739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</row>
        <row r="67">
          <cell r="A67">
            <v>44746</v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</row>
        <row r="68">
          <cell r="A68">
            <v>44762</v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</row>
        <row r="69">
          <cell r="A69">
            <v>44780</v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</row>
        <row r="70">
          <cell r="A70">
            <v>44788</v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</row>
        <row r="71">
          <cell r="A71">
            <v>44851</v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</row>
        <row r="72">
          <cell r="A72">
            <v>44872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</row>
        <row r="73">
          <cell r="A73">
            <v>44879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</row>
        <row r="74">
          <cell r="A74">
            <v>44903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</row>
        <row r="75">
          <cell r="A75">
            <v>44920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</row>
        <row r="76">
          <cell r="A76">
            <v>44927</v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</row>
        <row r="77">
          <cell r="A77">
            <v>44935</v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</row>
        <row r="78">
          <cell r="A78">
            <v>45005</v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</row>
        <row r="79">
          <cell r="A79">
            <v>45022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</row>
        <row r="80">
          <cell r="A80">
            <v>45023</v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</row>
        <row r="81">
          <cell r="A81">
            <v>45047</v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</row>
        <row r="82">
          <cell r="A82">
            <v>45068</v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</row>
        <row r="83">
          <cell r="A83">
            <v>45089</v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</row>
        <row r="84">
          <cell r="A84">
            <v>45096</v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</row>
        <row r="85">
          <cell r="A85">
            <v>45110</v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</row>
        <row r="86">
          <cell r="A86">
            <v>45127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</row>
        <row r="87">
          <cell r="A87">
            <v>45145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</row>
        <row r="88">
          <cell r="A88">
            <v>45159</v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</row>
        <row r="89">
          <cell r="A89">
            <v>45215</v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</row>
        <row r="90">
          <cell r="A90">
            <v>45236</v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</row>
        <row r="91">
          <cell r="A91">
            <v>45243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</row>
        <row r="92">
          <cell r="A92">
            <v>45268</v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</row>
        <row r="93">
          <cell r="A93">
            <v>45285</v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</row>
        <row r="94">
          <cell r="A94">
            <v>45292</v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</row>
        <row r="95">
          <cell r="A95">
            <v>45299</v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</row>
        <row r="96">
          <cell r="A96">
            <v>45376</v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</row>
        <row r="97">
          <cell r="A97">
            <v>45379</v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</row>
        <row r="98">
          <cell r="A98">
            <v>45380</v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</row>
        <row r="99">
          <cell r="A99">
            <v>45413</v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</row>
        <row r="100">
          <cell r="A100">
            <v>45425</v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</row>
        <row r="101">
          <cell r="A101">
            <v>45446</v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</row>
        <row r="102">
          <cell r="A102">
            <v>45453</v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</row>
        <row r="103">
          <cell r="A103">
            <v>45474</v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</row>
        <row r="104">
          <cell r="A104">
            <v>45493</v>
          </cell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</row>
        <row r="105">
          <cell r="A105">
            <v>45511</v>
          </cell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</row>
        <row r="106">
          <cell r="A106">
            <v>45523</v>
          </cell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</row>
        <row r="107">
          <cell r="A107">
            <v>45579</v>
          </cell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</row>
        <row r="108">
          <cell r="A108">
            <v>45600</v>
          </cell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</row>
        <row r="109">
          <cell r="A109">
            <v>45607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</row>
        <row r="110">
          <cell r="A110">
            <v>45634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</row>
        <row r="111">
          <cell r="A111">
            <v>45651</v>
          </cell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</row>
        <row r="112">
          <cell r="A112">
            <v>45658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</row>
        <row r="113">
          <cell r="A113">
            <v>45663</v>
          </cell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</row>
        <row r="114">
          <cell r="A114">
            <v>45740</v>
          </cell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</row>
        <row r="115">
          <cell r="A115">
            <v>45764</v>
          </cell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</row>
        <row r="116">
          <cell r="A116">
            <v>45765</v>
          </cell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</row>
        <row r="117">
          <cell r="A117">
            <v>45778</v>
          </cell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</row>
        <row r="118">
          <cell r="A118">
            <v>45810</v>
          </cell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</row>
        <row r="119">
          <cell r="A119">
            <v>45831</v>
          </cell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</row>
        <row r="120">
          <cell r="A120">
            <v>45838</v>
          </cell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</row>
        <row r="121">
          <cell r="A121">
            <v>45858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</row>
        <row r="122">
          <cell r="A122">
            <v>45876</v>
          </cell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</row>
        <row r="123">
          <cell r="A123">
            <v>45887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</row>
        <row r="124">
          <cell r="A124">
            <v>45943</v>
          </cell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</row>
        <row r="125">
          <cell r="A125">
            <v>45964</v>
          </cell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</row>
        <row r="126">
          <cell r="A126">
            <v>45978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</row>
        <row r="127">
          <cell r="A127">
            <v>45999</v>
          </cell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</row>
        <row r="128">
          <cell r="A128">
            <v>46016</v>
          </cell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</row>
        <row r="129">
          <cell r="A129">
            <v>46023</v>
          </cell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</row>
        <row r="130">
          <cell r="A130">
            <v>46034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</row>
        <row r="131">
          <cell r="A131">
            <v>46104</v>
          </cell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</row>
        <row r="132">
          <cell r="A132">
            <v>46114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</row>
        <row r="133">
          <cell r="A133">
            <v>46115</v>
          </cell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</row>
        <row r="134">
          <cell r="A134">
            <v>46143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</row>
        <row r="135">
          <cell r="A135">
            <v>46160</v>
          </cell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</row>
        <row r="136">
          <cell r="A136">
            <v>46181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</row>
        <row r="137">
          <cell r="A137">
            <v>46188</v>
          </cell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</row>
        <row r="138">
          <cell r="A138">
            <v>46202</v>
          </cell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</row>
        <row r="139">
          <cell r="A139">
            <v>46223</v>
          </cell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</row>
        <row r="140">
          <cell r="A140">
            <v>46241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</row>
        <row r="141">
          <cell r="A141">
            <v>46251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</row>
        <row r="142">
          <cell r="A142">
            <v>46307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</row>
        <row r="143">
          <cell r="A143">
            <v>46328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</row>
        <row r="144">
          <cell r="A144">
            <v>46342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</row>
        <row r="145">
          <cell r="A145">
            <v>46364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</row>
        <row r="146">
          <cell r="A146">
            <v>46381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8:A50">
  <tableColumns count="1">
    <tableColumn id="1" xr3:uid="{00000000-0010-0000-0000-000001000000}" name="Columna1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27">
  <tableColumns count="4">
    <tableColumn id="1" xr3:uid="{00000000-0010-0000-01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100-000002000000}" name="Área"/>
    <tableColumn id="3" xr3:uid="{00000000-0010-0000-0100-000003000000}" name="Siglas"/>
    <tableColumn id="4" xr3:uid="{00000000-0010-0000-0100-000004000000}" name="Jefes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0:B46">
  <tableColumns count="2">
    <tableColumn id="1" xr3:uid="{00000000-0010-0000-0200-000001000000}" name="Columna1"/>
    <tableColumn id="2" xr3:uid="{00000000-0010-0000-0200-000002000000}" name="Columna2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 x14ac:dyDescent="0.25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 x14ac:dyDescent="0.25">
      <c r="A1" s="1" t="s">
        <v>0</v>
      </c>
      <c r="B1" s="2" t="s">
        <v>1</v>
      </c>
      <c r="C1" s="2" t="s">
        <v>2</v>
      </c>
      <c r="D1" s="2" t="s">
        <v>3</v>
      </c>
      <c r="E1" s="3"/>
      <c r="F1" s="42" t="s">
        <v>4</v>
      </c>
      <c r="G1" s="4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5">
        <v>160</v>
      </c>
      <c r="B7" s="5" t="s">
        <v>39</v>
      </c>
      <c r="C7" s="5"/>
      <c r="D7" s="5" t="s">
        <v>40</v>
      </c>
      <c r="E7" s="3"/>
      <c r="F7" s="7" t="s">
        <v>41</v>
      </c>
      <c r="G7" s="4">
        <v>30</v>
      </c>
      <c r="H7" s="7" t="s">
        <v>42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5">
        <v>161</v>
      </c>
      <c r="B8" s="5" t="s">
        <v>43</v>
      </c>
      <c r="C8" s="5" t="s">
        <v>44</v>
      </c>
      <c r="D8" s="5" t="s">
        <v>45</v>
      </c>
      <c r="E8" s="3"/>
      <c r="F8" s="7" t="s">
        <v>46</v>
      </c>
      <c r="G8" s="4">
        <v>20</v>
      </c>
      <c r="H8" s="7" t="s">
        <v>47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170</v>
      </c>
      <c r="B9" s="5" t="s">
        <v>48</v>
      </c>
      <c r="C9" s="5" t="s">
        <v>49</v>
      </c>
      <c r="D9" s="5" t="s">
        <v>50</v>
      </c>
      <c r="E9" s="3"/>
      <c r="F9" s="7" t="s">
        <v>51</v>
      </c>
      <c r="G9" s="4">
        <v>20</v>
      </c>
      <c r="H9" s="7" t="s">
        <v>52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200</v>
      </c>
      <c r="B10" s="5" t="s">
        <v>53</v>
      </c>
      <c r="C10" s="5" t="s">
        <v>54</v>
      </c>
      <c r="D10" s="5" t="s">
        <v>55</v>
      </c>
      <c r="E10" s="3"/>
      <c r="F10" s="7" t="s">
        <v>56</v>
      </c>
      <c r="G10" s="4">
        <v>35</v>
      </c>
      <c r="H10" s="7" t="s">
        <v>57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4">
        <v>210</v>
      </c>
      <c r="B11" s="5" t="s">
        <v>58</v>
      </c>
      <c r="C11" s="5" t="s">
        <v>59</v>
      </c>
      <c r="D11" s="5" t="s">
        <v>60</v>
      </c>
      <c r="E11" s="3"/>
      <c r="F11" s="7" t="s">
        <v>61</v>
      </c>
      <c r="G11" s="4">
        <v>0</v>
      </c>
      <c r="H11" s="7" t="s">
        <v>62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220</v>
      </c>
      <c r="B12" s="5" t="s">
        <v>63</v>
      </c>
      <c r="C12" s="5" t="s">
        <v>64</v>
      </c>
      <c r="D12" s="5" t="s">
        <v>65</v>
      </c>
      <c r="E12" s="3"/>
      <c r="F12" s="7" t="s">
        <v>66</v>
      </c>
      <c r="G12" s="4">
        <v>30</v>
      </c>
      <c r="H12" s="7" t="s">
        <v>67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230</v>
      </c>
      <c r="B13" s="5" t="s">
        <v>68</v>
      </c>
      <c r="C13" s="5" t="s">
        <v>69</v>
      </c>
      <c r="D13" s="5" t="s">
        <v>70</v>
      </c>
      <c r="E13" s="3"/>
      <c r="F13" s="7" t="s">
        <v>71</v>
      </c>
      <c r="G13" s="4">
        <v>30</v>
      </c>
      <c r="H13" s="7" t="s">
        <v>72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240</v>
      </c>
      <c r="B14" s="5" t="s">
        <v>73</v>
      </c>
      <c r="C14" s="5" t="s">
        <v>74</v>
      </c>
      <c r="D14" s="5" t="s">
        <v>75</v>
      </c>
      <c r="E14" s="3"/>
      <c r="F14" s="7" t="s">
        <v>76</v>
      </c>
      <c r="G14" s="4">
        <v>30</v>
      </c>
      <c r="H14" s="7" t="s">
        <v>77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300</v>
      </c>
      <c r="B15" s="5" t="s">
        <v>78</v>
      </c>
      <c r="C15" s="5" t="s">
        <v>79</v>
      </c>
      <c r="D15" s="5" t="s">
        <v>80</v>
      </c>
      <c r="E15" s="3"/>
      <c r="F15" s="7" t="s">
        <v>81</v>
      </c>
      <c r="G15" s="4">
        <v>30</v>
      </c>
      <c r="H15" s="7" t="s">
        <v>82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310</v>
      </c>
      <c r="B16" s="5" t="s">
        <v>83</v>
      </c>
      <c r="C16" s="5" t="s">
        <v>84</v>
      </c>
      <c r="D16" s="5" t="s">
        <v>85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>
        <v>330</v>
      </c>
      <c r="B17" s="5" t="s">
        <v>86</v>
      </c>
      <c r="C17" s="5" t="s">
        <v>87</v>
      </c>
      <c r="D17" s="5" t="s">
        <v>88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700</v>
      </c>
      <c r="B18" s="5" t="s">
        <v>89</v>
      </c>
      <c r="C18" s="5" t="s">
        <v>90</v>
      </c>
      <c r="D18" s="5" t="s">
        <v>91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710</v>
      </c>
      <c r="B19" s="5" t="s">
        <v>92</v>
      </c>
      <c r="C19" s="5" t="s">
        <v>93</v>
      </c>
      <c r="D19" s="5" t="s">
        <v>94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>
        <v>720</v>
      </c>
      <c r="B20" s="5" t="s">
        <v>95</v>
      </c>
      <c r="C20" s="5" t="s">
        <v>96</v>
      </c>
      <c r="D20" s="5" t="s">
        <v>97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>
        <v>730</v>
      </c>
      <c r="B21" s="5" t="s">
        <v>98</v>
      </c>
      <c r="C21" s="5" t="s">
        <v>99</v>
      </c>
      <c r="D21" s="5" t="s">
        <v>100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4">
        <v>760</v>
      </c>
      <c r="B22" s="5" t="s">
        <v>101</v>
      </c>
      <c r="C22" s="5" t="s">
        <v>102</v>
      </c>
      <c r="D22" s="5" t="s">
        <v>103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>
        <v>800</v>
      </c>
      <c r="B23" s="5" t="s">
        <v>104</v>
      </c>
      <c r="C23" s="5" t="s">
        <v>105</v>
      </c>
      <c r="D23" s="5" t="s">
        <v>106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>
        <v>900</v>
      </c>
      <c r="B24" s="5" t="s">
        <v>107</v>
      </c>
      <c r="C24" s="5"/>
      <c r="D24" s="5" t="s">
        <v>108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4">
        <v>910</v>
      </c>
      <c r="B25" s="5" t="s">
        <v>109</v>
      </c>
      <c r="C25" s="5" t="s">
        <v>110</v>
      </c>
      <c r="D25" s="5" t="s">
        <v>111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9">
        <v>1000</v>
      </c>
      <c r="B26" s="10"/>
      <c r="C26" s="7" t="s">
        <v>112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42" t="s">
        <v>4</v>
      </c>
      <c r="B29" s="4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 t="s">
        <v>113</v>
      </c>
      <c r="B30" s="3" t="s">
        <v>114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 t="s">
        <v>56</v>
      </c>
      <c r="B32" s="3">
        <v>35</v>
      </c>
      <c r="C32" s="3"/>
      <c r="D32" s="3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 t="s">
        <v>35</v>
      </c>
      <c r="B33" s="3">
        <v>30</v>
      </c>
      <c r="C33" s="3"/>
      <c r="D33" s="3" t="s">
        <v>115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 t="s">
        <v>41</v>
      </c>
      <c r="B34" s="3">
        <v>30</v>
      </c>
      <c r="C34" s="3"/>
      <c r="D34" s="3" t="s">
        <v>116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 t="s">
        <v>81</v>
      </c>
      <c r="B35" s="3">
        <v>30</v>
      </c>
      <c r="C35" s="3"/>
      <c r="D35" s="3" t="s">
        <v>117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 t="s">
        <v>61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 t="s">
        <v>118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 t="s">
        <v>119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 t="s">
        <v>76</v>
      </c>
      <c r="B39" s="3">
        <v>30</v>
      </c>
      <c r="C39" s="3"/>
      <c r="D39" s="3" t="s">
        <v>77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 t="s">
        <v>71</v>
      </c>
      <c r="B40" s="3">
        <v>30</v>
      </c>
      <c r="C40" s="3"/>
      <c r="D40" s="3" t="s">
        <v>72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 t="s">
        <v>66</v>
      </c>
      <c r="B41" s="3">
        <v>30</v>
      </c>
      <c r="C41" s="3"/>
      <c r="D41" s="3" t="s">
        <v>67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 t="s">
        <v>120</v>
      </c>
      <c r="B42" s="3">
        <v>20</v>
      </c>
      <c r="C42" s="3"/>
      <c r="D42" s="3" t="s">
        <v>121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 t="s">
        <v>122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 t="s">
        <v>123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 t="s">
        <v>61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 t="s">
        <v>113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 t="s">
        <v>124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 t="s">
        <v>125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 t="s">
        <v>124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 t="s">
        <v>126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 t="s">
        <v>127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 t="s">
        <v>128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 t="s">
        <v>129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 t="s">
        <v>130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2" t="s">
        <v>131</v>
      </c>
      <c r="C57" s="3"/>
      <c r="D57" s="3"/>
      <c r="E57" s="12" t="s">
        <v>131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3" t="s">
        <v>132</v>
      </c>
      <c r="C58" s="3"/>
      <c r="D58" s="3"/>
      <c r="E58" s="13" t="s">
        <v>133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4" t="s">
        <v>134</v>
      </c>
      <c r="C59" s="3"/>
      <c r="D59" s="3" t="s">
        <v>135</v>
      </c>
      <c r="E59" s="14" t="s">
        <v>136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 t="s">
        <v>137</v>
      </c>
      <c r="C60" s="3"/>
      <c r="D60" s="3"/>
      <c r="E60" s="15" t="s">
        <v>138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 t="s">
        <v>139</v>
      </c>
      <c r="C61" s="3"/>
      <c r="D61" s="3"/>
      <c r="E61" s="13" t="s">
        <v>140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5" t="s">
        <v>141</v>
      </c>
      <c r="C62" s="3"/>
      <c r="D62" s="3"/>
      <c r="E62" s="15" t="s">
        <v>141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 t="s">
        <v>142</v>
      </c>
      <c r="C63" s="3"/>
      <c r="D63" s="3"/>
      <c r="E63" s="15" t="s">
        <v>142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 t="s">
        <v>143</v>
      </c>
      <c r="C64" s="3"/>
      <c r="D64" s="3"/>
      <c r="E64" s="15" t="s">
        <v>144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 t="s">
        <v>145</v>
      </c>
      <c r="C65" s="3"/>
      <c r="D65" s="3"/>
      <c r="E65" s="15" t="s">
        <v>146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 t="s">
        <v>147</v>
      </c>
      <c r="C66" s="3"/>
      <c r="D66" s="3"/>
      <c r="E66" s="15" t="s">
        <v>148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 t="s">
        <v>149</v>
      </c>
      <c r="C67" s="3"/>
      <c r="D67" s="3"/>
      <c r="E67" s="14" t="s">
        <v>150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 t="s">
        <v>148</v>
      </c>
      <c r="C68" s="3"/>
      <c r="D68" s="3"/>
      <c r="E68" s="13" t="s">
        <v>151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4" t="s">
        <v>150</v>
      </c>
      <c r="C69" s="3"/>
      <c r="D69" s="3"/>
      <c r="E69" s="13" t="s">
        <v>152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3" t="s">
        <v>151</v>
      </c>
      <c r="C70" s="3"/>
      <c r="D70" s="3"/>
      <c r="E70" s="13" t="s">
        <v>153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3" t="s">
        <v>140</v>
      </c>
      <c r="C71" s="3"/>
      <c r="D71" s="3"/>
      <c r="E71" s="16" t="s">
        <v>154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3" t="s">
        <v>155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3" t="s">
        <v>156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3" t="s">
        <v>152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3" t="s">
        <v>157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3" t="s">
        <v>153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6" t="s">
        <v>154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7" t="s">
        <v>158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8" t="s">
        <v>159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 t="s">
        <v>160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 t="s">
        <v>161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0" t="s">
        <v>162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 x14ac:dyDescent="0.25"/>
  <cols>
    <col min="1" max="6" width="11.42578125" customWidth="1"/>
    <col min="7" max="26" width="10.7109375" customWidth="1"/>
  </cols>
  <sheetData>
    <row r="1" spans="1:26" x14ac:dyDescent="0.25">
      <c r="A1" s="21" t="s">
        <v>163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5F01-553C-43C2-9781-11E7AFF419D2}">
  <dimension ref="A1:P209"/>
  <sheetViews>
    <sheetView tabSelected="1" workbookViewId="0">
      <selection activeCell="G16" sqref="G16"/>
    </sheetView>
  </sheetViews>
  <sheetFormatPr baseColWidth="10" defaultRowHeight="15" x14ac:dyDescent="0.25"/>
  <cols>
    <col min="1" max="1" width="14.28515625" customWidth="1"/>
    <col min="2" max="2" width="19.42578125" bestFit="1" customWidth="1"/>
    <col min="3" max="3" width="13.5703125" customWidth="1"/>
    <col min="4" max="4" width="28.28515625" bestFit="1" customWidth="1"/>
    <col min="5" max="6" width="19" customWidth="1"/>
    <col min="8" max="8" width="15.7109375" customWidth="1"/>
    <col min="9" max="9" width="14.85546875" customWidth="1"/>
    <col min="10" max="10" width="36.28515625" customWidth="1"/>
    <col min="11" max="11" width="79.7109375" customWidth="1"/>
    <col min="12" max="12" width="85.28515625" bestFit="1" customWidth="1"/>
    <col min="13" max="13" width="38.28515625" bestFit="1" customWidth="1"/>
    <col min="15" max="15" width="25.28515625" bestFit="1" customWidth="1"/>
    <col min="16" max="16" width="85.140625" customWidth="1"/>
  </cols>
  <sheetData>
    <row r="1" spans="1:16" ht="23.25" customHeight="1" x14ac:dyDescent="0.25">
      <c r="A1" s="46"/>
      <c r="B1" s="47"/>
      <c r="C1" s="50" t="s">
        <v>175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23" t="s">
        <v>176</v>
      </c>
    </row>
    <row r="2" spans="1:16" ht="24.75" customHeight="1" x14ac:dyDescent="0.25">
      <c r="A2" s="46"/>
      <c r="B2" s="47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24" t="s">
        <v>177</v>
      </c>
    </row>
    <row r="3" spans="1:16" ht="40.5" customHeight="1" x14ac:dyDescent="0.25">
      <c r="A3" s="48"/>
      <c r="B3" s="49"/>
      <c r="C3" s="56" t="s">
        <v>178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25">
        <v>44636</v>
      </c>
    </row>
    <row r="4" spans="1:16" x14ac:dyDescent="0.25">
      <c r="A4" s="59" t="s">
        <v>179</v>
      </c>
      <c r="B4" s="60"/>
      <c r="C4" s="60"/>
      <c r="D4" s="60"/>
      <c r="E4" s="60"/>
      <c r="F4" s="60"/>
      <c r="G4" s="60"/>
      <c r="H4" s="60"/>
      <c r="I4" s="61"/>
      <c r="J4" s="59" t="s">
        <v>180</v>
      </c>
      <c r="K4" s="61"/>
      <c r="L4" s="26"/>
      <c r="M4" s="26"/>
      <c r="N4" s="62" t="s">
        <v>164</v>
      </c>
      <c r="O4" s="63"/>
      <c r="P4" s="44" t="s">
        <v>186</v>
      </c>
    </row>
    <row r="5" spans="1:16" ht="48" x14ac:dyDescent="0.25">
      <c r="A5" s="27" t="s">
        <v>165</v>
      </c>
      <c r="B5" s="27" t="s">
        <v>181</v>
      </c>
      <c r="C5" s="27" t="s">
        <v>166</v>
      </c>
      <c r="D5" s="27" t="s">
        <v>182</v>
      </c>
      <c r="E5" s="27" t="s">
        <v>124</v>
      </c>
      <c r="F5" s="28" t="s">
        <v>125</v>
      </c>
      <c r="G5" s="27" t="s">
        <v>167</v>
      </c>
      <c r="H5" s="27" t="s">
        <v>168</v>
      </c>
      <c r="I5" s="27" t="s">
        <v>183</v>
      </c>
      <c r="J5" s="27" t="s">
        <v>184</v>
      </c>
      <c r="K5" s="27" t="s">
        <v>169</v>
      </c>
      <c r="L5" s="26" t="s">
        <v>185</v>
      </c>
      <c r="M5" s="26" t="s">
        <v>170</v>
      </c>
      <c r="N5" s="27" t="s">
        <v>171</v>
      </c>
      <c r="O5" s="27" t="s">
        <v>172</v>
      </c>
      <c r="P5" s="45"/>
    </row>
    <row r="6" spans="1:16" ht="17.25" x14ac:dyDescent="0.25">
      <c r="A6" s="29" t="s">
        <v>71</v>
      </c>
      <c r="B6" s="30" t="s">
        <v>24</v>
      </c>
      <c r="C6" s="32">
        <v>700</v>
      </c>
      <c r="D6" s="30" t="s">
        <v>190</v>
      </c>
      <c r="E6" s="38">
        <v>2177042022</v>
      </c>
      <c r="F6" s="39" t="s">
        <v>510</v>
      </c>
      <c r="G6" s="40">
        <v>44718</v>
      </c>
      <c r="H6" s="40">
        <f>IF(G6="","",WORKDAY(G6,I6,[1]FESTIVOS!$A$2:$V$146))</f>
        <v>44725</v>
      </c>
      <c r="I6" s="32">
        <f>IFERROR(IFERROR(IF(B6=VLOOKUP(B6,[1]Dependencias!$J$3:$J$4,1,FALSE),VLOOKUP(B6,[1]Dependencias!$J$3:$K$4,2,FALSE)),VLOOKUP(A6,[1]Dependencias!$F$3:$I$15,4,FALSE)),"")</f>
        <v>5</v>
      </c>
      <c r="J6" s="30" t="s">
        <v>192</v>
      </c>
      <c r="K6" s="31" t="s">
        <v>200</v>
      </c>
      <c r="L6" s="33" t="str">
        <f>IFERROR(VLOOKUP($C6,[1]Dependencias!$A$2:$D$26,2,FALSE),"")</f>
        <v>Direccion de Gestion Corporativa</v>
      </c>
      <c r="M6" s="33" t="str">
        <f>IFERROR(VLOOKUP($C6,[1]Dependencias!$A$2:$D$26,4,FALSE),"")</f>
        <v>Yamile Borja Martinez</v>
      </c>
      <c r="N6" s="34">
        <v>44718</v>
      </c>
      <c r="O6" s="41">
        <f>IF(N6="","No hay fecha de respuesta!",NETWORKDAYS(G6,N6,[1]FESTIVOS!$A$2:$A$146))</f>
        <v>1</v>
      </c>
      <c r="P6" s="31" t="s">
        <v>173</v>
      </c>
    </row>
    <row r="7" spans="1:16" ht="17.25" x14ac:dyDescent="0.25">
      <c r="A7" s="29" t="s">
        <v>46</v>
      </c>
      <c r="B7" s="30" t="s">
        <v>24</v>
      </c>
      <c r="C7" s="32">
        <v>700</v>
      </c>
      <c r="D7" s="30" t="s">
        <v>187</v>
      </c>
      <c r="E7" s="38">
        <v>2128172022</v>
      </c>
      <c r="F7" s="39">
        <v>20227100095142</v>
      </c>
      <c r="G7" s="40">
        <v>44712</v>
      </c>
      <c r="H7" s="40">
        <f>IF(G7="","",WORKDAY(G7,I7,[1]FESTIVOS!$A$2:$V$146))</f>
        <v>44719</v>
      </c>
      <c r="I7" s="32">
        <f>IFERROR(IFERROR(IF(B7=VLOOKUP(B7,[1]Dependencias!$J$3:$J$4,1,FALSE),VLOOKUP(B7,[1]Dependencias!$J$3:$K$4,2,FALSE)),VLOOKUP(A7,[1]Dependencias!$F$3:$I$15,4,FALSE)),"")</f>
        <v>5</v>
      </c>
      <c r="J7" s="30" t="s">
        <v>192</v>
      </c>
      <c r="K7" s="31" t="s">
        <v>201</v>
      </c>
      <c r="L7" s="33" t="str">
        <f>IFERROR(VLOOKUP($C7,[1]Dependencias!$A$2:$D$26,2,FALSE),"")</f>
        <v>Direccion de Gestion Corporativa</v>
      </c>
      <c r="M7" s="33" t="str">
        <f>IFERROR(VLOOKUP($C7,[1]Dependencias!$A$2:$D$26,4,FALSE),"")</f>
        <v>Yamile Borja Martinez</v>
      </c>
      <c r="N7" s="34">
        <v>44713</v>
      </c>
      <c r="O7" s="41">
        <f>IF(N7="","No hay fecha de respuesta!",NETWORKDAYS(G7,N7,[1]FESTIVOS!$A$2:$A$146))</f>
        <v>2</v>
      </c>
      <c r="P7" s="31"/>
    </row>
    <row r="8" spans="1:16" ht="17.25" x14ac:dyDescent="0.25">
      <c r="A8" s="36" t="s">
        <v>46</v>
      </c>
      <c r="B8" s="30" t="s">
        <v>188</v>
      </c>
      <c r="C8" s="32">
        <v>220</v>
      </c>
      <c r="D8" s="30" t="s">
        <v>187</v>
      </c>
      <c r="E8" s="38">
        <v>2124272022</v>
      </c>
      <c r="F8" s="39">
        <v>20227100095242</v>
      </c>
      <c r="G8" s="40">
        <v>44713</v>
      </c>
      <c r="H8" s="40">
        <f>IF(G8="","",WORKDAY(G8,I8,[1]FESTIVOS!$A$2:$V$146))</f>
        <v>44727</v>
      </c>
      <c r="I8" s="32">
        <f>IFERROR(IFERROR(IF(B8=VLOOKUP(B8,[1]Dependencias!$J$3:$J$4,1,FALSE),VLOOKUP(B8,[1]Dependencias!$J$3:$K$4,2,FALSE)),VLOOKUP(A8,[1]Dependencias!$F$3:$I$15,4,FALSE)),"")</f>
        <v>10</v>
      </c>
      <c r="J8" s="30" t="s">
        <v>189</v>
      </c>
      <c r="K8" s="31" t="s">
        <v>202</v>
      </c>
      <c r="L8" s="33" t="str">
        <f>IFERROR(VLOOKUP($C8,[1]Dependencias!$A$2:$D$26,2,FALSE),"")</f>
        <v>Dirección de Fomento</v>
      </c>
      <c r="M8" s="33" t="str">
        <f>IFERROR(VLOOKUP($C8,[1]Dependencias!$A$2:$D$26,4,FALSE),"")</f>
        <v>Vanessa Barrenecha Samur</v>
      </c>
      <c r="N8" s="34">
        <v>44723</v>
      </c>
      <c r="O8" s="41">
        <f>IF(N8="","No hay fecha de respuesta!",NETWORKDAYS(G8,N8,[1]FESTIVOS!$A$2:$A$146))</f>
        <v>8</v>
      </c>
      <c r="P8" s="31" t="s">
        <v>203</v>
      </c>
    </row>
    <row r="9" spans="1:16" ht="17.25" x14ac:dyDescent="0.25">
      <c r="A9" s="36" t="s">
        <v>66</v>
      </c>
      <c r="B9" s="30" t="s">
        <v>188</v>
      </c>
      <c r="C9" s="32">
        <v>220</v>
      </c>
      <c r="D9" s="30" t="s">
        <v>187</v>
      </c>
      <c r="E9" s="38">
        <v>2124462022</v>
      </c>
      <c r="F9" s="39">
        <v>20227100095272</v>
      </c>
      <c r="G9" s="40">
        <v>44713</v>
      </c>
      <c r="H9" s="40">
        <f>IF(G9="","",WORKDAY(G9,I9,[1]FESTIVOS!$A$2:$V$146))</f>
        <v>44735</v>
      </c>
      <c r="I9" s="32">
        <f>IFERROR(IFERROR(IF(B9=VLOOKUP(B9,[1]Dependencias!$J$3:$J$4,1,FALSE),VLOOKUP(B9,[1]Dependencias!$J$3:$K$4,2,FALSE)),VLOOKUP(A9,[1]Dependencias!$F$3:$I$15,4,FALSE)),"")</f>
        <v>15</v>
      </c>
      <c r="J9" s="30" t="s">
        <v>189</v>
      </c>
      <c r="K9" s="31" t="s">
        <v>204</v>
      </c>
      <c r="L9" s="33" t="str">
        <f>IFERROR(VLOOKUP($C9,[1]Dependencias!$A$2:$D$26,2,FALSE),"")</f>
        <v>Dirección de Fomento</v>
      </c>
      <c r="M9" s="33" t="str">
        <f>IFERROR(VLOOKUP($C9,[1]Dependencias!$A$2:$D$26,4,FALSE),"")</f>
        <v>Vanessa Barrenecha Samur</v>
      </c>
      <c r="N9" s="34">
        <v>44726</v>
      </c>
      <c r="O9" s="41">
        <f>IF(N9="","No hay fecha de respuesta!",NETWORKDAYS(G9,N9,[1]FESTIVOS!$A$2:$A$146))</f>
        <v>10</v>
      </c>
      <c r="P9" s="31" t="s">
        <v>205</v>
      </c>
    </row>
    <row r="10" spans="1:16" ht="17.25" x14ac:dyDescent="0.25">
      <c r="A10" s="36" t="s">
        <v>41</v>
      </c>
      <c r="B10" s="30" t="s">
        <v>24</v>
      </c>
      <c r="C10" s="32">
        <v>700</v>
      </c>
      <c r="D10" s="30" t="s">
        <v>187</v>
      </c>
      <c r="E10" s="38">
        <v>2125232022</v>
      </c>
      <c r="F10" s="39">
        <v>20227100095372</v>
      </c>
      <c r="G10" s="40">
        <v>44713</v>
      </c>
      <c r="H10" s="40">
        <f>IF(G10="","",WORKDAY(G10,I10,[1]FESTIVOS!$A$2:$V$146))</f>
        <v>44720</v>
      </c>
      <c r="I10" s="32">
        <f>IFERROR(IFERROR(IF(B10=VLOOKUP(B10,[1]Dependencias!$J$3:$J$4,1,FALSE),VLOOKUP(B10,[1]Dependencias!$J$3:$K$4,2,FALSE)),VLOOKUP(A10,[1]Dependencias!$F$3:$I$15,4,FALSE)),"")</f>
        <v>5</v>
      </c>
      <c r="J10" s="30" t="s">
        <v>192</v>
      </c>
      <c r="K10" s="31" t="s">
        <v>206</v>
      </c>
      <c r="L10" s="33" t="str">
        <f>IFERROR(VLOOKUP($C10,[1]Dependencias!$A$2:$D$26,2,FALSE),"")</f>
        <v>Direccion de Gestion Corporativa</v>
      </c>
      <c r="M10" s="33" t="str">
        <f>IFERROR(VLOOKUP($C10,[1]Dependencias!$A$2:$D$26,4,FALSE),"")</f>
        <v>Yamile Borja Martinez</v>
      </c>
      <c r="N10" s="34">
        <v>44714</v>
      </c>
      <c r="O10" s="41">
        <f>IF(N10="","No hay fecha de respuesta!",NETWORKDAYS(G10,N10,[1]FESTIVOS!$A$2:$A$146))</f>
        <v>2</v>
      </c>
      <c r="P10" s="31" t="s">
        <v>173</v>
      </c>
    </row>
    <row r="11" spans="1:16" ht="17.25" x14ac:dyDescent="0.25">
      <c r="A11" s="36" t="s">
        <v>51</v>
      </c>
      <c r="B11" s="30" t="s">
        <v>24</v>
      </c>
      <c r="C11" s="32">
        <v>210</v>
      </c>
      <c r="D11" s="30" t="s">
        <v>187</v>
      </c>
      <c r="E11" s="38">
        <v>2132692022</v>
      </c>
      <c r="F11" s="39">
        <v>20227100095832</v>
      </c>
      <c r="G11" s="40">
        <v>44713</v>
      </c>
      <c r="H11" s="40">
        <f>IF(G11="","",WORKDAY(G11,I11,[1]FESTIVOS!$A$2:$V$146))</f>
        <v>44720</v>
      </c>
      <c r="I11" s="32">
        <f>IFERROR(IFERROR(IF(B11=VLOOKUP(B11,[1]Dependencias!$J$3:$J$4,1,FALSE),VLOOKUP(B11,[1]Dependencias!$J$3:$K$4,2,FALSE)),VLOOKUP(A11,[1]Dependencias!$F$3:$I$15,4,FALSE)),"")</f>
        <v>5</v>
      </c>
      <c r="J11" s="30" t="s">
        <v>192</v>
      </c>
      <c r="K11" s="31" t="s">
        <v>207</v>
      </c>
      <c r="L11" s="33" t="str">
        <f>IFERROR(VLOOKUP($C11,[1]Dependencias!$A$2:$D$26,2,FALSE),"")</f>
        <v>Dirección de Asuntos Locales y Participación</v>
      </c>
      <c r="M11" s="33" t="str">
        <f>IFERROR(VLOOKUP($C11,[1]Dependencias!$A$2:$D$26,4,FALSE),"")</f>
        <v>Alejandro Franco Plata</v>
      </c>
      <c r="N11" s="34">
        <v>44725</v>
      </c>
      <c r="O11" s="41">
        <f>IF(N11="","No hay fecha de respuesta!",NETWORKDAYS(G11,N11,[1]FESTIVOS!$A$2:$A$146))</f>
        <v>9</v>
      </c>
      <c r="P11" s="31" t="s">
        <v>208</v>
      </c>
    </row>
    <row r="12" spans="1:16" ht="17.25" x14ac:dyDescent="0.25">
      <c r="A12" s="29" t="s">
        <v>41</v>
      </c>
      <c r="B12" s="30" t="s">
        <v>188</v>
      </c>
      <c r="C12" s="32">
        <v>220</v>
      </c>
      <c r="D12" s="30" t="s">
        <v>209</v>
      </c>
      <c r="E12" s="38">
        <v>2133132022</v>
      </c>
      <c r="F12" s="39">
        <v>20227100099312</v>
      </c>
      <c r="G12" s="40">
        <v>44713</v>
      </c>
      <c r="H12" s="40">
        <f>IF(G12="","",WORKDAY(G12,I12,[1]FESTIVOS!$A$2:$V$146))</f>
        <v>44735</v>
      </c>
      <c r="I12" s="32">
        <f>IFERROR(IFERROR(IF(B12=VLOOKUP(B12,[1]Dependencias!$J$3:$J$4,1,FALSE),VLOOKUP(B12,[1]Dependencias!$J$3:$K$4,2,FALSE)),VLOOKUP(A12,[1]Dependencias!$F$3:$I$15,4,FALSE)),"")</f>
        <v>15</v>
      </c>
      <c r="J12" s="30" t="s">
        <v>189</v>
      </c>
      <c r="K12" s="31" t="s">
        <v>210</v>
      </c>
      <c r="L12" s="33" t="str">
        <f>IFERROR(VLOOKUP($C12,[1]Dependencias!$A$2:$D$26,2,FALSE),"")</f>
        <v>Dirección de Fomento</v>
      </c>
      <c r="M12" s="33" t="str">
        <f>IFERROR(VLOOKUP($C12,[1]Dependencias!$A$2:$D$26,4,FALSE),"")</f>
        <v>Vanessa Barrenecha Samur</v>
      </c>
      <c r="N12" s="34">
        <v>44728</v>
      </c>
      <c r="O12" s="41">
        <f>IF(N12="","No hay fecha de respuesta!",NETWORKDAYS(G12,N12,[1]FESTIVOS!$A$2:$A$146))</f>
        <v>12</v>
      </c>
      <c r="P12" s="31" t="s">
        <v>211</v>
      </c>
    </row>
    <row r="13" spans="1:16" ht="17.25" x14ac:dyDescent="0.25">
      <c r="A13" s="36" t="s">
        <v>46</v>
      </c>
      <c r="B13" s="30" t="s">
        <v>188</v>
      </c>
      <c r="C13" s="32">
        <v>220</v>
      </c>
      <c r="D13" s="30" t="s">
        <v>187</v>
      </c>
      <c r="E13" s="38">
        <v>2124642022</v>
      </c>
      <c r="F13" s="39">
        <v>20227100095282</v>
      </c>
      <c r="G13" s="40">
        <v>44713</v>
      </c>
      <c r="H13" s="40">
        <f>IF(G13="","",WORKDAY(G13,I13,[1]FESTIVOS!$A$2:$V$146))</f>
        <v>44727</v>
      </c>
      <c r="I13" s="32">
        <f>IFERROR(IFERROR(IF(B13=VLOOKUP(B13,[1]Dependencias!$J$3:$J$4,1,FALSE),VLOOKUP(B13,[1]Dependencias!$J$3:$K$4,2,FALSE)),VLOOKUP(A13,[1]Dependencias!$F$3:$I$15,4,FALSE)),"")</f>
        <v>10</v>
      </c>
      <c r="J13" s="30" t="s">
        <v>189</v>
      </c>
      <c r="K13" s="31" t="s">
        <v>202</v>
      </c>
      <c r="L13" s="33" t="str">
        <f>IFERROR(VLOOKUP($C13,[1]Dependencias!$A$2:$D$26,2,FALSE),"")</f>
        <v>Dirección de Fomento</v>
      </c>
      <c r="M13" s="33" t="str">
        <f>IFERROR(VLOOKUP($C13,[1]Dependencias!$A$2:$D$26,4,FALSE),"")</f>
        <v>Vanessa Barrenecha Samur</v>
      </c>
      <c r="N13" s="34">
        <v>44725</v>
      </c>
      <c r="O13" s="41">
        <f>IF(N13="","No hay fecha de respuesta!",NETWORKDAYS(G13,N13,[1]FESTIVOS!$A$2:$A$146))</f>
        <v>9</v>
      </c>
      <c r="P13" s="31" t="s">
        <v>212</v>
      </c>
    </row>
    <row r="14" spans="1:16" ht="17.25" x14ac:dyDescent="0.25">
      <c r="A14" s="36" t="s">
        <v>46</v>
      </c>
      <c r="B14" s="30" t="s">
        <v>188</v>
      </c>
      <c r="C14" s="32">
        <v>310</v>
      </c>
      <c r="D14" s="30" t="s">
        <v>187</v>
      </c>
      <c r="E14" s="38">
        <v>2135142022</v>
      </c>
      <c r="F14" s="39">
        <v>20227100095932</v>
      </c>
      <c r="G14" s="40">
        <v>44713</v>
      </c>
      <c r="H14" s="40">
        <f>IF(G14="","",WORKDAY(G14,I14,[1]FESTIVOS!$A$2:$V$146))</f>
        <v>44727</v>
      </c>
      <c r="I14" s="32">
        <f>IFERROR(IFERROR(IF(B14=VLOOKUP(B14,[1]Dependencias!$J$3:$J$4,1,FALSE),VLOOKUP(B14,[1]Dependencias!$J$3:$K$4,2,FALSE)),VLOOKUP(A14,[1]Dependencias!$F$3:$I$15,4,FALSE)),"")</f>
        <v>10</v>
      </c>
      <c r="J14" s="30" t="s">
        <v>140</v>
      </c>
      <c r="K14" s="31" t="s">
        <v>213</v>
      </c>
      <c r="L14" s="33" t="str">
        <f>IFERROR(VLOOKUP($C14,[1]Dependencias!$A$2:$D$26,2,FALSE),"")</f>
        <v>Subdirección de Gestión Cultural y Artística</v>
      </c>
      <c r="M14" s="33" t="str">
        <f>IFERROR(VLOOKUP($C14,[1]Dependencias!$A$2:$D$26,4,FALSE),"")</f>
        <v>Ines Elvira Montealegre Martinez</v>
      </c>
      <c r="N14" s="34">
        <v>44722</v>
      </c>
      <c r="O14" s="41">
        <f>IF(N14="","No hay fecha de respuesta!",NETWORKDAYS(G14,N14,[1]FESTIVOS!$A$2:$A$146))</f>
        <v>8</v>
      </c>
      <c r="P14" s="31" t="s">
        <v>214</v>
      </c>
    </row>
    <row r="15" spans="1:16" ht="17.25" x14ac:dyDescent="0.25">
      <c r="A15" s="36" t="s">
        <v>41</v>
      </c>
      <c r="B15" s="30" t="s">
        <v>188</v>
      </c>
      <c r="C15" s="32">
        <v>230</v>
      </c>
      <c r="D15" s="30" t="s">
        <v>190</v>
      </c>
      <c r="E15" s="38">
        <v>2131862022</v>
      </c>
      <c r="F15" s="39">
        <v>20227100099322</v>
      </c>
      <c r="G15" s="40">
        <v>44713</v>
      </c>
      <c r="H15" s="40">
        <f>IF(G15="","",WORKDAY(G15,I15,[1]FESTIVOS!$A$2:$V$146))</f>
        <v>44735</v>
      </c>
      <c r="I15" s="32">
        <f>IFERROR(IFERROR(IF(B15=VLOOKUP(B15,[1]Dependencias!$J$3:$J$4,1,FALSE),VLOOKUP(B15,[1]Dependencias!$J$3:$K$4,2,FALSE)),VLOOKUP(A15,[1]Dependencias!$F$3:$I$15,4,FALSE)),"")</f>
        <v>15</v>
      </c>
      <c r="J15" s="30" t="s">
        <v>193</v>
      </c>
      <c r="K15" s="31" t="s">
        <v>215</v>
      </c>
      <c r="L15" s="33" t="str">
        <f>IFERROR(VLOOKUP($C15,[1]Dependencias!$A$2:$D$26,2,FALSE),"")</f>
        <v>Direccion de Personas Juridicas</v>
      </c>
      <c r="M15" s="33" t="str">
        <f>IFERROR(VLOOKUP($C15,[1]Dependencias!$A$2:$D$26,4,FALSE),"")</f>
        <v>Oscar Medina Sanchez</v>
      </c>
      <c r="N15" s="34">
        <v>44727</v>
      </c>
      <c r="O15" s="41">
        <f>IF(N15="","No hay fecha de respuesta!",NETWORKDAYS(G15,N15,[1]FESTIVOS!$A$2:$A$146))</f>
        <v>11</v>
      </c>
      <c r="P15" s="31" t="s">
        <v>216</v>
      </c>
    </row>
    <row r="16" spans="1:16" ht="17.25" x14ac:dyDescent="0.25">
      <c r="A16" s="36" t="s">
        <v>35</v>
      </c>
      <c r="B16" s="30" t="s">
        <v>188</v>
      </c>
      <c r="C16" s="32">
        <v>220</v>
      </c>
      <c r="D16" s="30" t="s">
        <v>190</v>
      </c>
      <c r="E16" s="38">
        <v>2091342022</v>
      </c>
      <c r="F16" s="39">
        <v>20227100093642</v>
      </c>
      <c r="G16" s="40">
        <v>44713</v>
      </c>
      <c r="H16" s="40">
        <f>IF(G16="","",WORKDAY(G16,I16,[1]FESTIVOS!$A$2:$V$146))</f>
        <v>44735</v>
      </c>
      <c r="I16" s="32">
        <f>IFERROR(IFERROR(IF(B16=VLOOKUP(B16,[1]Dependencias!$J$3:$J$4,1,FALSE),VLOOKUP(B16,[1]Dependencias!$J$3:$K$4,2,FALSE)),VLOOKUP(A16,[1]Dependencias!$F$3:$I$15,4,FALSE)),"")</f>
        <v>15</v>
      </c>
      <c r="J16" s="30" t="s">
        <v>189</v>
      </c>
      <c r="K16" s="31" t="s">
        <v>198</v>
      </c>
      <c r="L16" s="33" t="str">
        <f>IFERROR(VLOOKUP($C16,[1]Dependencias!$A$2:$D$26,2,FALSE),"")</f>
        <v>Dirección de Fomento</v>
      </c>
      <c r="M16" s="33" t="str">
        <f>IFERROR(VLOOKUP($C16,[1]Dependencias!$A$2:$D$26,4,FALSE),"")</f>
        <v>Vanessa Barrenecha Samur</v>
      </c>
      <c r="N16" s="34">
        <v>44720</v>
      </c>
      <c r="O16" s="41">
        <f>IF(N16="","No hay fecha de respuesta!",NETWORKDAYS(G16,N16,[1]FESTIVOS!$A$2:$A$146))</f>
        <v>6</v>
      </c>
      <c r="P16" s="31" t="s">
        <v>217</v>
      </c>
    </row>
    <row r="17" spans="1:16" ht="17.25" x14ac:dyDescent="0.25">
      <c r="A17" s="36" t="s">
        <v>41</v>
      </c>
      <c r="B17" s="30" t="s">
        <v>188</v>
      </c>
      <c r="C17" s="32">
        <v>240</v>
      </c>
      <c r="D17" s="30" t="s">
        <v>190</v>
      </c>
      <c r="E17" s="38">
        <v>2016932022</v>
      </c>
      <c r="F17" s="39">
        <v>20227100095732</v>
      </c>
      <c r="G17" s="40">
        <v>44713</v>
      </c>
      <c r="H17" s="40">
        <f>IF(G17="","",WORKDAY(G17,I17,[1]FESTIVOS!$A$2:$V$146))</f>
        <v>44735</v>
      </c>
      <c r="I17" s="32">
        <f>IFERROR(IFERROR(IF(B17=VLOOKUP(B17,[1]Dependencias!$J$3:$J$4,1,FALSE),VLOOKUP(B17,[1]Dependencias!$J$3:$K$4,2,FALSE)),VLOOKUP(A17,[1]Dependencias!$F$3:$I$15,4,FALSE)),"")</f>
        <v>15</v>
      </c>
      <c r="J17" s="30" t="s">
        <v>189</v>
      </c>
      <c r="K17" s="31" t="s">
        <v>218</v>
      </c>
      <c r="L17" s="33" t="str">
        <f>IFERROR(VLOOKUP($C17,[1]Dependencias!$A$2:$D$26,2,FALSE),"")</f>
        <v>Dirección de Economia, Estudios y Politica</v>
      </c>
      <c r="M17" s="33" t="str">
        <f>IFERROR(VLOOKUP($C17,[1]Dependencias!$A$2:$D$26,4,FALSE),"")</f>
        <v>Mauricio Agudelo Ruiz</v>
      </c>
      <c r="N17" s="34">
        <v>44725</v>
      </c>
      <c r="O17" s="41">
        <f>IF(N17="","No hay fecha de respuesta!",NETWORKDAYS(G17,N17,[1]FESTIVOS!$A$2:$A$146))</f>
        <v>9</v>
      </c>
      <c r="P17" s="31" t="s">
        <v>219</v>
      </c>
    </row>
    <row r="18" spans="1:16" ht="17.25" x14ac:dyDescent="0.25">
      <c r="A18" s="36" t="s">
        <v>71</v>
      </c>
      <c r="B18" s="30" t="s">
        <v>188</v>
      </c>
      <c r="C18" s="32">
        <v>161</v>
      </c>
      <c r="D18" s="30" t="s">
        <v>187</v>
      </c>
      <c r="E18" s="38">
        <v>2150742022</v>
      </c>
      <c r="F18" s="39">
        <v>20227100095862</v>
      </c>
      <c r="G18" s="40">
        <v>44713</v>
      </c>
      <c r="H18" s="40">
        <f>IF(G18="","",WORKDAY(G18,I18,[1]FESTIVOS!$A$2:$V$146))</f>
        <v>44735</v>
      </c>
      <c r="I18" s="32">
        <f>IFERROR(IFERROR(IF(B18=VLOOKUP(B18,[1]Dependencias!$J$3:$J$4,1,FALSE),VLOOKUP(B18,[1]Dependencias!$J$3:$K$4,2,FALSE)),VLOOKUP(A18,[1]Dependencias!$F$3:$I$15,4,FALSE)),"")</f>
        <v>15</v>
      </c>
      <c r="J18" s="30" t="s">
        <v>151</v>
      </c>
      <c r="K18" s="31" t="s">
        <v>220</v>
      </c>
      <c r="L18" s="33" t="str">
        <f>IFERROR(VLOOKUP($C18,[1]Dependencias!$A$2:$D$26,2,FALSE),"")</f>
        <v>Grupo Interno de Trabajo de Infraestructura y Sistemas de la Información</v>
      </c>
      <c r="M18" s="33" t="str">
        <f>IFERROR(VLOOKUP($C18,[1]Dependencias!$A$2:$D$26,4,FALSE),"")</f>
        <v>Fabio Fernando Sanchez Sanchez</v>
      </c>
      <c r="N18" s="34">
        <v>44733</v>
      </c>
      <c r="O18" s="41">
        <f>IF(N18="","No hay fecha de respuesta!",NETWORKDAYS(G18,N18,[1]FESTIVOS!$A$2:$A$146))</f>
        <v>14</v>
      </c>
      <c r="P18" s="31" t="s">
        <v>221</v>
      </c>
    </row>
    <row r="19" spans="1:16" ht="17.25" x14ac:dyDescent="0.25">
      <c r="A19" s="36" t="s">
        <v>35</v>
      </c>
      <c r="B19" s="30" t="s">
        <v>188</v>
      </c>
      <c r="C19" s="32">
        <v>210</v>
      </c>
      <c r="D19" s="30" t="s">
        <v>187</v>
      </c>
      <c r="E19" s="38">
        <v>2140322022</v>
      </c>
      <c r="F19" s="39">
        <v>20227100096222</v>
      </c>
      <c r="G19" s="40">
        <v>44714</v>
      </c>
      <c r="H19" s="40">
        <f>IF(G19="","",WORKDAY(G19,I19,[1]FESTIVOS!$A$2:$V$146))</f>
        <v>44736</v>
      </c>
      <c r="I19" s="32">
        <f>IFERROR(IFERROR(IF(B19=VLOOKUP(B19,[1]Dependencias!$J$3:$J$4,1,FALSE),VLOOKUP(B19,[1]Dependencias!$J$3:$K$4,2,FALSE)),VLOOKUP(A19,[1]Dependencias!$F$3:$I$15,4,FALSE)),"")</f>
        <v>15</v>
      </c>
      <c r="J19" s="30" t="s">
        <v>191</v>
      </c>
      <c r="K19" s="31" t="s">
        <v>222</v>
      </c>
      <c r="L19" s="33" t="str">
        <f>IFERROR(VLOOKUP($C19,[1]Dependencias!$A$2:$D$26,2,FALSE),"")</f>
        <v>Dirección de Asuntos Locales y Participación</v>
      </c>
      <c r="M19" s="33" t="str">
        <f>IFERROR(VLOOKUP($C19,[1]Dependencias!$A$2:$D$26,4,FALSE),"")</f>
        <v>Alejandro Franco Plata</v>
      </c>
      <c r="N19" s="34">
        <v>44735</v>
      </c>
      <c r="O19" s="41">
        <f>IF(N19="","No hay fecha de respuesta!",NETWORKDAYS(G19,N19,[1]FESTIVOS!$A$2:$A$146))</f>
        <v>15</v>
      </c>
      <c r="P19" s="31" t="s">
        <v>223</v>
      </c>
    </row>
    <row r="20" spans="1:16" ht="17.25" x14ac:dyDescent="0.25">
      <c r="A20" s="36" t="s">
        <v>66</v>
      </c>
      <c r="B20" s="30" t="s">
        <v>24</v>
      </c>
      <c r="C20" s="32">
        <v>700</v>
      </c>
      <c r="D20" s="30" t="s">
        <v>187</v>
      </c>
      <c r="E20" s="38">
        <v>2140442022</v>
      </c>
      <c r="F20" s="39">
        <v>20227100096272</v>
      </c>
      <c r="G20" s="40">
        <v>44713</v>
      </c>
      <c r="H20" s="40">
        <f>IF(G20="","",WORKDAY(G20,I20,[1]FESTIVOS!$A$2:$V$146))</f>
        <v>44720</v>
      </c>
      <c r="I20" s="32">
        <f>IFERROR(IFERROR(IF(B20=VLOOKUP(B20,[1]Dependencias!$J$3:$J$4,1,FALSE),VLOOKUP(B20,[1]Dependencias!$J$3:$K$4,2,FALSE)),VLOOKUP(A20,[1]Dependencias!$F$3:$I$15,4,FALSE)),"")</f>
        <v>5</v>
      </c>
      <c r="J20" s="30" t="s">
        <v>192</v>
      </c>
      <c r="K20" s="31" t="s">
        <v>224</v>
      </c>
      <c r="L20" s="33" t="str">
        <f>IFERROR(VLOOKUP($C20,[1]Dependencias!$A$2:$D$26,2,FALSE),"")</f>
        <v>Direccion de Gestion Corporativa</v>
      </c>
      <c r="M20" s="33" t="str">
        <f>IFERROR(VLOOKUP($C20,[1]Dependencias!$A$2:$D$26,4,FALSE),"")</f>
        <v>Yamile Borja Martinez</v>
      </c>
      <c r="N20" s="37">
        <v>44715</v>
      </c>
      <c r="O20" s="41">
        <f>IF(N20="","No hay fecha de respuesta!",NETWORKDAYS(G20,N20,[1]FESTIVOS!$A$2:$A$146))</f>
        <v>3</v>
      </c>
      <c r="P20" s="31"/>
    </row>
    <row r="21" spans="1:16" ht="17.25" x14ac:dyDescent="0.25">
      <c r="A21" s="36" t="s">
        <v>46</v>
      </c>
      <c r="B21" s="30" t="s">
        <v>188</v>
      </c>
      <c r="C21" s="32">
        <v>310</v>
      </c>
      <c r="D21" s="30" t="s">
        <v>187</v>
      </c>
      <c r="E21" s="38">
        <v>2145652022</v>
      </c>
      <c r="F21" s="39">
        <v>20227100096562</v>
      </c>
      <c r="G21" s="40">
        <v>44714</v>
      </c>
      <c r="H21" s="40">
        <f>IF(G21="","",WORKDAY(G21,I21,[1]FESTIVOS!$A$2:$V$146))</f>
        <v>44728</v>
      </c>
      <c r="I21" s="32">
        <f>IFERROR(IFERROR(IF(B21=VLOOKUP(B21,[1]Dependencias!$J$3:$J$4,1,FALSE),VLOOKUP(B21,[1]Dependencias!$J$3:$K$4,2,FALSE)),VLOOKUP(A21,[1]Dependencias!$F$3:$I$15,4,FALSE)),"")</f>
        <v>10</v>
      </c>
      <c r="J21" s="30" t="s">
        <v>140</v>
      </c>
      <c r="K21" s="31" t="s">
        <v>225</v>
      </c>
      <c r="L21" s="33" t="str">
        <f>IFERROR(VLOOKUP($C21,[1]Dependencias!$A$2:$D$26,2,FALSE),"")</f>
        <v>Subdirección de Gestión Cultural y Artística</v>
      </c>
      <c r="M21" s="33" t="str">
        <f>IFERROR(VLOOKUP($C21,[1]Dependencias!$A$2:$D$26,4,FALSE),"")</f>
        <v>Ines Elvira Montealegre Martinez</v>
      </c>
      <c r="N21" s="34">
        <v>44725</v>
      </c>
      <c r="O21" s="41">
        <f>IF(N21="","No hay fecha de respuesta!",NETWORKDAYS(G21,N21,[1]FESTIVOS!$A$2:$A$146))</f>
        <v>8</v>
      </c>
      <c r="P21" s="31" t="s">
        <v>226</v>
      </c>
    </row>
    <row r="22" spans="1:16" ht="17.25" x14ac:dyDescent="0.25">
      <c r="A22" s="36" t="s">
        <v>46</v>
      </c>
      <c r="B22" s="30" t="s">
        <v>24</v>
      </c>
      <c r="C22" s="32">
        <v>700</v>
      </c>
      <c r="D22" s="30" t="s">
        <v>187</v>
      </c>
      <c r="E22" s="38">
        <v>2154172022</v>
      </c>
      <c r="F22" s="39">
        <v>20227100097132</v>
      </c>
      <c r="G22" s="40">
        <v>44715</v>
      </c>
      <c r="H22" s="40">
        <f>IF(G22="","",WORKDAY(G22,I22,[1]FESTIVOS!$A$2:$V$146))</f>
        <v>44722</v>
      </c>
      <c r="I22" s="32">
        <f>IFERROR(IFERROR(IF(B22=VLOOKUP(B22,[1]Dependencias!$J$3:$J$4,1,FALSE),VLOOKUP(B22,[1]Dependencias!$J$3:$K$4,2,FALSE)),VLOOKUP(A22,[1]Dependencias!$F$3:$I$15,4,FALSE)),"")</f>
        <v>5</v>
      </c>
      <c r="J22" s="30" t="s">
        <v>192</v>
      </c>
      <c r="K22" s="31" t="s">
        <v>227</v>
      </c>
      <c r="L22" s="33" t="str">
        <f>IFERROR(VLOOKUP($C22,[1]Dependencias!$A$2:$D$26,2,FALSE),"")</f>
        <v>Direccion de Gestion Corporativa</v>
      </c>
      <c r="M22" s="33" t="str">
        <f>IFERROR(VLOOKUP($C22,[1]Dependencias!$A$2:$D$26,4,FALSE),"")</f>
        <v>Yamile Borja Martinez</v>
      </c>
      <c r="N22" s="37">
        <v>44715</v>
      </c>
      <c r="O22" s="41">
        <f>IF(N22="","No hay fecha de respuesta!",NETWORKDAYS(G22,N22,[1]FESTIVOS!$A$2:$A$146))</f>
        <v>1</v>
      </c>
      <c r="P22" s="31"/>
    </row>
    <row r="23" spans="1:16" ht="17.25" x14ac:dyDescent="0.25">
      <c r="A23" s="36" t="s">
        <v>35</v>
      </c>
      <c r="B23" s="30" t="s">
        <v>24</v>
      </c>
      <c r="C23" s="32">
        <v>700</v>
      </c>
      <c r="D23" s="30" t="s">
        <v>187</v>
      </c>
      <c r="E23" s="38">
        <v>2139272022</v>
      </c>
      <c r="F23" s="39">
        <v>20227100096072</v>
      </c>
      <c r="G23" s="40">
        <v>44714</v>
      </c>
      <c r="H23" s="40">
        <f>IF(G23="","",WORKDAY(G23,I23,[1]FESTIVOS!$A$2:$V$146))</f>
        <v>44721</v>
      </c>
      <c r="I23" s="32">
        <f>IFERROR(IFERROR(IF(B23=VLOOKUP(B23,[1]Dependencias!$J$3:$J$4,1,FALSE),VLOOKUP(B23,[1]Dependencias!$J$3:$K$4,2,FALSE)),VLOOKUP(A23,[1]Dependencias!$F$3:$I$15,4,FALSE)),"")</f>
        <v>5</v>
      </c>
      <c r="J23" s="30" t="s">
        <v>192</v>
      </c>
      <c r="K23" s="31" t="s">
        <v>228</v>
      </c>
      <c r="L23" s="33" t="str">
        <f>IFERROR(VLOOKUP($C23,[1]Dependencias!$A$2:$D$26,2,FALSE),"")</f>
        <v>Direccion de Gestion Corporativa</v>
      </c>
      <c r="M23" s="33" t="str">
        <f>IFERROR(VLOOKUP($C23,[1]Dependencias!$A$2:$D$26,4,FALSE),"")</f>
        <v>Yamile Borja Martinez</v>
      </c>
      <c r="N23" s="37">
        <v>44715</v>
      </c>
      <c r="O23" s="41">
        <f>IF(N23="","No hay fecha de respuesta!",NETWORKDAYS(G23,N23,[1]FESTIVOS!$A$2:$A$146))</f>
        <v>2</v>
      </c>
      <c r="P23" s="31"/>
    </row>
    <row r="24" spans="1:16" ht="17.25" x14ac:dyDescent="0.25">
      <c r="A24" s="36" t="s">
        <v>46</v>
      </c>
      <c r="B24" s="30" t="s">
        <v>18</v>
      </c>
      <c r="C24" s="32">
        <v>700</v>
      </c>
      <c r="D24" s="30" t="s">
        <v>187</v>
      </c>
      <c r="E24" s="38">
        <v>2143942022</v>
      </c>
      <c r="F24" s="39">
        <v>20227100096482</v>
      </c>
      <c r="G24" s="40">
        <v>44714</v>
      </c>
      <c r="H24" s="40">
        <f>IF(G24="","",WORKDAY(G24,I24,[1]FESTIVOS!$A$2:$V$146))</f>
        <v>44728</v>
      </c>
      <c r="I24" s="32">
        <f>IFERROR(IFERROR(IF(B24=VLOOKUP(B24,[1]Dependencias!$J$3:$J$4,1,FALSE),VLOOKUP(B24,[1]Dependencias!$J$3:$K$4,2,FALSE)),VLOOKUP(A24,[1]Dependencias!$F$3:$I$15,4,FALSE)),"")</f>
        <v>10</v>
      </c>
      <c r="J24" s="30" t="s">
        <v>151</v>
      </c>
      <c r="K24" s="31" t="s">
        <v>229</v>
      </c>
      <c r="L24" s="33" t="str">
        <f>IFERROR(VLOOKUP($C24,[1]Dependencias!$A$2:$D$26,2,FALSE),"")</f>
        <v>Direccion de Gestion Corporativa</v>
      </c>
      <c r="M24" s="33" t="str">
        <f>IFERROR(VLOOKUP($C24,[1]Dependencias!$A$2:$D$26,4,FALSE),"")</f>
        <v>Yamile Borja Martinez</v>
      </c>
      <c r="N24" s="34">
        <v>44728</v>
      </c>
      <c r="O24" s="41">
        <f>IF(N24="","No hay fecha de respuesta!",NETWORKDAYS(G24,N24,[1]FESTIVOS!$A$2:$A$146))</f>
        <v>11</v>
      </c>
      <c r="P24" s="31" t="s">
        <v>230</v>
      </c>
    </row>
    <row r="25" spans="1:16" ht="17.25" x14ac:dyDescent="0.25">
      <c r="A25" s="36" t="s">
        <v>46</v>
      </c>
      <c r="B25" s="30" t="s">
        <v>188</v>
      </c>
      <c r="C25" s="32">
        <v>730</v>
      </c>
      <c r="D25" s="30" t="s">
        <v>187</v>
      </c>
      <c r="E25" s="38">
        <v>2146432022</v>
      </c>
      <c r="F25" s="39">
        <v>20227100096642</v>
      </c>
      <c r="G25" s="40">
        <v>44714</v>
      </c>
      <c r="H25" s="40">
        <f>IF(G25="","",WORKDAY(G25,I25,[1]FESTIVOS!$A$2:$V$146))</f>
        <v>44728</v>
      </c>
      <c r="I25" s="32">
        <f>IFERROR(IFERROR(IF(B25=VLOOKUP(B25,[1]Dependencias!$J$3:$J$4,1,FALSE),VLOOKUP(B25,[1]Dependencias!$J$3:$K$4,2,FALSE)),VLOOKUP(A25,[1]Dependencias!$F$3:$I$15,4,FALSE)),"")</f>
        <v>10</v>
      </c>
      <c r="J25" s="30" t="s">
        <v>151</v>
      </c>
      <c r="K25" s="31" t="s">
        <v>231</v>
      </c>
      <c r="L25" s="33" t="str">
        <f>IFERROR(VLOOKUP($C25,[1]Dependencias!$A$2:$D$26,2,FALSE),"")</f>
        <v>Grupo Interno De Trabajo De Gestión Del Talento Humano</v>
      </c>
      <c r="M25" s="33" t="str">
        <f>IFERROR(VLOOKUP($C25,[1]Dependencias!$A$2:$D$26,4,FALSE),"")</f>
        <v>Alba Nohora Diaz Galan</v>
      </c>
      <c r="N25" s="34">
        <v>44718</v>
      </c>
      <c r="O25" s="41">
        <f>IF(N25="","No hay fecha de respuesta!",NETWORKDAYS(G25,N25,[1]FESTIVOS!$A$2:$A$146))</f>
        <v>3</v>
      </c>
      <c r="P25" s="31" t="s">
        <v>232</v>
      </c>
    </row>
    <row r="26" spans="1:16" ht="17.25" x14ac:dyDescent="0.25">
      <c r="A26" s="36" t="s">
        <v>46</v>
      </c>
      <c r="B26" s="30" t="s">
        <v>24</v>
      </c>
      <c r="C26" s="32">
        <v>700</v>
      </c>
      <c r="D26" s="30" t="s">
        <v>187</v>
      </c>
      <c r="E26" s="38">
        <v>2158352022</v>
      </c>
      <c r="F26" s="39">
        <v>20227100096622</v>
      </c>
      <c r="G26" s="40">
        <v>44714</v>
      </c>
      <c r="H26" s="40">
        <f>IF(G26="","",WORKDAY(G26,I26,[1]FESTIVOS!$A$2:$V$146))</f>
        <v>44721</v>
      </c>
      <c r="I26" s="32">
        <f>IFERROR(IFERROR(IF(B26=VLOOKUP(B26,[1]Dependencias!$J$3:$J$4,1,FALSE),VLOOKUP(B26,[1]Dependencias!$J$3:$K$4,2,FALSE)),VLOOKUP(A26,[1]Dependencias!$F$3:$I$15,4,FALSE)),"")</f>
        <v>5</v>
      </c>
      <c r="J26" s="30" t="s">
        <v>192</v>
      </c>
      <c r="K26" s="31" t="s">
        <v>233</v>
      </c>
      <c r="L26" s="33" t="str">
        <f>IFERROR(VLOOKUP($C26,[1]Dependencias!$A$2:$D$26,2,FALSE),"")</f>
        <v>Direccion de Gestion Corporativa</v>
      </c>
      <c r="M26" s="33" t="str">
        <f>IFERROR(VLOOKUP($C26,[1]Dependencias!$A$2:$D$26,4,FALSE),"")</f>
        <v>Yamile Borja Martinez</v>
      </c>
      <c r="N26" s="34">
        <v>44715</v>
      </c>
      <c r="O26" s="41">
        <f>IF(N26="","No hay fecha de respuesta!",NETWORKDAYS(G26,N26,[1]FESTIVOS!$A$2:$A$146))</f>
        <v>2</v>
      </c>
      <c r="P26" s="31"/>
    </row>
    <row r="27" spans="1:16" ht="17.25" x14ac:dyDescent="0.25">
      <c r="A27" s="36" t="s">
        <v>46</v>
      </c>
      <c r="B27" s="30" t="s">
        <v>24</v>
      </c>
      <c r="C27" s="32">
        <v>700</v>
      </c>
      <c r="D27" s="30" t="s">
        <v>187</v>
      </c>
      <c r="E27" s="38">
        <v>2158502022</v>
      </c>
      <c r="F27" s="39">
        <v>20227100097252</v>
      </c>
      <c r="G27" s="40">
        <v>44715</v>
      </c>
      <c r="H27" s="40">
        <f>IF(G27="","",WORKDAY(G27,I27,[1]FESTIVOS!$A$2:$V$146))</f>
        <v>44722</v>
      </c>
      <c r="I27" s="32">
        <f>IFERROR(IFERROR(IF(B27=VLOOKUP(B27,[1]Dependencias!$J$3:$J$4,1,FALSE),VLOOKUP(B27,[1]Dependencias!$J$3:$K$4,2,FALSE)),VLOOKUP(A27,[1]Dependencias!$F$3:$I$15,4,FALSE)),"")</f>
        <v>5</v>
      </c>
      <c r="J27" s="30" t="s">
        <v>192</v>
      </c>
      <c r="K27" s="31" t="s">
        <v>225</v>
      </c>
      <c r="L27" s="33" t="str">
        <f>IFERROR(VLOOKUP($C27,[1]Dependencias!$A$2:$D$26,2,FALSE),"")</f>
        <v>Direccion de Gestion Corporativa</v>
      </c>
      <c r="M27" s="33" t="str">
        <f>IFERROR(VLOOKUP($C27,[1]Dependencias!$A$2:$D$26,4,FALSE),"")</f>
        <v>Yamile Borja Martinez</v>
      </c>
      <c r="N27" s="34">
        <v>44722</v>
      </c>
      <c r="O27" s="41">
        <f>IF(N27="","No hay fecha de respuesta!",NETWORKDAYS(G27,N27,[1]FESTIVOS!$A$2:$A$146))</f>
        <v>6</v>
      </c>
      <c r="P27" s="31" t="s">
        <v>234</v>
      </c>
    </row>
    <row r="28" spans="1:16" ht="17.25" x14ac:dyDescent="0.25">
      <c r="A28" s="36" t="s">
        <v>46</v>
      </c>
      <c r="B28" s="30" t="s">
        <v>24</v>
      </c>
      <c r="C28" s="32">
        <v>800</v>
      </c>
      <c r="D28" s="30" t="s">
        <v>187</v>
      </c>
      <c r="E28" s="38">
        <v>2158762022</v>
      </c>
      <c r="F28" s="39">
        <v>20227100097532</v>
      </c>
      <c r="G28" s="40">
        <v>44715</v>
      </c>
      <c r="H28" s="40">
        <f>IF(G28="","",WORKDAY(G28,I28,[1]FESTIVOS!$A$2:$V$146))</f>
        <v>44722</v>
      </c>
      <c r="I28" s="32">
        <f>IFERROR(IFERROR(IF(B28=VLOOKUP(B28,[1]Dependencias!$J$3:$J$4,1,FALSE),VLOOKUP(B28,[1]Dependencias!$J$3:$K$4,2,FALSE)),VLOOKUP(A28,[1]Dependencias!$F$3:$I$15,4,FALSE)),"")</f>
        <v>5</v>
      </c>
      <c r="J28" s="30" t="s">
        <v>192</v>
      </c>
      <c r="K28" s="31" t="s">
        <v>235</v>
      </c>
      <c r="L28" s="33" t="str">
        <f>IFERROR(VLOOKUP($C28,[1]Dependencias!$A$2:$D$26,2,FALSE),"")</f>
        <v>Dirección de Lectura y Bibliotecas</v>
      </c>
      <c r="M28" s="33" t="str">
        <f>IFERROR(VLOOKUP($C28,[1]Dependencias!$A$2:$D$26,4,FALSE),"")</f>
        <v>Maria Consuelo Gaitan Gaitan</v>
      </c>
      <c r="N28" s="34">
        <v>44718</v>
      </c>
      <c r="O28" s="41">
        <f>IF(N28="","No hay fecha de respuesta!",NETWORKDAYS(G28,N28,[1]FESTIVOS!$A$2:$A$146))</f>
        <v>2</v>
      </c>
      <c r="P28" s="31" t="s">
        <v>236</v>
      </c>
    </row>
    <row r="29" spans="1:16" ht="17.25" x14ac:dyDescent="0.25">
      <c r="A29" s="29" t="s">
        <v>46</v>
      </c>
      <c r="B29" s="30" t="s">
        <v>188</v>
      </c>
      <c r="C29" s="32">
        <v>700</v>
      </c>
      <c r="D29" s="30" t="s">
        <v>196</v>
      </c>
      <c r="E29" s="38">
        <v>2160182022</v>
      </c>
      <c r="F29" s="39">
        <v>20227100097632</v>
      </c>
      <c r="G29" s="40">
        <v>44715</v>
      </c>
      <c r="H29" s="40">
        <f>IF(G29="","",WORKDAY(G29,I29,[1]FESTIVOS!$A$2:$V$146))</f>
        <v>44729</v>
      </c>
      <c r="I29" s="32">
        <f>IFERROR(IFERROR(IF(B29=VLOOKUP(B29,[1]Dependencias!$J$3:$J$4,1,FALSE),VLOOKUP(B29,[1]Dependencias!$J$3:$K$4,2,FALSE)),VLOOKUP(A29,[1]Dependencias!$F$3:$I$15,4,FALSE)),"")</f>
        <v>10</v>
      </c>
      <c r="J29" s="30" t="s">
        <v>140</v>
      </c>
      <c r="K29" s="31" t="s">
        <v>237</v>
      </c>
      <c r="L29" s="33" t="str">
        <f>IFERROR(VLOOKUP($C29,[1]Dependencias!$A$2:$D$26,2,FALSE),"")</f>
        <v>Direccion de Gestion Corporativa</v>
      </c>
      <c r="M29" s="33" t="str">
        <f>IFERROR(VLOOKUP($C29,[1]Dependencias!$A$2:$D$26,4,FALSE),"")</f>
        <v>Yamile Borja Martinez</v>
      </c>
      <c r="N29" s="34">
        <v>44729</v>
      </c>
      <c r="O29" s="41">
        <f>IF(N29="","No hay fecha de respuesta!",NETWORKDAYS(G29,N29,[1]FESTIVOS!$A$2:$A$146))</f>
        <v>11</v>
      </c>
      <c r="P29" s="31" t="s">
        <v>238</v>
      </c>
    </row>
    <row r="30" spans="1:16" ht="17.25" x14ac:dyDescent="0.25">
      <c r="A30" s="29" t="s">
        <v>41</v>
      </c>
      <c r="B30" s="30" t="s">
        <v>188</v>
      </c>
      <c r="C30" s="32">
        <v>220</v>
      </c>
      <c r="D30" s="30" t="s">
        <v>190</v>
      </c>
      <c r="E30" s="38">
        <v>2095882022</v>
      </c>
      <c r="F30" s="39">
        <v>20227100098162</v>
      </c>
      <c r="G30" s="40">
        <v>44715</v>
      </c>
      <c r="H30" s="40">
        <f>IF(G30="","",WORKDAY(G30,I30,[1]FESTIVOS!$A$2:$V$146))</f>
        <v>44740</v>
      </c>
      <c r="I30" s="32">
        <f>IFERROR(IFERROR(IF(B30=VLOOKUP(B30,[1]Dependencias!$J$3:$J$4,1,FALSE),VLOOKUP(B30,[1]Dependencias!$J$3:$K$4,2,FALSE)),VLOOKUP(A30,[1]Dependencias!$F$3:$I$15,4,FALSE)),"")</f>
        <v>15</v>
      </c>
      <c r="J30" s="30" t="s">
        <v>189</v>
      </c>
      <c r="K30" s="31" t="s">
        <v>239</v>
      </c>
      <c r="L30" s="33" t="str">
        <f>IFERROR(VLOOKUP($C30,[1]Dependencias!$A$2:$D$26,2,FALSE),"")</f>
        <v>Dirección de Fomento</v>
      </c>
      <c r="M30" s="33" t="str">
        <f>IFERROR(VLOOKUP($C30,[1]Dependencias!$A$2:$D$26,4,FALSE),"")</f>
        <v>Vanessa Barrenecha Samur</v>
      </c>
      <c r="N30" s="34">
        <v>44728</v>
      </c>
      <c r="O30" s="41">
        <f>IF(N30="","No hay fecha de respuesta!",NETWORKDAYS(G30,N30,[1]FESTIVOS!$A$2:$A$146))</f>
        <v>10</v>
      </c>
      <c r="P30" s="31" t="s">
        <v>240</v>
      </c>
    </row>
    <row r="31" spans="1:16" ht="17.25" x14ac:dyDescent="0.25">
      <c r="A31" s="29" t="s">
        <v>41</v>
      </c>
      <c r="B31" s="30" t="s">
        <v>188</v>
      </c>
      <c r="C31" s="32">
        <v>300</v>
      </c>
      <c r="D31" s="30" t="s">
        <v>187</v>
      </c>
      <c r="E31" s="38">
        <v>2164762022</v>
      </c>
      <c r="F31" s="39">
        <v>20227100097852</v>
      </c>
      <c r="G31" s="40">
        <v>44718</v>
      </c>
      <c r="H31" s="40">
        <f>IF(G31="","",WORKDAY(G31,I31,[1]FESTIVOS!$A$2:$V$146))</f>
        <v>44741</v>
      </c>
      <c r="I31" s="32">
        <f>IFERROR(IFERROR(IF(B31=VLOOKUP(B31,[1]Dependencias!$J$3:$J$4,1,FALSE),VLOOKUP(B31,[1]Dependencias!$J$3:$K$4,2,FALSE)),VLOOKUP(A31,[1]Dependencias!$F$3:$I$15,4,FALSE)),"")</f>
        <v>15</v>
      </c>
      <c r="J31" s="30" t="s">
        <v>151</v>
      </c>
      <c r="K31" s="31" t="s">
        <v>241</v>
      </c>
      <c r="L31" s="33" t="str">
        <f>IFERROR(VLOOKUP($C31,[1]Dependencias!$A$2:$D$26,2,FALSE),"")</f>
        <v>Dirección de Arte, Cultura y Patrimonio</v>
      </c>
      <c r="M31" s="33" t="str">
        <f>IFERROR(VLOOKUP($C31,[1]Dependencias!$A$2:$D$26,4,FALSE),"")</f>
        <v>Liliana Mercedes Gonzalez Jinete</v>
      </c>
      <c r="N31" s="34">
        <v>44729</v>
      </c>
      <c r="O31" s="41">
        <f>IF(N31="","No hay fecha de respuesta!",NETWORKDAYS(G31,N31,[1]FESTIVOS!$A$2:$A$146))</f>
        <v>10</v>
      </c>
      <c r="P31" s="31" t="s">
        <v>242</v>
      </c>
    </row>
    <row r="32" spans="1:16" ht="17.25" x14ac:dyDescent="0.25">
      <c r="A32" s="29" t="s">
        <v>41</v>
      </c>
      <c r="B32" s="30" t="s">
        <v>188</v>
      </c>
      <c r="C32" s="32">
        <v>310</v>
      </c>
      <c r="D32" s="30" t="s">
        <v>187</v>
      </c>
      <c r="E32" s="38">
        <v>2171962022</v>
      </c>
      <c r="F32" s="39">
        <v>20227100098032</v>
      </c>
      <c r="G32" s="40">
        <v>44718</v>
      </c>
      <c r="H32" s="40">
        <f>IF(G32="","",WORKDAY(G32,I32,[1]FESTIVOS!$A$2:$V$146))</f>
        <v>44741</v>
      </c>
      <c r="I32" s="32">
        <f>IFERROR(IFERROR(IF(B32=VLOOKUP(B32,[1]Dependencias!$J$3:$J$4,1,FALSE),VLOOKUP(B32,[1]Dependencias!$J$3:$K$4,2,FALSE)),VLOOKUP(A32,[1]Dependencias!$F$3:$I$15,4,FALSE)),"")</f>
        <v>15</v>
      </c>
      <c r="J32" s="30" t="s">
        <v>140</v>
      </c>
      <c r="K32" s="31" t="s">
        <v>243</v>
      </c>
      <c r="L32" s="33" t="str">
        <f>IFERROR(VLOOKUP($C32,[1]Dependencias!$A$2:$D$26,2,FALSE),"")</f>
        <v>Subdirección de Gestión Cultural y Artística</v>
      </c>
      <c r="M32" s="33" t="str">
        <f>IFERROR(VLOOKUP($C32,[1]Dependencias!$A$2:$D$26,4,FALSE),"")</f>
        <v>Ines Elvira Montealegre Martinez</v>
      </c>
      <c r="N32" s="34">
        <v>44735</v>
      </c>
      <c r="O32" s="41">
        <f>IF(N32="","No hay fecha de respuesta!",NETWORKDAYS(G32,N32,[1]FESTIVOS!$A$2:$A$146))</f>
        <v>13</v>
      </c>
      <c r="P32" s="31" t="s">
        <v>244</v>
      </c>
    </row>
    <row r="33" spans="1:16" ht="17.25" x14ac:dyDescent="0.25">
      <c r="A33" s="29" t="s">
        <v>46</v>
      </c>
      <c r="B33" s="30" t="s">
        <v>24</v>
      </c>
      <c r="C33" s="32">
        <v>700</v>
      </c>
      <c r="D33" s="30" t="s">
        <v>187</v>
      </c>
      <c r="E33" s="38">
        <v>2173642022</v>
      </c>
      <c r="F33" s="39">
        <v>20227100098172</v>
      </c>
      <c r="G33" s="40">
        <v>44718</v>
      </c>
      <c r="H33" s="40">
        <f>IF(G33="","",WORKDAY(G33,I33,[1]FESTIVOS!$A$2:$V$146))</f>
        <v>44725</v>
      </c>
      <c r="I33" s="32">
        <f>IFERROR(IFERROR(IF(B33=VLOOKUP(B33,[1]Dependencias!$J$3:$J$4,1,FALSE),VLOOKUP(B33,[1]Dependencias!$J$3:$K$4,2,FALSE)),VLOOKUP(A33,[1]Dependencias!$F$3:$I$15,4,FALSE)),"")</f>
        <v>5</v>
      </c>
      <c r="J33" s="30" t="s">
        <v>192</v>
      </c>
      <c r="K33" s="31" t="s">
        <v>245</v>
      </c>
      <c r="L33" s="33" t="str">
        <f>IFERROR(VLOOKUP($C33,[1]Dependencias!$A$2:$D$26,2,FALSE),"")</f>
        <v>Direccion de Gestion Corporativa</v>
      </c>
      <c r="M33" s="33" t="str">
        <f>IFERROR(VLOOKUP($C33,[1]Dependencias!$A$2:$D$26,4,FALSE),"")</f>
        <v>Yamile Borja Martinez</v>
      </c>
      <c r="N33" s="34">
        <v>44725</v>
      </c>
      <c r="O33" s="41">
        <f>IF(N33="","No hay fecha de respuesta!",NETWORKDAYS(G33,N33,[1]FESTIVOS!$A$2:$A$146))</f>
        <v>6</v>
      </c>
      <c r="P33" s="31" t="s">
        <v>246</v>
      </c>
    </row>
    <row r="34" spans="1:16" ht="17.25" x14ac:dyDescent="0.25">
      <c r="A34" s="29" t="s">
        <v>46</v>
      </c>
      <c r="B34" s="30" t="s">
        <v>188</v>
      </c>
      <c r="C34" s="32">
        <v>730</v>
      </c>
      <c r="D34" s="30" t="s">
        <v>187</v>
      </c>
      <c r="E34" s="38">
        <v>2175932022</v>
      </c>
      <c r="F34" s="39">
        <v>20227100098332</v>
      </c>
      <c r="G34" s="40">
        <v>44718</v>
      </c>
      <c r="H34" s="40">
        <f>IF(G34="","",WORKDAY(G34,I34,[1]FESTIVOS!$A$2:$V$146))</f>
        <v>44733</v>
      </c>
      <c r="I34" s="32">
        <f>IFERROR(IFERROR(IF(B34=VLOOKUP(B34,[1]Dependencias!$J$3:$J$4,1,FALSE),VLOOKUP(B34,[1]Dependencias!$J$3:$K$4,2,FALSE)),VLOOKUP(A34,[1]Dependencias!$F$3:$I$15,4,FALSE)),"")</f>
        <v>10</v>
      </c>
      <c r="J34" s="30" t="s">
        <v>136</v>
      </c>
      <c r="K34" s="31" t="s">
        <v>247</v>
      </c>
      <c r="L34" s="33" t="str">
        <f>IFERROR(VLOOKUP($C34,[1]Dependencias!$A$2:$D$26,2,FALSE),"")</f>
        <v>Grupo Interno De Trabajo De Gestión Del Talento Humano</v>
      </c>
      <c r="M34" s="33" t="str">
        <f>IFERROR(VLOOKUP($C34,[1]Dependencias!$A$2:$D$26,4,FALSE),"")</f>
        <v>Alba Nohora Diaz Galan</v>
      </c>
      <c r="N34" s="34">
        <v>44726</v>
      </c>
      <c r="O34" s="41">
        <f>IF(N34="","No hay fecha de respuesta!",NETWORKDAYS(G34,N34,[1]FESTIVOS!$A$2:$A$146))</f>
        <v>7</v>
      </c>
      <c r="P34" s="31" t="s">
        <v>248</v>
      </c>
    </row>
    <row r="35" spans="1:16" ht="17.25" x14ac:dyDescent="0.25">
      <c r="A35" s="36" t="s">
        <v>46</v>
      </c>
      <c r="B35" s="30" t="s">
        <v>188</v>
      </c>
      <c r="C35" s="32">
        <v>330</v>
      </c>
      <c r="D35" s="30" t="s">
        <v>187</v>
      </c>
      <c r="E35" s="38">
        <v>2159932022</v>
      </c>
      <c r="F35" s="39">
        <v>20227100097612</v>
      </c>
      <c r="G35" s="40">
        <v>44715</v>
      </c>
      <c r="H35" s="40">
        <f>IF(G35="","",WORKDAY(G35,I35,[1]FESTIVOS!$A$2:$V$146))</f>
        <v>44729</v>
      </c>
      <c r="I35" s="32">
        <f>IFERROR(IFERROR(IF(B35=VLOOKUP(B35,[1]Dependencias!$J$3:$J$4,1,FALSE),VLOOKUP(B35,[1]Dependencias!$J$3:$K$4,2,FALSE)),VLOOKUP(A35,[1]Dependencias!$F$3:$I$15,4,FALSE)),"")</f>
        <v>10</v>
      </c>
      <c r="J35" s="30" t="s">
        <v>142</v>
      </c>
      <c r="K35" s="31" t="s">
        <v>197</v>
      </c>
      <c r="L35" s="33" t="str">
        <f>IFERROR(VLOOKUP($C35,[1]Dependencias!$A$2:$D$26,2,FALSE),"")</f>
        <v>Subdirección de Infraestructura y patrimonio cultural</v>
      </c>
      <c r="M35" s="33" t="str">
        <f>IFERROR(VLOOKUP($C35,[1]Dependencias!$A$2:$D$26,4,FALSE),"")</f>
        <v>Ivan Dario Quiñones Sanchez</v>
      </c>
      <c r="N35" s="34">
        <v>44726</v>
      </c>
      <c r="O35" s="41">
        <f>IF(N35="","No hay fecha de respuesta!",NETWORKDAYS(G35,N35,[1]FESTIVOS!$A$2:$A$146))</f>
        <v>8</v>
      </c>
      <c r="P35" s="31" t="s">
        <v>249</v>
      </c>
    </row>
    <row r="36" spans="1:16" ht="17.25" x14ac:dyDescent="0.25">
      <c r="A36" s="36" t="s">
        <v>41</v>
      </c>
      <c r="B36" s="30" t="s">
        <v>188</v>
      </c>
      <c r="C36" s="32">
        <v>220</v>
      </c>
      <c r="D36" s="30" t="s">
        <v>190</v>
      </c>
      <c r="E36" s="38">
        <v>2043002022</v>
      </c>
      <c r="F36" s="39">
        <v>20227100099342</v>
      </c>
      <c r="G36" s="40">
        <v>44715</v>
      </c>
      <c r="H36" s="40">
        <f>IF(G36="","",WORKDAY(G36,I36,[1]FESTIVOS!$A$2:$V$146))</f>
        <v>44740</v>
      </c>
      <c r="I36" s="32">
        <f>IFERROR(IFERROR(IF(B36=VLOOKUP(B36,[1]Dependencias!$J$3:$J$4,1,FALSE),VLOOKUP(B36,[1]Dependencias!$J$3:$K$4,2,FALSE)),VLOOKUP(A36,[1]Dependencias!$F$3:$I$15,4,FALSE)),"")</f>
        <v>15</v>
      </c>
      <c r="J36" s="30" t="s">
        <v>189</v>
      </c>
      <c r="K36" s="31" t="s">
        <v>250</v>
      </c>
      <c r="L36" s="33" t="str">
        <f>IFERROR(VLOOKUP($C36,[1]Dependencias!$A$2:$D$26,2,FALSE),"")</f>
        <v>Dirección de Fomento</v>
      </c>
      <c r="M36" s="33" t="str">
        <f>IFERROR(VLOOKUP($C36,[1]Dependencias!$A$2:$D$26,4,FALSE),"")</f>
        <v>Vanessa Barrenecha Samur</v>
      </c>
      <c r="N36" s="34">
        <v>44726</v>
      </c>
      <c r="O36" s="41">
        <f>IF(N36="","No hay fecha de respuesta!",NETWORKDAYS(G36,N36,[1]FESTIVOS!$A$2:$A$146))</f>
        <v>8</v>
      </c>
      <c r="P36" s="31" t="s">
        <v>251</v>
      </c>
    </row>
    <row r="37" spans="1:16" ht="17.25" x14ac:dyDescent="0.25">
      <c r="A37" s="36" t="s">
        <v>46</v>
      </c>
      <c r="B37" s="30" t="s">
        <v>24</v>
      </c>
      <c r="C37" s="32">
        <v>700</v>
      </c>
      <c r="D37" s="30" t="s">
        <v>187</v>
      </c>
      <c r="E37" s="38">
        <v>2164732022</v>
      </c>
      <c r="F37" s="39">
        <v>20227100097842</v>
      </c>
      <c r="G37" s="40">
        <v>44718</v>
      </c>
      <c r="H37" s="40">
        <f>IF(G37="","",WORKDAY(G37,I37,[1]FESTIVOS!$A$2:$V$146))</f>
        <v>44725</v>
      </c>
      <c r="I37" s="32">
        <f>IFERROR(IFERROR(IF(B37=VLOOKUP(B37,[1]Dependencias!$J$3:$J$4,1,FALSE),VLOOKUP(B37,[1]Dependencias!$J$3:$K$4,2,FALSE)),VLOOKUP(A37,[1]Dependencias!$F$3:$I$15,4,FALSE)),"")</f>
        <v>5</v>
      </c>
      <c r="J37" s="30" t="s">
        <v>192</v>
      </c>
      <c r="K37" s="31" t="s">
        <v>252</v>
      </c>
      <c r="L37" s="33" t="str">
        <f>IFERROR(VLOOKUP($C37,[1]Dependencias!$A$2:$D$26,2,FALSE),"")</f>
        <v>Direccion de Gestion Corporativa</v>
      </c>
      <c r="M37" s="33" t="str">
        <f>IFERROR(VLOOKUP($C37,[1]Dependencias!$A$2:$D$26,4,FALSE),"")</f>
        <v>Yamile Borja Martinez</v>
      </c>
      <c r="N37" s="34">
        <v>44718</v>
      </c>
      <c r="O37" s="41">
        <f>IF(N37="","No hay fecha de respuesta!",NETWORKDAYS(G37,N37,[1]FESTIVOS!$A$2:$A$146))</f>
        <v>1</v>
      </c>
      <c r="P37" s="31" t="s">
        <v>173</v>
      </c>
    </row>
    <row r="38" spans="1:16" ht="17.25" x14ac:dyDescent="0.25">
      <c r="A38" s="36" t="s">
        <v>46</v>
      </c>
      <c r="B38" s="30" t="s">
        <v>188</v>
      </c>
      <c r="C38" s="32">
        <v>310</v>
      </c>
      <c r="D38" s="30" t="s">
        <v>187</v>
      </c>
      <c r="E38" s="38">
        <v>2173772022</v>
      </c>
      <c r="F38" s="39">
        <v>20227100098182</v>
      </c>
      <c r="G38" s="40">
        <v>44718</v>
      </c>
      <c r="H38" s="40">
        <f>IF(G38="","",WORKDAY(G38,I38,[1]FESTIVOS!$A$2:$V$146))</f>
        <v>44733</v>
      </c>
      <c r="I38" s="32">
        <f>IFERROR(IFERROR(IF(B38=VLOOKUP(B38,[1]Dependencias!$J$3:$J$4,1,FALSE),VLOOKUP(B38,[1]Dependencias!$J$3:$K$4,2,FALSE)),VLOOKUP(A38,[1]Dependencias!$F$3:$I$15,4,FALSE)),"")</f>
        <v>10</v>
      </c>
      <c r="J38" s="30" t="s">
        <v>189</v>
      </c>
      <c r="K38" s="31" t="s">
        <v>253</v>
      </c>
      <c r="L38" s="33" t="str">
        <f>IFERROR(VLOOKUP($C38,[1]Dependencias!$A$2:$D$26,2,FALSE),"")</f>
        <v>Subdirección de Gestión Cultural y Artística</v>
      </c>
      <c r="M38" s="33" t="str">
        <f>IFERROR(VLOOKUP($C38,[1]Dependencias!$A$2:$D$26,4,FALSE),"")</f>
        <v>Ines Elvira Montealegre Martinez</v>
      </c>
      <c r="N38" s="34">
        <v>44721</v>
      </c>
      <c r="O38" s="41">
        <f>IF(N38="","No hay fecha de respuesta!",NETWORKDAYS(G38,N38,[1]FESTIVOS!$A$2:$A$146))</f>
        <v>4</v>
      </c>
      <c r="P38" s="31" t="s">
        <v>254</v>
      </c>
    </row>
    <row r="39" spans="1:16" ht="17.25" x14ac:dyDescent="0.25">
      <c r="A39" s="36" t="s">
        <v>46</v>
      </c>
      <c r="B39" s="30" t="s">
        <v>188</v>
      </c>
      <c r="C39" s="32">
        <v>230</v>
      </c>
      <c r="D39" s="30" t="s">
        <v>187</v>
      </c>
      <c r="E39" s="38">
        <v>2180802022</v>
      </c>
      <c r="F39" s="39">
        <v>20227100098752</v>
      </c>
      <c r="G39" s="40">
        <v>44718</v>
      </c>
      <c r="H39" s="40">
        <f>IF(G39="","",WORKDAY(G39,I39,[1]FESTIVOS!$A$2:$V$146))</f>
        <v>44733</v>
      </c>
      <c r="I39" s="32">
        <f>IFERROR(IFERROR(IF(B39=VLOOKUP(B39,[1]Dependencias!$J$3:$J$4,1,FALSE),VLOOKUP(B39,[1]Dependencias!$J$3:$K$4,2,FALSE)),VLOOKUP(A39,[1]Dependencias!$F$3:$I$15,4,FALSE)),"")</f>
        <v>10</v>
      </c>
      <c r="J39" s="30" t="s">
        <v>193</v>
      </c>
      <c r="K39" s="31" t="s">
        <v>255</v>
      </c>
      <c r="L39" s="33" t="str">
        <f>IFERROR(VLOOKUP($C39,[1]Dependencias!$A$2:$D$26,2,FALSE),"")</f>
        <v>Direccion de Personas Juridicas</v>
      </c>
      <c r="M39" s="33" t="str">
        <f>IFERROR(VLOOKUP($C39,[1]Dependencias!$A$2:$D$26,4,FALSE),"")</f>
        <v>Oscar Medina Sanchez</v>
      </c>
      <c r="N39" s="34">
        <v>44727</v>
      </c>
      <c r="O39" s="41">
        <f>IF(N39="","No hay fecha de respuesta!",NETWORKDAYS(G39,N39,[1]FESTIVOS!$A$2:$A$146))</f>
        <v>8</v>
      </c>
      <c r="P39" s="31" t="s">
        <v>256</v>
      </c>
    </row>
    <row r="40" spans="1:16" ht="17.25" x14ac:dyDescent="0.25">
      <c r="A40" s="36" t="s">
        <v>46</v>
      </c>
      <c r="B40" s="30" t="s">
        <v>188</v>
      </c>
      <c r="C40" s="32">
        <v>700</v>
      </c>
      <c r="D40" s="30" t="s">
        <v>187</v>
      </c>
      <c r="E40" s="38">
        <v>2180672022</v>
      </c>
      <c r="F40" s="39">
        <v>20227100098732</v>
      </c>
      <c r="G40" s="40">
        <v>44718</v>
      </c>
      <c r="H40" s="40">
        <f>IF(G40="","",WORKDAY(G40,I40,[1]FESTIVOS!$A$2:$V$146))</f>
        <v>44733</v>
      </c>
      <c r="I40" s="32">
        <f>IFERROR(IFERROR(IF(B40=VLOOKUP(B40,[1]Dependencias!$J$3:$J$4,1,FALSE),VLOOKUP(B40,[1]Dependencias!$J$3:$K$4,2,FALSE)),VLOOKUP(A40,[1]Dependencias!$F$3:$I$15,4,FALSE)),"")</f>
        <v>10</v>
      </c>
      <c r="J40" s="30" t="s">
        <v>151</v>
      </c>
      <c r="K40" s="31" t="s">
        <v>257</v>
      </c>
      <c r="L40" s="33" t="str">
        <f>IFERROR(VLOOKUP($C40,[1]Dependencias!$A$2:$D$26,2,FALSE),"")</f>
        <v>Direccion de Gestion Corporativa</v>
      </c>
      <c r="M40" s="33" t="str">
        <f>IFERROR(VLOOKUP($C40,[1]Dependencias!$A$2:$D$26,4,FALSE),"")</f>
        <v>Yamile Borja Martinez</v>
      </c>
      <c r="N40" s="34">
        <v>44733</v>
      </c>
      <c r="O40" s="41">
        <f>IF(N40="","No hay fecha de respuesta!",NETWORKDAYS(G40,N40,[1]FESTIVOS!$A$2:$A$146))</f>
        <v>11</v>
      </c>
      <c r="P40" s="31" t="s">
        <v>258</v>
      </c>
    </row>
    <row r="41" spans="1:16" ht="17.25" x14ac:dyDescent="0.25">
      <c r="A41" s="36" t="s">
        <v>46</v>
      </c>
      <c r="B41" s="30" t="s">
        <v>188</v>
      </c>
      <c r="C41" s="32">
        <v>210</v>
      </c>
      <c r="D41" s="30" t="s">
        <v>190</v>
      </c>
      <c r="E41" s="38">
        <v>2176892022</v>
      </c>
      <c r="F41" s="39">
        <v>20227100099332</v>
      </c>
      <c r="G41" s="40">
        <v>44718</v>
      </c>
      <c r="H41" s="40">
        <f>IF(G41="","",WORKDAY(G41,I41,[1]FESTIVOS!$A$2:$V$146))</f>
        <v>44733</v>
      </c>
      <c r="I41" s="32">
        <f>IFERROR(IFERROR(IF(B41=VLOOKUP(B41,[1]Dependencias!$J$3:$J$4,1,FALSE),VLOOKUP(B41,[1]Dependencias!$J$3:$K$4,2,FALSE)),VLOOKUP(A41,[1]Dependencias!$F$3:$I$15,4,FALSE)),"")</f>
        <v>10</v>
      </c>
      <c r="J41" s="30" t="s">
        <v>191</v>
      </c>
      <c r="K41" s="31" t="s">
        <v>259</v>
      </c>
      <c r="L41" s="33" t="str">
        <f>IFERROR(VLOOKUP($C41,[1]Dependencias!$A$2:$D$26,2,FALSE),"")</f>
        <v>Dirección de Asuntos Locales y Participación</v>
      </c>
      <c r="M41" s="33" t="str">
        <f>IFERROR(VLOOKUP($C41,[1]Dependencias!$A$2:$D$26,4,FALSE),"")</f>
        <v>Alejandro Franco Plata</v>
      </c>
      <c r="N41" s="34">
        <v>44726</v>
      </c>
      <c r="O41" s="41">
        <f>IF(N41="","No hay fecha de respuesta!",NETWORKDAYS(G41,N41,[1]FESTIVOS!$A$2:$A$146))</f>
        <v>7</v>
      </c>
      <c r="P41" s="31" t="s">
        <v>260</v>
      </c>
    </row>
    <row r="42" spans="1:16" ht="17.25" x14ac:dyDescent="0.25">
      <c r="A42" s="36" t="s">
        <v>71</v>
      </c>
      <c r="B42" s="30" t="s">
        <v>188</v>
      </c>
      <c r="C42" s="32">
        <v>730</v>
      </c>
      <c r="D42" s="30" t="s">
        <v>187</v>
      </c>
      <c r="E42" s="38">
        <v>2182672022</v>
      </c>
      <c r="F42" s="39">
        <v>20227100098002</v>
      </c>
      <c r="G42" s="40">
        <v>44718</v>
      </c>
      <c r="H42" s="40">
        <f>IF(G42="","",WORKDAY(G42,I42,[1]FESTIVOS!$A$2:$V$146))</f>
        <v>44741</v>
      </c>
      <c r="I42" s="32">
        <f>IFERROR(IFERROR(IF(B42=VLOOKUP(B42,[1]Dependencias!$J$3:$J$4,1,FALSE),VLOOKUP(B42,[1]Dependencias!$J$3:$K$4,2,FALSE)),VLOOKUP(A42,[1]Dependencias!$F$3:$I$15,4,FALSE)),"")</f>
        <v>15</v>
      </c>
      <c r="J42" s="30"/>
      <c r="K42" s="31"/>
      <c r="L42" s="33" t="str">
        <f>IFERROR(VLOOKUP($C42,[1]Dependencias!$A$2:$D$26,2,FALSE),"")</f>
        <v>Grupo Interno De Trabajo De Gestión Del Talento Humano</v>
      </c>
      <c r="M42" s="33" t="str">
        <f>IFERROR(VLOOKUP($C42,[1]Dependencias!$A$2:$D$26,4,FALSE),"")</f>
        <v>Alba Nohora Diaz Galan</v>
      </c>
      <c r="N42" s="34">
        <v>44719</v>
      </c>
      <c r="O42" s="41">
        <f>IF(N42="","No hay fecha de respuesta!",NETWORKDAYS(G42,N42,[1]FESTIVOS!$A$2:$A$146))</f>
        <v>2</v>
      </c>
      <c r="P42" s="31" t="s">
        <v>261</v>
      </c>
    </row>
    <row r="43" spans="1:16" ht="17.25" x14ac:dyDescent="0.25">
      <c r="A43" s="29" t="s">
        <v>41</v>
      </c>
      <c r="B43" s="30" t="s">
        <v>188</v>
      </c>
      <c r="C43" s="32">
        <v>230</v>
      </c>
      <c r="D43" s="30" t="s">
        <v>196</v>
      </c>
      <c r="E43" s="38">
        <v>2177272022</v>
      </c>
      <c r="F43" s="39">
        <v>20227100098452</v>
      </c>
      <c r="G43" s="40">
        <v>44718</v>
      </c>
      <c r="H43" s="40">
        <f>IF(G43="","",WORKDAY(G43,I43,[1]FESTIVOS!$A$2:$V$146))</f>
        <v>44741</v>
      </c>
      <c r="I43" s="32">
        <f>IFERROR(IFERROR(IF(B43=VLOOKUP(B43,[1]Dependencias!$J$3:$J$4,1,FALSE),VLOOKUP(B43,[1]Dependencias!$J$3:$K$4,2,FALSE)),VLOOKUP(A43,[1]Dependencias!$F$3:$I$15,4,FALSE)),"")</f>
        <v>15</v>
      </c>
      <c r="J43" s="30" t="s">
        <v>193</v>
      </c>
      <c r="K43" s="31" t="s">
        <v>262</v>
      </c>
      <c r="L43" s="33" t="str">
        <f>IFERROR(VLOOKUP($C43,[1]Dependencias!$A$2:$D$26,2,FALSE),"")</f>
        <v>Direccion de Personas Juridicas</v>
      </c>
      <c r="M43" s="33" t="str">
        <f>IFERROR(VLOOKUP($C43,[1]Dependencias!$A$2:$D$26,4,FALSE),"")</f>
        <v>Oscar Medina Sanchez</v>
      </c>
      <c r="N43" s="34">
        <v>44722</v>
      </c>
      <c r="O43" s="41">
        <f>IF(N43="","No hay fecha de respuesta!",NETWORKDAYS(G43,N43,[1]FESTIVOS!$A$2:$A$146))</f>
        <v>5</v>
      </c>
      <c r="P43" s="31" t="s">
        <v>263</v>
      </c>
    </row>
    <row r="44" spans="1:16" ht="17.25" x14ac:dyDescent="0.25">
      <c r="A44" s="29" t="s">
        <v>46</v>
      </c>
      <c r="B44" s="30" t="s">
        <v>188</v>
      </c>
      <c r="C44" s="32">
        <v>330</v>
      </c>
      <c r="D44" s="30" t="s">
        <v>190</v>
      </c>
      <c r="E44" s="38">
        <v>1996942022</v>
      </c>
      <c r="F44" s="39">
        <v>20227100099642</v>
      </c>
      <c r="G44" s="40">
        <v>44718</v>
      </c>
      <c r="H44" s="40">
        <f>IF(G44="","",WORKDAY(G44,I44,[1]FESTIVOS!$A$2:$V$146))</f>
        <v>44733</v>
      </c>
      <c r="I44" s="32">
        <f>IFERROR(IFERROR(IF(B44=VLOOKUP(B44,[1]Dependencias!$J$3:$J$4,1,FALSE),VLOOKUP(B44,[1]Dependencias!$J$3:$K$4,2,FALSE)),VLOOKUP(A44,[1]Dependencias!$F$3:$I$15,4,FALSE)),"")</f>
        <v>10</v>
      </c>
      <c r="J44" s="30" t="s">
        <v>140</v>
      </c>
      <c r="K44" s="31" t="s">
        <v>264</v>
      </c>
      <c r="L44" s="33" t="str">
        <f>IFERROR(VLOOKUP($C44,[1]Dependencias!$A$2:$D$26,2,FALSE),"")</f>
        <v>Subdirección de Infraestructura y patrimonio cultural</v>
      </c>
      <c r="M44" s="33" t="str">
        <f>IFERROR(VLOOKUP($C44,[1]Dependencias!$A$2:$D$26,4,FALSE),"")</f>
        <v>Ivan Dario Quiñones Sanchez</v>
      </c>
      <c r="N44" s="34">
        <v>44727</v>
      </c>
      <c r="O44" s="41">
        <f>IF(N44="","No hay fecha de respuesta!",NETWORKDAYS(G44,N44,[1]FESTIVOS!$A$2:$A$146))</f>
        <v>8</v>
      </c>
      <c r="P44" s="31" t="s">
        <v>265</v>
      </c>
    </row>
    <row r="45" spans="1:16" ht="17.25" x14ac:dyDescent="0.25">
      <c r="A45" s="29" t="s">
        <v>41</v>
      </c>
      <c r="B45" s="30" t="s">
        <v>188</v>
      </c>
      <c r="C45" s="32">
        <v>220</v>
      </c>
      <c r="D45" s="30" t="s">
        <v>187</v>
      </c>
      <c r="E45" s="38">
        <v>2181262022</v>
      </c>
      <c r="F45" s="39">
        <v>20227100098792</v>
      </c>
      <c r="G45" s="40">
        <v>44718</v>
      </c>
      <c r="H45" s="40">
        <f>IF(G45="","",WORKDAY(G45,I45,[1]FESTIVOS!$A$2:$V$146))</f>
        <v>44741</v>
      </c>
      <c r="I45" s="32">
        <f>IFERROR(IFERROR(IF(B45=VLOOKUP(B45,[1]Dependencias!$J$3:$J$4,1,FALSE),VLOOKUP(B45,[1]Dependencias!$J$3:$K$4,2,FALSE)),VLOOKUP(A45,[1]Dependencias!$F$3:$I$15,4,FALSE)),"")</f>
        <v>15</v>
      </c>
      <c r="J45" s="30" t="s">
        <v>189</v>
      </c>
      <c r="K45" s="31" t="s">
        <v>266</v>
      </c>
      <c r="L45" s="33" t="str">
        <f>IFERROR(VLOOKUP($C45,[1]Dependencias!$A$2:$D$26,2,FALSE),"")</f>
        <v>Dirección de Fomento</v>
      </c>
      <c r="M45" s="33" t="str">
        <f>IFERROR(VLOOKUP($C45,[1]Dependencias!$A$2:$D$26,4,FALSE),"")</f>
        <v>Vanessa Barrenecha Samur</v>
      </c>
      <c r="N45" s="34">
        <v>44726</v>
      </c>
      <c r="O45" s="41">
        <f>IF(N45="","No hay fecha de respuesta!",NETWORKDAYS(G45,N45,[1]FESTIVOS!$A$2:$A$146))</f>
        <v>7</v>
      </c>
      <c r="P45" s="31" t="s">
        <v>267</v>
      </c>
    </row>
    <row r="46" spans="1:16" ht="17.25" x14ac:dyDescent="0.25">
      <c r="A46" s="29" t="s">
        <v>46</v>
      </c>
      <c r="B46" s="30" t="s">
        <v>188</v>
      </c>
      <c r="C46" s="32">
        <v>730</v>
      </c>
      <c r="D46" s="30" t="s">
        <v>190</v>
      </c>
      <c r="E46" s="38">
        <v>2186182022</v>
      </c>
      <c r="F46" s="39">
        <v>20227100099652</v>
      </c>
      <c r="G46" s="40">
        <v>44719</v>
      </c>
      <c r="H46" s="40">
        <f>IF(G46="","",WORKDAY(G46,I46,[1]FESTIVOS!$A$2:$V$146))</f>
        <v>44734</v>
      </c>
      <c r="I46" s="32">
        <f>IFERROR(IFERROR(IF(B46=VLOOKUP(B46,[1]Dependencias!$J$3:$J$4,1,FALSE),VLOOKUP(B46,[1]Dependencias!$J$3:$K$4,2,FALSE)),VLOOKUP(A46,[1]Dependencias!$F$3:$I$15,4,FALSE)),"")</f>
        <v>10</v>
      </c>
      <c r="J46" s="30" t="s">
        <v>136</v>
      </c>
      <c r="K46" s="31" t="s">
        <v>268</v>
      </c>
      <c r="L46" s="33" t="str">
        <f>IFERROR(VLOOKUP($C46,[1]Dependencias!$A$2:$D$26,2,FALSE),"")</f>
        <v>Grupo Interno De Trabajo De Gestión Del Talento Humano</v>
      </c>
      <c r="M46" s="33" t="str">
        <f>IFERROR(VLOOKUP($C46,[1]Dependencias!$A$2:$D$26,4,FALSE),"")</f>
        <v>Alba Nohora Diaz Galan</v>
      </c>
      <c r="N46" s="34">
        <v>44727</v>
      </c>
      <c r="O46" s="41">
        <f>IF(N46="","No hay fecha de respuesta!",NETWORKDAYS(G46,N46,[1]FESTIVOS!$A$2:$A$146))</f>
        <v>7</v>
      </c>
      <c r="P46" s="31" t="s">
        <v>269</v>
      </c>
    </row>
    <row r="47" spans="1:16" ht="17.25" x14ac:dyDescent="0.25">
      <c r="A47" s="29" t="s">
        <v>41</v>
      </c>
      <c r="B47" s="30" t="s">
        <v>188</v>
      </c>
      <c r="C47" s="32">
        <v>700</v>
      </c>
      <c r="D47" s="30" t="s">
        <v>187</v>
      </c>
      <c r="E47" s="38">
        <v>2188672022</v>
      </c>
      <c r="F47" s="39">
        <v>20227100099432</v>
      </c>
      <c r="G47" s="40">
        <v>44719</v>
      </c>
      <c r="H47" s="40">
        <f>IF(G47="","",WORKDAY(G47,I47,[1]FESTIVOS!$A$2:$V$146))</f>
        <v>44742</v>
      </c>
      <c r="I47" s="32">
        <f>IFERROR(IFERROR(IF(B47=VLOOKUP(B47,[1]Dependencias!$J$3:$J$4,1,FALSE),VLOOKUP(B47,[1]Dependencias!$J$3:$K$4,2,FALSE)),VLOOKUP(A47,[1]Dependencias!$F$3:$I$15,4,FALSE)),"")</f>
        <v>15</v>
      </c>
      <c r="J47" s="30" t="s">
        <v>192</v>
      </c>
      <c r="K47" s="31" t="s">
        <v>270</v>
      </c>
      <c r="L47" s="33" t="str">
        <f>IFERROR(VLOOKUP($C47,[1]Dependencias!$A$2:$D$26,2,FALSE),"")</f>
        <v>Direccion de Gestion Corporativa</v>
      </c>
      <c r="M47" s="33" t="str">
        <f>IFERROR(VLOOKUP($C47,[1]Dependencias!$A$2:$D$26,4,FALSE),"")</f>
        <v>Yamile Borja Martinez</v>
      </c>
      <c r="N47" s="34">
        <v>44719</v>
      </c>
      <c r="O47" s="41">
        <f>IF(N47="","No hay fecha de respuesta!",NETWORKDAYS(G47,N47,[1]FESTIVOS!$A$2:$A$146))</f>
        <v>1</v>
      </c>
      <c r="P47" s="31" t="s">
        <v>271</v>
      </c>
    </row>
    <row r="48" spans="1:16" ht="17.25" x14ac:dyDescent="0.25">
      <c r="A48" s="29" t="s">
        <v>46</v>
      </c>
      <c r="B48" s="30" t="s">
        <v>188</v>
      </c>
      <c r="C48" s="32">
        <v>330</v>
      </c>
      <c r="D48" s="30" t="s">
        <v>187</v>
      </c>
      <c r="E48" s="38">
        <v>2190542022</v>
      </c>
      <c r="F48" s="39">
        <v>20227100099562</v>
      </c>
      <c r="G48" s="40">
        <v>44719</v>
      </c>
      <c r="H48" s="40">
        <f>IF(G48="","",WORKDAY(G48,I48,[1]FESTIVOS!$A$2:$V$146))</f>
        <v>44734</v>
      </c>
      <c r="I48" s="32">
        <f>IFERROR(IFERROR(IF(B48=VLOOKUP(B48,[1]Dependencias!$J$3:$J$4,1,FALSE),VLOOKUP(B48,[1]Dependencias!$J$3:$K$4,2,FALSE)),VLOOKUP(A48,[1]Dependencias!$F$3:$I$15,4,FALSE)),"")</f>
        <v>10</v>
      </c>
      <c r="J48" s="30" t="s">
        <v>142</v>
      </c>
      <c r="K48" s="31" t="s">
        <v>272</v>
      </c>
      <c r="L48" s="33" t="str">
        <f>IFERROR(VLOOKUP($C48,[1]Dependencias!$A$2:$D$26,2,FALSE),"")</f>
        <v>Subdirección de Infraestructura y patrimonio cultural</v>
      </c>
      <c r="M48" s="33" t="str">
        <f>IFERROR(VLOOKUP($C48,[1]Dependencias!$A$2:$D$26,4,FALSE),"")</f>
        <v>Ivan Dario Quiñones Sanchez</v>
      </c>
      <c r="N48" s="34">
        <v>44726</v>
      </c>
      <c r="O48" s="41">
        <f>IF(N48="","No hay fecha de respuesta!",NETWORKDAYS(G48,N48,[1]FESTIVOS!$A$2:$A$146))</f>
        <v>6</v>
      </c>
      <c r="P48" s="31" t="s">
        <v>273</v>
      </c>
    </row>
    <row r="49" spans="1:16" ht="17.25" x14ac:dyDescent="0.25">
      <c r="A49" s="29" t="s">
        <v>41</v>
      </c>
      <c r="B49" s="30" t="s">
        <v>188</v>
      </c>
      <c r="C49" s="32">
        <v>330</v>
      </c>
      <c r="D49" s="30" t="s">
        <v>187</v>
      </c>
      <c r="E49" s="38">
        <v>2194322022</v>
      </c>
      <c r="F49" s="39">
        <v>20227100099772</v>
      </c>
      <c r="G49" s="40">
        <v>44719</v>
      </c>
      <c r="H49" s="40">
        <f>IF(G49="","",WORKDAY(G49,I49,[1]FESTIVOS!$A$2:$V$146))</f>
        <v>44742</v>
      </c>
      <c r="I49" s="32">
        <f>IFERROR(IFERROR(IF(B49=VLOOKUP(B49,[1]Dependencias!$J$3:$J$4,1,FALSE),VLOOKUP(B49,[1]Dependencias!$J$3:$K$4,2,FALSE)),VLOOKUP(A49,[1]Dependencias!$F$3:$I$15,4,FALSE)),"")</f>
        <v>15</v>
      </c>
      <c r="J49" s="30" t="s">
        <v>142</v>
      </c>
      <c r="K49" s="31" t="s">
        <v>274</v>
      </c>
      <c r="L49" s="33" t="str">
        <f>IFERROR(VLOOKUP($C49,[1]Dependencias!$A$2:$D$26,2,FALSE),"")</f>
        <v>Subdirección de Infraestructura y patrimonio cultural</v>
      </c>
      <c r="M49" s="33" t="str">
        <f>IFERROR(VLOOKUP($C49,[1]Dependencias!$A$2:$D$26,4,FALSE),"")</f>
        <v>Ivan Dario Quiñones Sanchez</v>
      </c>
      <c r="N49" s="34">
        <v>44740</v>
      </c>
      <c r="O49" s="41">
        <f>IF(N49="","No hay fecha de respuesta!",NETWORKDAYS(G49,N49,[1]FESTIVOS!$A$2:$A$146))</f>
        <v>14</v>
      </c>
      <c r="P49" s="31" t="s">
        <v>275</v>
      </c>
    </row>
    <row r="50" spans="1:16" ht="17.25" x14ac:dyDescent="0.25">
      <c r="A50" s="29" t="s">
        <v>46</v>
      </c>
      <c r="B50" s="30" t="s">
        <v>188</v>
      </c>
      <c r="C50" s="32">
        <v>310</v>
      </c>
      <c r="D50" s="30" t="s">
        <v>187</v>
      </c>
      <c r="E50" s="38">
        <v>2200922022</v>
      </c>
      <c r="F50" s="39">
        <v>20227100100062</v>
      </c>
      <c r="G50" s="40">
        <v>44720</v>
      </c>
      <c r="H50" s="40">
        <f>IF(G50="","",WORKDAY(G50,I50,[1]FESTIVOS!$A$2:$V$146))</f>
        <v>44735</v>
      </c>
      <c r="I50" s="32">
        <f>IFERROR(IFERROR(IF(B50=VLOOKUP(B50,[1]Dependencias!$J$3:$J$4,1,FALSE),VLOOKUP(B50,[1]Dependencias!$J$3:$K$4,2,FALSE)),VLOOKUP(A50,[1]Dependencias!$F$3:$I$15,4,FALSE)),"")</f>
        <v>10</v>
      </c>
      <c r="J50" s="30" t="s">
        <v>189</v>
      </c>
      <c r="K50" s="31" t="s">
        <v>276</v>
      </c>
      <c r="L50" s="33" t="str">
        <f>IFERROR(VLOOKUP($C50,[1]Dependencias!$A$2:$D$26,2,FALSE),"")</f>
        <v>Subdirección de Gestión Cultural y Artística</v>
      </c>
      <c r="M50" s="33" t="str">
        <f>IFERROR(VLOOKUP($C50,[1]Dependencias!$A$2:$D$26,4,FALSE),"")</f>
        <v>Ines Elvira Montealegre Martinez</v>
      </c>
      <c r="N50" s="34">
        <v>44729</v>
      </c>
      <c r="O50" s="41">
        <f>IF(N50="","No hay fecha de respuesta!",NETWORKDAYS(G50,N50,[1]FESTIVOS!$A$2:$A$146))</f>
        <v>8</v>
      </c>
      <c r="P50" s="31" t="s">
        <v>277</v>
      </c>
    </row>
    <row r="51" spans="1:16" ht="17.25" x14ac:dyDescent="0.25">
      <c r="A51" s="29" t="s">
        <v>46</v>
      </c>
      <c r="B51" s="30" t="s">
        <v>188</v>
      </c>
      <c r="C51" s="32">
        <v>310</v>
      </c>
      <c r="D51" s="30" t="s">
        <v>187</v>
      </c>
      <c r="E51" s="38">
        <v>2201562022</v>
      </c>
      <c r="F51" s="39">
        <v>20227100100182</v>
      </c>
      <c r="G51" s="40">
        <v>44720</v>
      </c>
      <c r="H51" s="40">
        <f>IF(G51="","",WORKDAY(G51,I51,[1]FESTIVOS!$A$2:$V$146))</f>
        <v>44735</v>
      </c>
      <c r="I51" s="32">
        <f>IFERROR(IFERROR(IF(B51=VLOOKUP(B51,[1]Dependencias!$J$3:$J$4,1,FALSE),VLOOKUP(B51,[1]Dependencias!$J$3:$K$4,2,FALSE)),VLOOKUP(A51,[1]Dependencias!$F$3:$I$15,4,FALSE)),"")</f>
        <v>10</v>
      </c>
      <c r="J51" s="30" t="s">
        <v>189</v>
      </c>
      <c r="K51" s="31" t="s">
        <v>278</v>
      </c>
      <c r="L51" s="33" t="str">
        <f>IFERROR(VLOOKUP($C51,[1]Dependencias!$A$2:$D$26,2,FALSE),"")</f>
        <v>Subdirección de Gestión Cultural y Artística</v>
      </c>
      <c r="M51" s="33" t="str">
        <f>IFERROR(VLOOKUP($C51,[1]Dependencias!$A$2:$D$26,4,FALSE),"")</f>
        <v>Ines Elvira Montealegre Martinez</v>
      </c>
      <c r="N51" s="34">
        <v>44721</v>
      </c>
      <c r="O51" s="41">
        <f>IF(N51="","No hay fecha de respuesta!",NETWORKDAYS(G51,N51,[1]FESTIVOS!$A$2:$A$146))</f>
        <v>2</v>
      </c>
      <c r="P51" s="31" t="s">
        <v>279</v>
      </c>
    </row>
    <row r="52" spans="1:16" ht="17.25" x14ac:dyDescent="0.25">
      <c r="A52" s="29" t="s">
        <v>35</v>
      </c>
      <c r="B52" s="30" t="s">
        <v>24</v>
      </c>
      <c r="C52" s="32">
        <v>300</v>
      </c>
      <c r="D52" s="30" t="s">
        <v>187</v>
      </c>
      <c r="E52" s="38">
        <v>2234232022</v>
      </c>
      <c r="F52" s="39">
        <v>20227100100612</v>
      </c>
      <c r="G52" s="40">
        <v>44720</v>
      </c>
      <c r="H52" s="40">
        <f>IF(G52="","",WORKDAY(G52,I52,[1]FESTIVOS!$A$2:$V$146))</f>
        <v>44727</v>
      </c>
      <c r="I52" s="32">
        <f>IFERROR(IFERROR(IF(B52=VLOOKUP(B52,[1]Dependencias!$J$3:$J$4,1,FALSE),VLOOKUP(B52,[1]Dependencias!$J$3:$K$4,2,FALSE)),VLOOKUP(A52,[1]Dependencias!$F$3:$I$15,4,FALSE)),"")</f>
        <v>5</v>
      </c>
      <c r="J52" s="30" t="s">
        <v>192</v>
      </c>
      <c r="K52" s="31" t="s">
        <v>280</v>
      </c>
      <c r="L52" s="33" t="str">
        <f>IFERROR(VLOOKUP($C52,[1]Dependencias!$A$2:$D$26,2,FALSE),"")</f>
        <v>Dirección de Arte, Cultura y Patrimonio</v>
      </c>
      <c r="M52" s="33" t="str">
        <f>IFERROR(VLOOKUP($C52,[1]Dependencias!$A$2:$D$26,4,FALSE),"")</f>
        <v>Liliana Mercedes Gonzalez Jinete</v>
      </c>
      <c r="N52" s="34">
        <v>44729</v>
      </c>
      <c r="O52" s="41">
        <f>IF(N52="","No hay fecha de respuesta!",NETWORKDAYS(G52,N52,[1]FESTIVOS!$A$2:$A$146))</f>
        <v>8</v>
      </c>
      <c r="P52" s="31" t="s">
        <v>281</v>
      </c>
    </row>
    <row r="53" spans="1:16" ht="17.25" x14ac:dyDescent="0.25">
      <c r="A53" s="29" t="s">
        <v>35</v>
      </c>
      <c r="B53" s="30" t="s">
        <v>24</v>
      </c>
      <c r="C53" s="32">
        <v>330</v>
      </c>
      <c r="D53" s="30" t="s">
        <v>190</v>
      </c>
      <c r="E53" s="38">
        <v>2185822022</v>
      </c>
      <c r="F53" s="39">
        <v>20227100102622</v>
      </c>
      <c r="G53" s="40">
        <v>44719</v>
      </c>
      <c r="H53" s="40">
        <f>IF(G53="","",WORKDAY(G53,I53,[1]FESTIVOS!$A$2:$V$146))</f>
        <v>44726</v>
      </c>
      <c r="I53" s="32">
        <f>IFERROR(IFERROR(IF(B53=VLOOKUP(B53,[1]Dependencias!$J$3:$J$4,1,FALSE),VLOOKUP(B53,[1]Dependencias!$J$3:$K$4,2,FALSE)),VLOOKUP(A53,[1]Dependencias!$F$3:$I$15,4,FALSE)),"")</f>
        <v>5</v>
      </c>
      <c r="J53" s="30" t="s">
        <v>192</v>
      </c>
      <c r="K53" s="31" t="s">
        <v>282</v>
      </c>
      <c r="L53" s="33" t="str">
        <f>IFERROR(VLOOKUP($C53,[1]Dependencias!$A$2:$D$26,2,FALSE),"")</f>
        <v>Subdirección de Infraestructura y patrimonio cultural</v>
      </c>
      <c r="M53" s="33" t="str">
        <f>IFERROR(VLOOKUP($C53,[1]Dependencias!$A$2:$D$26,4,FALSE),"")</f>
        <v>Ivan Dario Quiñones Sanchez</v>
      </c>
      <c r="N53" s="34">
        <v>44726</v>
      </c>
      <c r="O53" s="41">
        <f>IF(N53="","No hay fecha de respuesta!",NETWORKDAYS(G53,N53,[1]FESTIVOS!$A$2:$A$146))</f>
        <v>6</v>
      </c>
      <c r="P53" s="31" t="s">
        <v>283</v>
      </c>
    </row>
    <row r="54" spans="1:16" ht="17.25" x14ac:dyDescent="0.25">
      <c r="A54" s="36" t="s">
        <v>46</v>
      </c>
      <c r="B54" s="30" t="s">
        <v>24</v>
      </c>
      <c r="C54" s="32">
        <v>220</v>
      </c>
      <c r="D54" s="30" t="s">
        <v>190</v>
      </c>
      <c r="E54" s="38">
        <v>2162382022</v>
      </c>
      <c r="F54" s="39">
        <v>20227100102812</v>
      </c>
      <c r="G54" s="40">
        <v>44719</v>
      </c>
      <c r="H54" s="40">
        <f>IF(G54="","",WORKDAY(G54,I54,[1]FESTIVOS!$A$2:$V$146))</f>
        <v>44726</v>
      </c>
      <c r="I54" s="32">
        <f>IFERROR(IFERROR(IF(B54=VLOOKUP(B54,[1]Dependencias!$J$3:$J$4,1,FALSE),VLOOKUP(B54,[1]Dependencias!$J$3:$K$4,2,FALSE)),VLOOKUP(A54,[1]Dependencias!$F$3:$I$15,4,FALSE)),"")</f>
        <v>5</v>
      </c>
      <c r="J54" s="30" t="s">
        <v>192</v>
      </c>
      <c r="K54" s="31" t="s">
        <v>284</v>
      </c>
      <c r="L54" s="33" t="str">
        <f>IFERROR(VLOOKUP($C54,[1]Dependencias!$A$2:$D$26,2,FALSE),"")</f>
        <v>Dirección de Fomento</v>
      </c>
      <c r="M54" s="33" t="str">
        <f>IFERROR(VLOOKUP($C54,[1]Dependencias!$A$2:$D$26,4,FALSE),"")</f>
        <v>Vanessa Barrenecha Samur</v>
      </c>
      <c r="N54" s="34">
        <v>44722</v>
      </c>
      <c r="O54" s="41">
        <f>IF(N54="","No hay fecha de respuesta!",NETWORKDAYS(G54,N54,[1]FESTIVOS!$A$2:$A$146))</f>
        <v>4</v>
      </c>
      <c r="P54" s="31" t="s">
        <v>285</v>
      </c>
    </row>
    <row r="55" spans="1:16" ht="17.25" x14ac:dyDescent="0.25">
      <c r="A55" s="36" t="s">
        <v>46</v>
      </c>
      <c r="B55" s="30" t="s">
        <v>188</v>
      </c>
      <c r="C55" s="32">
        <v>310</v>
      </c>
      <c r="D55" s="30" t="s">
        <v>187</v>
      </c>
      <c r="E55" s="38">
        <v>2193782022</v>
      </c>
      <c r="F55" s="39">
        <v>20227100099722</v>
      </c>
      <c r="G55" s="40">
        <v>44719</v>
      </c>
      <c r="H55" s="40">
        <f>IF(G55="","",WORKDAY(G55,I55,[1]FESTIVOS!$A$2:$V$146))</f>
        <v>44734</v>
      </c>
      <c r="I55" s="32">
        <f>IFERROR(IFERROR(IF(B55=VLOOKUP(B55,[1]Dependencias!$J$3:$J$4,1,FALSE),VLOOKUP(B55,[1]Dependencias!$J$3:$K$4,2,FALSE)),VLOOKUP(A55,[1]Dependencias!$F$3:$I$15,4,FALSE)),"")</f>
        <v>10</v>
      </c>
      <c r="J55" s="30" t="s">
        <v>189</v>
      </c>
      <c r="K55" s="31" t="s">
        <v>286</v>
      </c>
      <c r="L55" s="33" t="str">
        <f>IFERROR(VLOOKUP($C55,[1]Dependencias!$A$2:$D$26,2,FALSE),"")</f>
        <v>Subdirección de Gestión Cultural y Artística</v>
      </c>
      <c r="M55" s="33" t="str">
        <f>IFERROR(VLOOKUP($C55,[1]Dependencias!$A$2:$D$26,4,FALSE),"")</f>
        <v>Ines Elvira Montealegre Martinez</v>
      </c>
      <c r="N55" s="34">
        <v>44728</v>
      </c>
      <c r="O55" s="41">
        <f>IF(N55="","No hay fecha de respuesta!",NETWORKDAYS(G55,N55,[1]FESTIVOS!$A$2:$A$146))</f>
        <v>8</v>
      </c>
      <c r="P55" s="31" t="s">
        <v>287</v>
      </c>
    </row>
    <row r="56" spans="1:16" ht="17.25" x14ac:dyDescent="0.25">
      <c r="A56" s="36" t="s">
        <v>41</v>
      </c>
      <c r="B56" s="30" t="s">
        <v>188</v>
      </c>
      <c r="C56" s="32">
        <v>310</v>
      </c>
      <c r="D56" s="30" t="s">
        <v>187</v>
      </c>
      <c r="E56" s="38">
        <v>2186772022</v>
      </c>
      <c r="F56" s="39">
        <v>20227100099192</v>
      </c>
      <c r="G56" s="40">
        <v>44719</v>
      </c>
      <c r="H56" s="40">
        <f>IF(G56="","",WORKDAY(G56,I56,[1]FESTIVOS!$A$2:$V$146))</f>
        <v>44742</v>
      </c>
      <c r="I56" s="32">
        <f>IFERROR(IFERROR(IF(B56=VLOOKUP(B56,[1]Dependencias!$J$3:$J$4,1,FALSE),VLOOKUP(B56,[1]Dependencias!$J$3:$K$4,2,FALSE)),VLOOKUP(A56,[1]Dependencias!$F$3:$I$15,4,FALSE)),"")</f>
        <v>15</v>
      </c>
      <c r="J56" s="30" t="s">
        <v>140</v>
      </c>
      <c r="K56" s="31" t="s">
        <v>288</v>
      </c>
      <c r="L56" s="33" t="str">
        <f>IFERROR(VLOOKUP($C56,[1]Dependencias!$A$2:$D$26,2,FALSE),"")</f>
        <v>Subdirección de Gestión Cultural y Artística</v>
      </c>
      <c r="M56" s="33" t="str">
        <f>IFERROR(VLOOKUP($C56,[1]Dependencias!$A$2:$D$26,4,FALSE),"")</f>
        <v>Ines Elvira Montealegre Martinez</v>
      </c>
      <c r="N56" s="34">
        <v>44734</v>
      </c>
      <c r="O56" s="41">
        <f>IF(N56="","No hay fecha de respuesta!",NETWORKDAYS(G56,N56,[1]FESTIVOS!$A$2:$A$146))</f>
        <v>11</v>
      </c>
      <c r="P56" s="31" t="s">
        <v>289</v>
      </c>
    </row>
    <row r="57" spans="1:16" ht="17.25" x14ac:dyDescent="0.25">
      <c r="A57" s="36" t="s">
        <v>46</v>
      </c>
      <c r="B57" s="30" t="s">
        <v>188</v>
      </c>
      <c r="C57" s="32">
        <v>330</v>
      </c>
      <c r="D57" s="30" t="s">
        <v>187</v>
      </c>
      <c r="E57" s="38">
        <v>2215242022</v>
      </c>
      <c r="F57" s="39">
        <v>20227100102822</v>
      </c>
      <c r="G57" s="40">
        <v>44720</v>
      </c>
      <c r="H57" s="40">
        <f>IF(G57="","",WORKDAY(G57,I57,[1]FESTIVOS!$A$2:$V$146))</f>
        <v>44735</v>
      </c>
      <c r="I57" s="32">
        <f>IFERROR(IFERROR(IF(B57=VLOOKUP(B57,[1]Dependencias!$J$3:$J$4,1,FALSE),VLOOKUP(B57,[1]Dependencias!$J$3:$K$4,2,FALSE)),VLOOKUP(A57,[1]Dependencias!$F$3:$I$15,4,FALSE)),"")</f>
        <v>10</v>
      </c>
      <c r="J57" s="30" t="s">
        <v>142</v>
      </c>
      <c r="K57" s="31" t="s">
        <v>290</v>
      </c>
      <c r="L57" s="33" t="str">
        <f>IFERROR(VLOOKUP($C57,[1]Dependencias!$A$2:$D$26,2,FALSE),"")</f>
        <v>Subdirección de Infraestructura y patrimonio cultural</v>
      </c>
      <c r="M57" s="33" t="str">
        <f>IFERROR(VLOOKUP($C57,[1]Dependencias!$A$2:$D$26,4,FALSE),"")</f>
        <v>Ivan Dario Quiñones Sanchez</v>
      </c>
      <c r="N57" s="34">
        <v>44728</v>
      </c>
      <c r="O57" s="41">
        <f>IF(N57="","No hay fecha de respuesta!",NETWORKDAYS(G57,N57,[1]FESTIVOS!$A$2:$A$146))</f>
        <v>7</v>
      </c>
      <c r="P57" s="31" t="s">
        <v>291</v>
      </c>
    </row>
    <row r="58" spans="1:16" ht="17.25" x14ac:dyDescent="0.25">
      <c r="A58" s="36" t="s">
        <v>46</v>
      </c>
      <c r="B58" s="30" t="s">
        <v>188</v>
      </c>
      <c r="C58" s="32">
        <v>900</v>
      </c>
      <c r="D58" s="30" t="s">
        <v>187</v>
      </c>
      <c r="E58" s="38">
        <v>2209382022</v>
      </c>
      <c r="F58" s="39">
        <v>20227100100632</v>
      </c>
      <c r="G58" s="40">
        <v>44720</v>
      </c>
      <c r="H58" s="40">
        <f>IF(G58="","",WORKDAY(G58,I58,[1]FESTIVOS!$A$2:$V$146))</f>
        <v>44735</v>
      </c>
      <c r="I58" s="32">
        <f>IFERROR(IFERROR(IF(B58=VLOOKUP(B58,[1]Dependencias!$J$3:$J$4,1,FALSE),VLOOKUP(B58,[1]Dependencias!$J$3:$K$4,2,FALSE)),VLOOKUP(A58,[1]Dependencias!$F$3:$I$15,4,FALSE)),"")</f>
        <v>10</v>
      </c>
      <c r="J58" s="30" t="s">
        <v>140</v>
      </c>
      <c r="K58" s="31" t="s">
        <v>292</v>
      </c>
      <c r="L58" s="33" t="str">
        <f>IFERROR(VLOOKUP($C58,[1]Dependencias!$A$2:$D$26,2,FALSE),"")</f>
        <v>Subsecretaria de Cultura Ciudadana y Gestión del Conocimiento</v>
      </c>
      <c r="M58" s="33" t="str">
        <f>IFERROR(VLOOKUP($C58,[1]Dependencias!$A$2:$D$26,4,FALSE),"")</f>
        <v>Henry Samuel Murrain Knudson</v>
      </c>
      <c r="N58" s="34">
        <v>44734</v>
      </c>
      <c r="O58" s="41">
        <f>IF(N58="","No hay fecha de respuesta!",NETWORKDAYS(G58,N58,[1]FESTIVOS!$A$2:$A$146))</f>
        <v>10</v>
      </c>
      <c r="P58" s="31" t="s">
        <v>293</v>
      </c>
    </row>
    <row r="59" spans="1:16" ht="17.25" x14ac:dyDescent="0.25">
      <c r="A59" s="36" t="s">
        <v>41</v>
      </c>
      <c r="B59" s="30" t="s">
        <v>24</v>
      </c>
      <c r="C59" s="32">
        <v>220</v>
      </c>
      <c r="D59" s="30" t="s">
        <v>187</v>
      </c>
      <c r="E59" s="38">
        <v>2201722022</v>
      </c>
      <c r="F59" s="39">
        <v>20227100100212</v>
      </c>
      <c r="G59" s="40">
        <v>44720</v>
      </c>
      <c r="H59" s="40">
        <f>IF(G59="","",WORKDAY(G59,I59,[1]FESTIVOS!$A$2:$V$146))</f>
        <v>44727</v>
      </c>
      <c r="I59" s="32">
        <f>IFERROR(IFERROR(IF(B59=VLOOKUP(B59,[1]Dependencias!$J$3:$J$4,1,FALSE),VLOOKUP(B59,[1]Dependencias!$J$3:$K$4,2,FALSE)),VLOOKUP(A59,[1]Dependencias!$F$3:$I$15,4,FALSE)),"")</f>
        <v>5</v>
      </c>
      <c r="J59" s="30" t="s">
        <v>192</v>
      </c>
      <c r="K59" s="31" t="s">
        <v>294</v>
      </c>
      <c r="L59" s="33" t="str">
        <f>IFERROR(VLOOKUP($C59,[1]Dependencias!$A$2:$D$26,2,FALSE),"")</f>
        <v>Dirección de Fomento</v>
      </c>
      <c r="M59" s="33" t="str">
        <f>IFERROR(VLOOKUP($C59,[1]Dependencias!$A$2:$D$26,4,FALSE),"")</f>
        <v>Vanessa Barrenecha Samur</v>
      </c>
      <c r="N59" s="34">
        <v>44722</v>
      </c>
      <c r="O59" s="41">
        <f>IF(N59="","No hay fecha de respuesta!",NETWORKDAYS(G59,N59,[1]FESTIVOS!$A$2:$A$146))</f>
        <v>3</v>
      </c>
      <c r="P59" s="31" t="s">
        <v>174</v>
      </c>
    </row>
    <row r="60" spans="1:16" ht="17.25" x14ac:dyDescent="0.25">
      <c r="A60" s="36" t="s">
        <v>46</v>
      </c>
      <c r="B60" s="30" t="s">
        <v>188</v>
      </c>
      <c r="C60" s="32">
        <v>220</v>
      </c>
      <c r="D60" s="30" t="s">
        <v>187</v>
      </c>
      <c r="E60" s="38">
        <v>2219372022</v>
      </c>
      <c r="F60" s="39">
        <v>20227100101092</v>
      </c>
      <c r="G60" s="40">
        <v>44721</v>
      </c>
      <c r="H60" s="40">
        <f>IF(G60="","",WORKDAY(G60,I60,[1]FESTIVOS!$A$2:$V$146))</f>
        <v>44736</v>
      </c>
      <c r="I60" s="32">
        <f>IFERROR(IFERROR(IF(B60=VLOOKUP(B60,[1]Dependencias!$J$3:$J$4,1,FALSE),VLOOKUP(B60,[1]Dependencias!$J$3:$K$4,2,FALSE)),VLOOKUP(A60,[1]Dependencias!$F$3:$I$15,4,FALSE)),"")</f>
        <v>10</v>
      </c>
      <c r="J60" s="30" t="s">
        <v>189</v>
      </c>
      <c r="K60" s="31" t="s">
        <v>295</v>
      </c>
      <c r="L60" s="33" t="str">
        <f>IFERROR(VLOOKUP($C60,[1]Dependencias!$A$2:$D$26,2,FALSE),"")</f>
        <v>Dirección de Fomento</v>
      </c>
      <c r="M60" s="33" t="str">
        <f>IFERROR(VLOOKUP($C60,[1]Dependencias!$A$2:$D$26,4,FALSE),"")</f>
        <v>Vanessa Barrenecha Samur</v>
      </c>
      <c r="N60" s="34">
        <v>44726</v>
      </c>
      <c r="O60" s="41">
        <f>IF(N60="","No hay fecha de respuesta!",NETWORKDAYS(G60,N60,[1]FESTIVOS!$A$2:$A$146))</f>
        <v>4</v>
      </c>
      <c r="P60" s="31" t="s">
        <v>296</v>
      </c>
    </row>
    <row r="61" spans="1:16" ht="17.25" x14ac:dyDescent="0.25">
      <c r="A61" s="29" t="s">
        <v>46</v>
      </c>
      <c r="B61" s="30" t="s">
        <v>188</v>
      </c>
      <c r="C61" s="32">
        <v>800</v>
      </c>
      <c r="D61" s="30" t="s">
        <v>190</v>
      </c>
      <c r="E61" s="38">
        <v>2196782022</v>
      </c>
      <c r="F61" s="39">
        <v>20227100102662</v>
      </c>
      <c r="G61" s="40">
        <v>44719</v>
      </c>
      <c r="H61" s="40">
        <f>IF(G61="","",WORKDAY(G61,I61,[1]FESTIVOS!$A$2:$V$146))</f>
        <v>44734</v>
      </c>
      <c r="I61" s="32">
        <f>IFERROR(IFERROR(IF(B61=VLOOKUP(B61,[1]Dependencias!$J$3:$J$4,1,FALSE),VLOOKUP(B61,[1]Dependencias!$J$3:$K$4,2,FALSE)),VLOOKUP(A61,[1]Dependencias!$F$3:$I$15,4,FALSE)),"")</f>
        <v>10</v>
      </c>
      <c r="J61" s="30" t="s">
        <v>148</v>
      </c>
      <c r="K61" s="31" t="s">
        <v>297</v>
      </c>
      <c r="L61" s="33" t="str">
        <f>IFERROR(VLOOKUP($C61,[1]Dependencias!$A$2:$D$26,2,FALSE),"")</f>
        <v>Dirección de Lectura y Bibliotecas</v>
      </c>
      <c r="M61" s="33" t="str">
        <f>IFERROR(VLOOKUP($C61,[1]Dependencias!$A$2:$D$26,4,FALSE),"")</f>
        <v>Maria Consuelo Gaitan Gaitan</v>
      </c>
      <c r="N61" s="34">
        <v>44727</v>
      </c>
      <c r="O61" s="41">
        <f>IF(N61="","No hay fecha de respuesta!",NETWORKDAYS(G61,N61,[1]FESTIVOS!$A$2:$A$146))</f>
        <v>7</v>
      </c>
      <c r="P61" s="31" t="s">
        <v>298</v>
      </c>
    </row>
    <row r="62" spans="1:16" ht="17.25" x14ac:dyDescent="0.25">
      <c r="A62" s="29" t="s">
        <v>41</v>
      </c>
      <c r="B62" s="30" t="s">
        <v>188</v>
      </c>
      <c r="C62" s="32">
        <v>310</v>
      </c>
      <c r="D62" s="30" t="s">
        <v>190</v>
      </c>
      <c r="E62" s="38">
        <v>2204002022</v>
      </c>
      <c r="F62" s="39">
        <v>20227100102682</v>
      </c>
      <c r="G62" s="40">
        <v>44720</v>
      </c>
      <c r="H62" s="40">
        <f>IF(G62="","",WORKDAY(G62,I62,[1]FESTIVOS!$A$2:$V$146))</f>
        <v>44743</v>
      </c>
      <c r="I62" s="32">
        <f>IFERROR(IFERROR(IF(B62=VLOOKUP(B62,[1]Dependencias!$J$3:$J$4,1,FALSE),VLOOKUP(B62,[1]Dependencias!$J$3:$K$4,2,FALSE)),VLOOKUP(A62,[1]Dependencias!$F$3:$I$15,4,FALSE)),"")</f>
        <v>15</v>
      </c>
      <c r="J62" s="30" t="s">
        <v>140</v>
      </c>
      <c r="K62" s="31" t="s">
        <v>299</v>
      </c>
      <c r="L62" s="33" t="str">
        <f>IFERROR(VLOOKUP($C62,[1]Dependencias!$A$2:$D$26,2,FALSE),"")</f>
        <v>Subdirección de Gestión Cultural y Artística</v>
      </c>
      <c r="M62" s="33" t="str">
        <f>IFERROR(VLOOKUP($C62,[1]Dependencias!$A$2:$D$26,4,FALSE),"")</f>
        <v>Ines Elvira Montealegre Martinez</v>
      </c>
      <c r="N62" s="34">
        <v>44736</v>
      </c>
      <c r="O62" s="41">
        <f>IF(N62="","No hay fecha de respuesta!",NETWORKDAYS(G62,N62,[1]FESTIVOS!$A$2:$A$146))</f>
        <v>12</v>
      </c>
      <c r="P62" s="31" t="s">
        <v>300</v>
      </c>
    </row>
    <row r="63" spans="1:16" ht="17.25" x14ac:dyDescent="0.25">
      <c r="A63" s="29" t="s">
        <v>41</v>
      </c>
      <c r="B63" s="30" t="s">
        <v>188</v>
      </c>
      <c r="C63" s="32">
        <v>310</v>
      </c>
      <c r="D63" s="30" t="s">
        <v>190</v>
      </c>
      <c r="E63" s="38">
        <v>2205272022</v>
      </c>
      <c r="F63" s="39">
        <v>20227100102702</v>
      </c>
      <c r="G63" s="40">
        <v>44720</v>
      </c>
      <c r="H63" s="40">
        <f>IF(G63="","",WORKDAY(G63,I63,[1]FESTIVOS!$A$2:$V$146))</f>
        <v>44743</v>
      </c>
      <c r="I63" s="32">
        <f>IFERROR(IFERROR(IF(B63=VLOOKUP(B63,[1]Dependencias!$J$3:$J$4,1,FALSE),VLOOKUP(B63,[1]Dependencias!$J$3:$K$4,2,FALSE)),VLOOKUP(A63,[1]Dependencias!$F$3:$I$15,4,FALSE)),"")</f>
        <v>15</v>
      </c>
      <c r="J63" s="30" t="s">
        <v>189</v>
      </c>
      <c r="K63" s="31" t="s">
        <v>301</v>
      </c>
      <c r="L63" s="33" t="str">
        <f>IFERROR(VLOOKUP($C63,[1]Dependencias!$A$2:$D$26,2,FALSE),"")</f>
        <v>Subdirección de Gestión Cultural y Artística</v>
      </c>
      <c r="M63" s="33" t="str">
        <f>IFERROR(VLOOKUP($C63,[1]Dependencias!$A$2:$D$26,4,FALSE),"")</f>
        <v>Ines Elvira Montealegre Martinez</v>
      </c>
      <c r="N63" s="34">
        <v>44736</v>
      </c>
      <c r="O63" s="41">
        <f>IF(N63="","No hay fecha de respuesta!",NETWORKDAYS(G63,N63,[1]FESTIVOS!$A$2:$A$146))</f>
        <v>12</v>
      </c>
      <c r="P63" s="31" t="s">
        <v>302</v>
      </c>
    </row>
    <row r="64" spans="1:16" ht="17.25" x14ac:dyDescent="0.25">
      <c r="A64" s="29" t="s">
        <v>41</v>
      </c>
      <c r="B64" s="30" t="s">
        <v>24</v>
      </c>
      <c r="C64" s="32">
        <v>700</v>
      </c>
      <c r="D64" s="30" t="s">
        <v>187</v>
      </c>
      <c r="E64" s="38">
        <v>2210782022</v>
      </c>
      <c r="F64" s="39">
        <v>20227100100712</v>
      </c>
      <c r="G64" s="40">
        <v>44720</v>
      </c>
      <c r="H64" s="40">
        <f>IF(G64="","",WORKDAY(G64,I64,[1]FESTIVOS!$A$2:$V$146))</f>
        <v>44727</v>
      </c>
      <c r="I64" s="32">
        <f>IFERROR(IFERROR(IF(B64=VLOOKUP(B64,[1]Dependencias!$J$3:$J$4,1,FALSE),VLOOKUP(B64,[1]Dependencias!$J$3:$K$4,2,FALSE)),VLOOKUP(A64,[1]Dependencias!$F$3:$I$15,4,FALSE)),"")</f>
        <v>5</v>
      </c>
      <c r="J64" s="30" t="s">
        <v>192</v>
      </c>
      <c r="K64" s="31" t="s">
        <v>303</v>
      </c>
      <c r="L64" s="33" t="str">
        <f>IFERROR(VLOOKUP($C64,[1]Dependencias!$A$2:$D$26,2,FALSE),"")</f>
        <v>Direccion de Gestion Corporativa</v>
      </c>
      <c r="M64" s="33" t="str">
        <f>IFERROR(VLOOKUP($C64,[1]Dependencias!$A$2:$D$26,4,FALSE),"")</f>
        <v>Yamile Borja Martinez</v>
      </c>
      <c r="N64" s="34">
        <v>44722</v>
      </c>
      <c r="O64" s="41">
        <f>IF(N64="","No hay fecha de respuesta!",NETWORKDAYS(G64,N64,[1]FESTIVOS!$A$2:$A$146))</f>
        <v>3</v>
      </c>
      <c r="P64" s="31" t="s">
        <v>304</v>
      </c>
    </row>
    <row r="65" spans="1:16" ht="17.25" x14ac:dyDescent="0.25">
      <c r="A65" s="29" t="s">
        <v>46</v>
      </c>
      <c r="B65" s="30" t="s">
        <v>24</v>
      </c>
      <c r="C65" s="32">
        <v>220</v>
      </c>
      <c r="D65" s="30" t="s">
        <v>187</v>
      </c>
      <c r="E65" s="38">
        <v>2218602022</v>
      </c>
      <c r="F65" s="39">
        <v>20227100100922</v>
      </c>
      <c r="G65" s="40">
        <v>44721</v>
      </c>
      <c r="H65" s="40">
        <f>IF(G65="","",WORKDAY(G65,I65,[1]FESTIVOS!$A$2:$V$146))</f>
        <v>44728</v>
      </c>
      <c r="I65" s="32">
        <f>IFERROR(IFERROR(IF(B65=VLOOKUP(B65,[1]Dependencias!$J$3:$J$4,1,FALSE),VLOOKUP(B65,[1]Dependencias!$J$3:$K$4,2,FALSE)),VLOOKUP(A65,[1]Dependencias!$F$3:$I$15,4,FALSE)),"")</f>
        <v>5</v>
      </c>
      <c r="J65" s="30" t="s">
        <v>192</v>
      </c>
      <c r="K65" s="31" t="s">
        <v>305</v>
      </c>
      <c r="L65" s="33" t="str">
        <f>IFERROR(VLOOKUP($C65,[1]Dependencias!$A$2:$D$26,2,FALSE),"")</f>
        <v>Dirección de Fomento</v>
      </c>
      <c r="M65" s="33" t="str">
        <f>IFERROR(VLOOKUP($C65,[1]Dependencias!$A$2:$D$26,4,FALSE),"")</f>
        <v>Vanessa Barrenecha Samur</v>
      </c>
      <c r="N65" s="34">
        <v>44722</v>
      </c>
      <c r="O65" s="41">
        <f>IF(N65="","No hay fecha de respuesta!",NETWORKDAYS(G65,N65,[1]FESTIVOS!$A$2:$A$146))</f>
        <v>2</v>
      </c>
      <c r="P65" s="31" t="s">
        <v>174</v>
      </c>
    </row>
    <row r="66" spans="1:16" ht="17.25" x14ac:dyDescent="0.25">
      <c r="A66" s="29" t="s">
        <v>46</v>
      </c>
      <c r="B66" s="30" t="s">
        <v>24</v>
      </c>
      <c r="C66" s="32">
        <v>700</v>
      </c>
      <c r="D66" s="30" t="s">
        <v>190</v>
      </c>
      <c r="E66" s="38">
        <v>2224732022</v>
      </c>
      <c r="F66" s="39">
        <v>20227100102762</v>
      </c>
      <c r="G66" s="40">
        <v>44721</v>
      </c>
      <c r="H66" s="40">
        <f>IF(G66="","",WORKDAY(G66,I66,[1]FESTIVOS!$A$2:$V$146))</f>
        <v>44728</v>
      </c>
      <c r="I66" s="32">
        <f>IFERROR(IFERROR(IF(B66=VLOOKUP(B66,[1]Dependencias!$J$3:$J$4,1,FALSE),VLOOKUP(B66,[1]Dependencias!$J$3:$K$4,2,FALSE)),VLOOKUP(A66,[1]Dependencias!$F$3:$I$15,4,FALSE)),"")</f>
        <v>5</v>
      </c>
      <c r="J66" s="30" t="s">
        <v>148</v>
      </c>
      <c r="K66" s="31" t="s">
        <v>306</v>
      </c>
      <c r="L66" s="33" t="str">
        <f>IFERROR(VLOOKUP($C66,[1]Dependencias!$A$2:$D$26,2,FALSE),"")</f>
        <v>Direccion de Gestion Corporativa</v>
      </c>
      <c r="M66" s="33" t="str">
        <f>IFERROR(VLOOKUP($C66,[1]Dependencias!$A$2:$D$26,4,FALSE),"")</f>
        <v>Yamile Borja Martinez</v>
      </c>
      <c r="N66" s="34">
        <v>44728</v>
      </c>
      <c r="O66" s="41">
        <f>IF(N66="","No hay fecha de respuesta!",NETWORKDAYS(G66,N66,[1]FESTIVOS!$A$2:$A$146))</f>
        <v>6</v>
      </c>
      <c r="P66" s="31" t="s">
        <v>307</v>
      </c>
    </row>
    <row r="67" spans="1:16" ht="17.25" x14ac:dyDescent="0.25">
      <c r="A67" s="29" t="s">
        <v>46</v>
      </c>
      <c r="B67" s="30" t="s">
        <v>188</v>
      </c>
      <c r="C67" s="32">
        <v>220</v>
      </c>
      <c r="D67" s="30" t="s">
        <v>187</v>
      </c>
      <c r="E67" s="38">
        <v>2224962022</v>
      </c>
      <c r="F67" s="39">
        <v>20227100101672</v>
      </c>
      <c r="G67" s="40">
        <v>44721</v>
      </c>
      <c r="H67" s="40">
        <f>IF(G67="","",WORKDAY(G67,I67,[1]FESTIVOS!$A$2:$V$146))</f>
        <v>44736</v>
      </c>
      <c r="I67" s="32">
        <f>IFERROR(IFERROR(IF(B67=VLOOKUP(B67,[1]Dependencias!$J$3:$J$4,1,FALSE),VLOOKUP(B67,[1]Dependencias!$J$3:$K$4,2,FALSE)),VLOOKUP(A67,[1]Dependencias!$F$3:$I$15,4,FALSE)),"")</f>
        <v>10</v>
      </c>
      <c r="J67" s="30" t="s">
        <v>189</v>
      </c>
      <c r="K67" s="31" t="s">
        <v>308</v>
      </c>
      <c r="L67" s="33" t="str">
        <f>IFERROR(VLOOKUP($C67,[1]Dependencias!$A$2:$D$26,2,FALSE),"")</f>
        <v>Dirección de Fomento</v>
      </c>
      <c r="M67" s="33" t="str">
        <f>IFERROR(VLOOKUP($C67,[1]Dependencias!$A$2:$D$26,4,FALSE),"")</f>
        <v>Vanessa Barrenecha Samur</v>
      </c>
      <c r="N67" s="34">
        <v>44734</v>
      </c>
      <c r="O67" s="41">
        <f>IF(N67="","No hay fecha de respuesta!",NETWORKDAYS(G67,N67,[1]FESTIVOS!$A$2:$A$146))</f>
        <v>9</v>
      </c>
      <c r="P67" s="31" t="s">
        <v>309</v>
      </c>
    </row>
    <row r="68" spans="1:16" ht="17.25" x14ac:dyDescent="0.25">
      <c r="A68" s="29" t="s">
        <v>46</v>
      </c>
      <c r="B68" s="30" t="s">
        <v>24</v>
      </c>
      <c r="C68" s="32">
        <v>700</v>
      </c>
      <c r="D68" s="30" t="s">
        <v>187</v>
      </c>
      <c r="E68" s="38">
        <v>2230682022</v>
      </c>
      <c r="F68" s="39">
        <v>20227100102142</v>
      </c>
      <c r="G68" s="40">
        <v>44722</v>
      </c>
      <c r="H68" s="40">
        <f>IF(G68="","",WORKDAY(G68,I68,[1]FESTIVOS!$A$2:$V$146))</f>
        <v>44729</v>
      </c>
      <c r="I68" s="32">
        <f>IFERROR(IFERROR(IF(B68=VLOOKUP(B68,[1]Dependencias!$J$3:$J$4,1,FALSE),VLOOKUP(B68,[1]Dependencias!$J$3:$K$4,2,FALSE)),VLOOKUP(A68,[1]Dependencias!$F$3:$I$15,4,FALSE)),"")</f>
        <v>5</v>
      </c>
      <c r="J68" s="30" t="s">
        <v>192</v>
      </c>
      <c r="K68" s="31" t="s">
        <v>310</v>
      </c>
      <c r="L68" s="33" t="str">
        <f>IFERROR(VLOOKUP($C68,[1]Dependencias!$A$2:$D$26,2,FALSE),"")</f>
        <v>Direccion de Gestion Corporativa</v>
      </c>
      <c r="M68" s="33" t="str">
        <f>IFERROR(VLOOKUP($C68,[1]Dependencias!$A$2:$D$26,4,FALSE),"")</f>
        <v>Yamile Borja Martinez</v>
      </c>
      <c r="N68" s="34">
        <v>44722</v>
      </c>
      <c r="O68" s="41">
        <f>IF(N68="","No hay fecha de respuesta!",NETWORKDAYS(G68,N68,[1]FESTIVOS!$A$2:$A$146))</f>
        <v>1</v>
      </c>
      <c r="P68" s="31" t="s">
        <v>194</v>
      </c>
    </row>
    <row r="69" spans="1:16" ht="17.25" x14ac:dyDescent="0.25">
      <c r="A69" s="29" t="s">
        <v>41</v>
      </c>
      <c r="B69" s="30" t="s">
        <v>188</v>
      </c>
      <c r="C69" s="32">
        <v>330</v>
      </c>
      <c r="D69" s="30" t="s">
        <v>187</v>
      </c>
      <c r="E69" s="38">
        <v>2233672022</v>
      </c>
      <c r="F69" s="39">
        <v>20227100102272</v>
      </c>
      <c r="G69" s="40">
        <v>44722</v>
      </c>
      <c r="H69" s="40">
        <f>IF(G69="","",WORKDAY(G69,I69,[1]FESTIVOS!$A$2:$V$146))</f>
        <v>44748</v>
      </c>
      <c r="I69" s="32">
        <f>IFERROR(IFERROR(IF(B69=VLOOKUP(B69,[1]Dependencias!$J$3:$J$4,1,FALSE),VLOOKUP(B69,[1]Dependencias!$J$3:$K$4,2,FALSE)),VLOOKUP(A69,[1]Dependencias!$F$3:$I$15,4,FALSE)),"")</f>
        <v>15</v>
      </c>
      <c r="J69" s="30" t="s">
        <v>142</v>
      </c>
      <c r="K69" s="31" t="s">
        <v>311</v>
      </c>
      <c r="L69" s="33" t="str">
        <f>IFERROR(VLOOKUP($C69,[1]Dependencias!$A$2:$D$26,2,FALSE),"")</f>
        <v>Subdirección de Infraestructura y patrimonio cultural</v>
      </c>
      <c r="M69" s="33" t="str">
        <f>IFERROR(VLOOKUP($C69,[1]Dependencias!$A$2:$D$26,4,FALSE),"")</f>
        <v>Ivan Dario Quiñones Sanchez</v>
      </c>
      <c r="N69" s="34">
        <v>44743</v>
      </c>
      <c r="O69" s="41">
        <f>IF(N69="","No hay fecha de respuesta!",NETWORKDAYS(G69,N69,[1]FESTIVOS!$A$2:$A$146))</f>
        <v>14</v>
      </c>
      <c r="P69" s="31" t="s">
        <v>312</v>
      </c>
    </row>
    <row r="70" spans="1:16" ht="17.25" x14ac:dyDescent="0.25">
      <c r="A70" s="36" t="s">
        <v>46</v>
      </c>
      <c r="B70" s="30" t="s">
        <v>188</v>
      </c>
      <c r="C70" s="32">
        <v>210</v>
      </c>
      <c r="D70" s="30" t="s">
        <v>187</v>
      </c>
      <c r="E70" s="38">
        <v>2230762022</v>
      </c>
      <c r="F70" s="39">
        <v>20227100102162</v>
      </c>
      <c r="G70" s="40">
        <v>44721</v>
      </c>
      <c r="H70" s="40">
        <f>IF(G70="","",WORKDAY(G70,I70,[1]FESTIVOS!$A$2:$V$146))</f>
        <v>44736</v>
      </c>
      <c r="I70" s="32">
        <f>IFERROR(IFERROR(IF(B70=VLOOKUP(B70,[1]Dependencias!$J$3:$J$4,1,FALSE),VLOOKUP(B70,[1]Dependencias!$J$3:$K$4,2,FALSE)),VLOOKUP(A70,[1]Dependencias!$F$3:$I$15,4,FALSE)),"")</f>
        <v>10</v>
      </c>
      <c r="J70" s="30" t="s">
        <v>191</v>
      </c>
      <c r="K70" s="31" t="s">
        <v>313</v>
      </c>
      <c r="L70" s="33" t="str">
        <f>IFERROR(VLOOKUP($C70,[1]Dependencias!$A$2:$D$26,2,FALSE),"")</f>
        <v>Dirección de Asuntos Locales y Participación</v>
      </c>
      <c r="M70" s="33" t="str">
        <f>IFERROR(VLOOKUP($C70,[1]Dependencias!$A$2:$D$26,4,FALSE),"")</f>
        <v>Alejandro Franco Plata</v>
      </c>
      <c r="N70" s="34">
        <v>44735</v>
      </c>
      <c r="O70" s="41">
        <f>IF(N70="","No hay fecha de respuesta!",NETWORKDAYS(G70,N70,[1]FESTIVOS!$A$2:$A$146))</f>
        <v>10</v>
      </c>
      <c r="P70" s="31" t="s">
        <v>314</v>
      </c>
    </row>
    <row r="71" spans="1:16" ht="17.25" x14ac:dyDescent="0.25">
      <c r="A71" s="36" t="s">
        <v>41</v>
      </c>
      <c r="B71" s="30" t="s">
        <v>188</v>
      </c>
      <c r="C71" s="32">
        <v>300</v>
      </c>
      <c r="D71" s="30" t="s">
        <v>190</v>
      </c>
      <c r="E71" s="38">
        <v>2223572022</v>
      </c>
      <c r="F71" s="39">
        <v>20227100102862</v>
      </c>
      <c r="G71" s="40">
        <v>44722</v>
      </c>
      <c r="H71" s="40">
        <f>IF(G71="","",WORKDAY(G71,I71,[1]FESTIVOS!$A$2:$V$146))</f>
        <v>44748</v>
      </c>
      <c r="I71" s="32">
        <f>IFERROR(IFERROR(IF(B71=VLOOKUP(B71,[1]Dependencias!$J$3:$J$4,1,FALSE),VLOOKUP(B71,[1]Dependencias!$J$3:$K$4,2,FALSE)),VLOOKUP(A71,[1]Dependencias!$F$3:$I$15,4,FALSE)),"")</f>
        <v>15</v>
      </c>
      <c r="J71" s="30" t="s">
        <v>133</v>
      </c>
      <c r="K71" s="31" t="s">
        <v>315</v>
      </c>
      <c r="L71" s="33" t="str">
        <f>IFERROR(VLOOKUP($C71,[1]Dependencias!$A$2:$D$26,2,FALSE),"")</f>
        <v>Dirección de Arte, Cultura y Patrimonio</v>
      </c>
      <c r="M71" s="33" t="str">
        <f>IFERROR(VLOOKUP($C71,[1]Dependencias!$A$2:$D$26,4,FALSE),"")</f>
        <v>Liliana Mercedes Gonzalez Jinete</v>
      </c>
      <c r="N71" s="34">
        <v>44735</v>
      </c>
      <c r="O71" s="41">
        <f>IF(N71="","No hay fecha de respuesta!",NETWORKDAYS(G71,N71,[1]FESTIVOS!$A$2:$A$146))</f>
        <v>9</v>
      </c>
      <c r="P71" s="31" t="s">
        <v>316</v>
      </c>
    </row>
    <row r="72" spans="1:16" ht="17.25" x14ac:dyDescent="0.25">
      <c r="A72" s="36" t="s">
        <v>41</v>
      </c>
      <c r="B72" s="30" t="s">
        <v>24</v>
      </c>
      <c r="C72" s="32">
        <v>700</v>
      </c>
      <c r="D72" s="30" t="s">
        <v>190</v>
      </c>
      <c r="E72" s="38">
        <v>2226792022</v>
      </c>
      <c r="F72" s="39" t="s">
        <v>510</v>
      </c>
      <c r="G72" s="40">
        <v>44721</v>
      </c>
      <c r="H72" s="40">
        <f>IF(G72="","",WORKDAY(G72,I72,[1]FESTIVOS!$A$2:$V$146))</f>
        <v>44728</v>
      </c>
      <c r="I72" s="32">
        <f>IFERROR(IFERROR(IF(B72=VLOOKUP(B72,[1]Dependencias!$J$3:$J$4,1,FALSE),VLOOKUP(B72,[1]Dependencias!$J$3:$K$4,2,FALSE)),VLOOKUP(A72,[1]Dependencias!$F$3:$I$15,4,FALSE)),"")</f>
        <v>5</v>
      </c>
      <c r="J72" s="30" t="s">
        <v>192</v>
      </c>
      <c r="K72" s="31" t="s">
        <v>317</v>
      </c>
      <c r="L72" s="33" t="str">
        <f>IFERROR(VLOOKUP($C72,[1]Dependencias!$A$2:$D$26,2,FALSE),"")</f>
        <v>Direccion de Gestion Corporativa</v>
      </c>
      <c r="M72" s="33" t="str">
        <f>IFERROR(VLOOKUP($C72,[1]Dependencias!$A$2:$D$26,4,FALSE),"")</f>
        <v>Yamile Borja Martinez</v>
      </c>
      <c r="N72" s="34">
        <v>44722</v>
      </c>
      <c r="O72" s="41">
        <f>IF(N72="","No hay fecha de respuesta!",NETWORKDAYS(G72,N72,[1]FESTIVOS!$A$2:$A$146))</f>
        <v>2</v>
      </c>
      <c r="P72" s="31" t="s">
        <v>173</v>
      </c>
    </row>
    <row r="73" spans="1:16" ht="17.25" x14ac:dyDescent="0.25">
      <c r="A73" s="36" t="s">
        <v>46</v>
      </c>
      <c r="B73" s="30" t="s">
        <v>188</v>
      </c>
      <c r="C73" s="32">
        <v>220</v>
      </c>
      <c r="D73" s="30" t="s">
        <v>187</v>
      </c>
      <c r="E73" s="38">
        <v>2227182022</v>
      </c>
      <c r="F73" s="39">
        <v>20227100101792</v>
      </c>
      <c r="G73" s="40">
        <v>44721</v>
      </c>
      <c r="H73" s="40">
        <f>IF(G73="","",WORKDAY(G73,I73,[1]FESTIVOS!$A$2:$V$146))</f>
        <v>44736</v>
      </c>
      <c r="I73" s="32">
        <f>IFERROR(IFERROR(IF(B73=VLOOKUP(B73,[1]Dependencias!$J$3:$J$4,1,FALSE),VLOOKUP(B73,[1]Dependencias!$J$3:$K$4,2,FALSE)),VLOOKUP(A73,[1]Dependencias!$F$3:$I$15,4,FALSE)),"")</f>
        <v>10</v>
      </c>
      <c r="J73" s="30" t="s">
        <v>189</v>
      </c>
      <c r="K73" s="31" t="s">
        <v>318</v>
      </c>
      <c r="L73" s="33" t="str">
        <f>IFERROR(VLOOKUP($C73,[1]Dependencias!$A$2:$D$26,2,FALSE),"")</f>
        <v>Dirección de Fomento</v>
      </c>
      <c r="M73" s="33" t="str">
        <f>IFERROR(VLOOKUP($C73,[1]Dependencias!$A$2:$D$26,4,FALSE),"")</f>
        <v>Vanessa Barrenecha Samur</v>
      </c>
      <c r="N73" s="34">
        <v>44734</v>
      </c>
      <c r="O73" s="41">
        <f>IF(N73="","No hay fecha de respuesta!",NETWORKDAYS(G73,N73,[1]FESTIVOS!$A$2:$A$146))</f>
        <v>9</v>
      </c>
      <c r="P73" s="31" t="s">
        <v>319</v>
      </c>
    </row>
    <row r="74" spans="1:16" ht="17.25" x14ac:dyDescent="0.25">
      <c r="A74" s="36" t="s">
        <v>46</v>
      </c>
      <c r="B74" s="30" t="s">
        <v>24</v>
      </c>
      <c r="C74" s="32">
        <v>700</v>
      </c>
      <c r="D74" s="30" t="s">
        <v>190</v>
      </c>
      <c r="E74" s="38">
        <v>2224742022</v>
      </c>
      <c r="F74" s="39">
        <v>20227100102892</v>
      </c>
      <c r="G74" s="40">
        <v>44721</v>
      </c>
      <c r="H74" s="40">
        <f>IF(G74="","",WORKDAY(G74,I74,[1]FESTIVOS!$A$2:$V$146))</f>
        <v>44728</v>
      </c>
      <c r="I74" s="32">
        <f>IFERROR(IFERROR(IF(B74=VLOOKUP(B74,[1]Dependencias!$J$3:$J$4,1,FALSE),VLOOKUP(B74,[1]Dependencias!$J$3:$K$4,2,FALSE)),VLOOKUP(A74,[1]Dependencias!$F$3:$I$15,4,FALSE)),"")</f>
        <v>5</v>
      </c>
      <c r="J74" s="30" t="s">
        <v>148</v>
      </c>
      <c r="K74" s="31" t="s">
        <v>320</v>
      </c>
      <c r="L74" s="33" t="str">
        <f>IFERROR(VLOOKUP($C74,[1]Dependencias!$A$2:$D$26,2,FALSE),"")</f>
        <v>Direccion de Gestion Corporativa</v>
      </c>
      <c r="M74" s="33" t="str">
        <f>IFERROR(VLOOKUP($C74,[1]Dependencias!$A$2:$D$26,4,FALSE),"")</f>
        <v>Yamile Borja Martinez</v>
      </c>
      <c r="N74" s="34">
        <v>44728</v>
      </c>
      <c r="O74" s="41">
        <f>IF(N74="","No hay fecha de respuesta!",NETWORKDAYS(G74,N74,[1]FESTIVOS!$A$2:$A$146))</f>
        <v>6</v>
      </c>
      <c r="P74" s="31" t="s">
        <v>321</v>
      </c>
    </row>
    <row r="75" spans="1:16" ht="17.25" x14ac:dyDescent="0.25">
      <c r="A75" s="36" t="s">
        <v>46</v>
      </c>
      <c r="B75" s="30" t="s">
        <v>188</v>
      </c>
      <c r="C75" s="32">
        <v>310</v>
      </c>
      <c r="D75" s="30" t="s">
        <v>187</v>
      </c>
      <c r="E75" s="38">
        <v>2235082022</v>
      </c>
      <c r="F75" s="39">
        <v>20227100102482</v>
      </c>
      <c r="G75" s="40">
        <v>44722</v>
      </c>
      <c r="H75" s="40">
        <f>IF(G75="","",WORKDAY(G75,I75,[1]FESTIVOS!$A$2:$V$146))</f>
        <v>44740</v>
      </c>
      <c r="I75" s="32">
        <f>IFERROR(IFERROR(IF(B75=VLOOKUP(B75,[1]Dependencias!$J$3:$J$4,1,FALSE),VLOOKUP(B75,[1]Dependencias!$J$3:$K$4,2,FALSE)),VLOOKUP(A75,[1]Dependencias!$F$3:$I$15,4,FALSE)),"")</f>
        <v>10</v>
      </c>
      <c r="J75" s="30" t="s">
        <v>189</v>
      </c>
      <c r="K75" s="31" t="s">
        <v>286</v>
      </c>
      <c r="L75" s="33" t="str">
        <f>IFERROR(VLOOKUP($C75,[1]Dependencias!$A$2:$D$26,2,FALSE),"")</f>
        <v>Subdirección de Gestión Cultural y Artística</v>
      </c>
      <c r="M75" s="33" t="str">
        <f>IFERROR(VLOOKUP($C75,[1]Dependencias!$A$2:$D$26,4,FALSE),"")</f>
        <v>Ines Elvira Montealegre Martinez</v>
      </c>
      <c r="N75" s="34">
        <v>44734</v>
      </c>
      <c r="O75" s="41">
        <f>IF(N75="","No hay fecha de respuesta!",NETWORKDAYS(G75,N75,[1]FESTIVOS!$A$2:$A$146))</f>
        <v>8</v>
      </c>
      <c r="P75" s="31" t="s">
        <v>322</v>
      </c>
    </row>
    <row r="76" spans="1:16" ht="17.25" x14ac:dyDescent="0.25">
      <c r="A76" s="36" t="s">
        <v>46</v>
      </c>
      <c r="B76" s="30" t="s">
        <v>188</v>
      </c>
      <c r="C76" s="32">
        <v>220</v>
      </c>
      <c r="D76" s="30" t="s">
        <v>187</v>
      </c>
      <c r="E76" s="38">
        <v>2255952022</v>
      </c>
      <c r="F76" s="39">
        <v>20227100104252</v>
      </c>
      <c r="G76" s="40">
        <v>44725</v>
      </c>
      <c r="H76" s="40">
        <f>IF(G76="","",WORKDAY(G76,I76,[1]FESTIVOS!$A$2:$V$146))</f>
        <v>44741</v>
      </c>
      <c r="I76" s="32">
        <f>IFERROR(IFERROR(IF(B76=VLOOKUP(B76,[1]Dependencias!$J$3:$J$4,1,FALSE),VLOOKUP(B76,[1]Dependencias!$J$3:$K$4,2,FALSE)),VLOOKUP(A76,[1]Dependencias!$F$3:$I$15,4,FALSE)),"")</f>
        <v>10</v>
      </c>
      <c r="J76" s="30" t="s">
        <v>189</v>
      </c>
      <c r="K76" s="31" t="s">
        <v>323</v>
      </c>
      <c r="L76" s="33" t="str">
        <f>IFERROR(VLOOKUP($C76,[1]Dependencias!$A$2:$D$26,2,FALSE),"")</f>
        <v>Dirección de Fomento</v>
      </c>
      <c r="M76" s="33" t="str">
        <f>IFERROR(VLOOKUP($C76,[1]Dependencias!$A$2:$D$26,4,FALSE),"")</f>
        <v>Vanessa Barrenecha Samur</v>
      </c>
      <c r="N76" s="34">
        <v>44728</v>
      </c>
      <c r="O76" s="41">
        <f>IF(N76="","No hay fecha de respuesta!",NETWORKDAYS(G76,N76,[1]FESTIVOS!$A$2:$A$146))</f>
        <v>4</v>
      </c>
      <c r="P76" s="31" t="s">
        <v>324</v>
      </c>
    </row>
    <row r="77" spans="1:16" ht="17.25" x14ac:dyDescent="0.25">
      <c r="A77" s="36" t="s">
        <v>46</v>
      </c>
      <c r="B77" s="30" t="s">
        <v>24</v>
      </c>
      <c r="C77" s="32">
        <v>700</v>
      </c>
      <c r="D77" s="30" t="s">
        <v>187</v>
      </c>
      <c r="E77" s="38">
        <v>2252682022</v>
      </c>
      <c r="F77" s="39">
        <v>20227100103972</v>
      </c>
      <c r="G77" s="40">
        <v>44725</v>
      </c>
      <c r="H77" s="40">
        <f>IF(G77="","",WORKDAY(G77,I77,[1]FESTIVOS!$A$2:$V$146))</f>
        <v>44733</v>
      </c>
      <c r="I77" s="32">
        <f>IFERROR(IFERROR(IF(B77=VLOOKUP(B77,[1]Dependencias!$J$3:$J$4,1,FALSE),VLOOKUP(B77,[1]Dependencias!$J$3:$K$4,2,FALSE)),VLOOKUP(A77,[1]Dependencias!$F$3:$I$15,4,FALSE)),"")</f>
        <v>5</v>
      </c>
      <c r="J77" s="30" t="s">
        <v>192</v>
      </c>
      <c r="K77" s="31" t="s">
        <v>325</v>
      </c>
      <c r="L77" s="33" t="str">
        <f>IFERROR(VLOOKUP($C77,[1]Dependencias!$A$2:$D$26,2,FALSE),"")</f>
        <v>Direccion de Gestion Corporativa</v>
      </c>
      <c r="M77" s="33" t="str">
        <f>IFERROR(VLOOKUP($C77,[1]Dependencias!$A$2:$D$26,4,FALSE),"")</f>
        <v>Yamile Borja Martinez</v>
      </c>
      <c r="N77" s="34">
        <v>44725</v>
      </c>
      <c r="O77" s="41">
        <f>IF(N77="","No hay fecha de respuesta!",NETWORKDAYS(G77,N77,[1]FESTIVOS!$A$2:$A$146))</f>
        <v>1</v>
      </c>
      <c r="P77" s="31"/>
    </row>
    <row r="78" spans="1:16" ht="17.25" x14ac:dyDescent="0.25">
      <c r="A78" s="36" t="s">
        <v>35</v>
      </c>
      <c r="B78" s="30" t="s">
        <v>188</v>
      </c>
      <c r="C78" s="32">
        <v>210</v>
      </c>
      <c r="D78" s="30" t="s">
        <v>187</v>
      </c>
      <c r="E78" s="38">
        <v>2259032022</v>
      </c>
      <c r="F78" s="39">
        <v>20227100104372</v>
      </c>
      <c r="G78" s="40">
        <v>44725</v>
      </c>
      <c r="H78" s="40">
        <f>IF(G78="","",WORKDAY(G78,I78,[1]FESTIVOS!$A$2:$V$146))</f>
        <v>44749</v>
      </c>
      <c r="I78" s="32">
        <f>IFERROR(IFERROR(IF(B78=VLOOKUP(B78,[1]Dependencias!$J$3:$J$4,1,FALSE),VLOOKUP(B78,[1]Dependencias!$J$3:$K$4,2,FALSE)),VLOOKUP(A78,[1]Dependencias!$F$3:$I$15,4,FALSE)),"")</f>
        <v>15</v>
      </c>
      <c r="J78" s="30" t="s">
        <v>191</v>
      </c>
      <c r="K78" s="31" t="s">
        <v>326</v>
      </c>
      <c r="L78" s="33" t="str">
        <f>IFERROR(VLOOKUP($C78,[1]Dependencias!$A$2:$D$26,2,FALSE),"")</f>
        <v>Dirección de Asuntos Locales y Participación</v>
      </c>
      <c r="M78" s="33" t="str">
        <f>IFERROR(VLOOKUP($C78,[1]Dependencias!$A$2:$D$26,4,FALSE),"")</f>
        <v>Alejandro Franco Plata</v>
      </c>
      <c r="N78" s="34">
        <v>44742</v>
      </c>
      <c r="O78" s="41">
        <f>IF(N78="","No hay fecha de respuesta!",NETWORKDAYS(G78,N78,[1]FESTIVOS!$A$2:$A$146))</f>
        <v>12</v>
      </c>
      <c r="P78" s="31" t="s">
        <v>327</v>
      </c>
    </row>
    <row r="79" spans="1:16" ht="17.25" x14ac:dyDescent="0.25">
      <c r="A79" s="36" t="s">
        <v>46</v>
      </c>
      <c r="B79" s="30" t="s">
        <v>188</v>
      </c>
      <c r="C79" s="32">
        <v>720</v>
      </c>
      <c r="D79" s="30" t="s">
        <v>187</v>
      </c>
      <c r="E79" s="38">
        <v>2261302022</v>
      </c>
      <c r="F79" s="39">
        <v>20227100104592</v>
      </c>
      <c r="G79" s="40">
        <v>44725</v>
      </c>
      <c r="H79" s="40">
        <f>IF(G79="","",WORKDAY(G79,I79,[1]FESTIVOS!$A$2:$V$146))</f>
        <v>44741</v>
      </c>
      <c r="I79" s="32">
        <f>IFERROR(IFERROR(IF(B79=VLOOKUP(B79,[1]Dependencias!$J$3:$J$4,1,FALSE),VLOOKUP(B79,[1]Dependencias!$J$3:$K$4,2,FALSE)),VLOOKUP(A79,[1]Dependencias!$F$3:$I$15,4,FALSE)),"")</f>
        <v>10</v>
      </c>
      <c r="J79" s="30" t="s">
        <v>195</v>
      </c>
      <c r="K79" s="31" t="s">
        <v>328</v>
      </c>
      <c r="L79" s="33" t="str">
        <f>IFERROR(VLOOKUP($C79,[1]Dependencias!$A$2:$D$26,2,FALSE),"")</f>
        <v>Grupo Interno de Trabajo de Gestión Financiera.</v>
      </c>
      <c r="M79" s="33" t="str">
        <f>IFERROR(VLOOKUP($C79,[1]Dependencias!$A$2:$D$26,4,FALSE),"")</f>
        <v>Didier Ricardo Orduz Martinez</v>
      </c>
      <c r="N79" s="34">
        <v>44727</v>
      </c>
      <c r="O79" s="41">
        <f>IF(N79="","No hay fecha de respuesta!",NETWORKDAYS(G79,N79,[1]FESTIVOS!$A$2:$A$146))</f>
        <v>3</v>
      </c>
      <c r="P79" s="31" t="s">
        <v>329</v>
      </c>
    </row>
    <row r="80" spans="1:16" ht="17.25" x14ac:dyDescent="0.25">
      <c r="A80" s="36" t="s">
        <v>41</v>
      </c>
      <c r="B80" s="30" t="s">
        <v>24</v>
      </c>
      <c r="C80" s="32">
        <v>700</v>
      </c>
      <c r="D80" s="30" t="s">
        <v>187</v>
      </c>
      <c r="E80" s="38">
        <v>2254882022</v>
      </c>
      <c r="F80" s="39">
        <v>20227100104142</v>
      </c>
      <c r="G80" s="40">
        <v>44725</v>
      </c>
      <c r="H80" s="40">
        <f>IF(G80="","",WORKDAY(G80,I80,[1]FESTIVOS!$A$2:$V$146))</f>
        <v>44733</v>
      </c>
      <c r="I80" s="32">
        <f>IFERROR(IFERROR(IF(B80=VLOOKUP(B80,[1]Dependencias!$J$3:$J$4,1,FALSE),VLOOKUP(B80,[1]Dependencias!$J$3:$K$4,2,FALSE)),VLOOKUP(A80,[1]Dependencias!$F$3:$I$15,4,FALSE)),"")</f>
        <v>5</v>
      </c>
      <c r="J80" s="30" t="s">
        <v>192</v>
      </c>
      <c r="K80" s="31" t="s">
        <v>330</v>
      </c>
      <c r="L80" s="33" t="str">
        <f>IFERROR(VLOOKUP($C80,[1]Dependencias!$A$2:$D$26,2,FALSE),"")</f>
        <v>Direccion de Gestion Corporativa</v>
      </c>
      <c r="M80" s="33" t="str">
        <f>IFERROR(VLOOKUP($C80,[1]Dependencias!$A$2:$D$26,4,FALSE),"")</f>
        <v>Yamile Borja Martinez</v>
      </c>
      <c r="N80" s="34">
        <v>44725</v>
      </c>
      <c r="O80" s="41">
        <f>IF(N80="","No hay fecha de respuesta!",NETWORKDAYS(G80,N80,[1]FESTIVOS!$A$2:$A$146))</f>
        <v>1</v>
      </c>
      <c r="P80" s="31"/>
    </row>
    <row r="81" spans="1:16" ht="17.25" x14ac:dyDescent="0.25">
      <c r="A81" s="36" t="s">
        <v>35</v>
      </c>
      <c r="B81" s="30" t="s">
        <v>188</v>
      </c>
      <c r="C81" s="32">
        <v>330</v>
      </c>
      <c r="D81" s="30" t="s">
        <v>196</v>
      </c>
      <c r="E81" s="38">
        <v>2254732022</v>
      </c>
      <c r="F81" s="39">
        <v>20227100104122</v>
      </c>
      <c r="G81" s="40">
        <v>44725</v>
      </c>
      <c r="H81" s="40">
        <f>IF(G81="","",WORKDAY(G81,I81,[1]FESTIVOS!$A$2:$V$146))</f>
        <v>44749</v>
      </c>
      <c r="I81" s="32">
        <f>IFERROR(IFERROR(IF(B81=VLOOKUP(B81,[1]Dependencias!$J$3:$J$4,1,FALSE),VLOOKUP(B81,[1]Dependencias!$J$3:$K$4,2,FALSE)),VLOOKUP(A81,[1]Dependencias!$F$3:$I$15,4,FALSE)),"")</f>
        <v>15</v>
      </c>
      <c r="J81" s="30" t="s">
        <v>142</v>
      </c>
      <c r="K81" s="31" t="s">
        <v>331</v>
      </c>
      <c r="L81" s="33" t="str">
        <f>IFERROR(VLOOKUP($C81,[1]Dependencias!$A$2:$D$26,2,FALSE),"")</f>
        <v>Subdirección de Infraestructura y patrimonio cultural</v>
      </c>
      <c r="M81" s="33" t="str">
        <f>IFERROR(VLOOKUP($C81,[1]Dependencias!$A$2:$D$26,4,FALSE),"")</f>
        <v>Ivan Dario Quiñones Sanchez</v>
      </c>
      <c r="N81" s="34">
        <v>44747</v>
      </c>
      <c r="O81" s="41">
        <f>IF(N81="","No hay fecha de respuesta!",NETWORKDAYS(G81,N81,[1]FESTIVOS!$A$2:$A$146))</f>
        <v>14</v>
      </c>
      <c r="P81" s="31" t="s">
        <v>332</v>
      </c>
    </row>
    <row r="82" spans="1:16" ht="17.25" x14ac:dyDescent="0.25">
      <c r="A82" s="29" t="s">
        <v>41</v>
      </c>
      <c r="B82" s="30" t="s">
        <v>188</v>
      </c>
      <c r="C82" s="32">
        <v>330</v>
      </c>
      <c r="D82" s="30" t="s">
        <v>190</v>
      </c>
      <c r="E82" s="38">
        <v>2238732022</v>
      </c>
      <c r="F82" s="39">
        <v>20227100103992</v>
      </c>
      <c r="G82" s="40">
        <v>44722</v>
      </c>
      <c r="H82" s="40">
        <f>IF(G82="","",WORKDAY(G82,I82,[1]FESTIVOS!$A$2:$V$146))</f>
        <v>44748</v>
      </c>
      <c r="I82" s="32">
        <f>IFERROR(IFERROR(IF(B82=VLOOKUP(B82,[1]Dependencias!$J$3:$J$4,1,FALSE),VLOOKUP(B82,[1]Dependencias!$J$3:$K$4,2,FALSE)),VLOOKUP(A82,[1]Dependencias!$F$3:$I$15,4,FALSE)),"")</f>
        <v>15</v>
      </c>
      <c r="J82" s="30" t="s">
        <v>142</v>
      </c>
      <c r="K82" s="31" t="s">
        <v>333</v>
      </c>
      <c r="L82" s="33" t="str">
        <f>IFERROR(VLOOKUP($C82,[1]Dependencias!$A$2:$D$26,2,FALSE),"")</f>
        <v>Subdirección de Infraestructura y patrimonio cultural</v>
      </c>
      <c r="M82" s="33" t="str">
        <f>IFERROR(VLOOKUP($C82,[1]Dependencias!$A$2:$D$26,4,FALSE),"")</f>
        <v>Ivan Dario Quiñones Sanchez</v>
      </c>
      <c r="N82" s="34">
        <v>44736</v>
      </c>
      <c r="O82" s="41">
        <f>IF(N82="","No hay fecha de respuesta!",NETWORKDAYS(G82,N82,[1]FESTIVOS!$A$2:$A$146))</f>
        <v>10</v>
      </c>
      <c r="P82" s="31" t="s">
        <v>334</v>
      </c>
    </row>
    <row r="83" spans="1:16" ht="17.25" x14ac:dyDescent="0.25">
      <c r="A83" s="29" t="s">
        <v>41</v>
      </c>
      <c r="B83" s="30" t="s">
        <v>188</v>
      </c>
      <c r="C83" s="32">
        <v>700</v>
      </c>
      <c r="D83" s="30" t="s">
        <v>190</v>
      </c>
      <c r="E83" s="38">
        <v>2246362022</v>
      </c>
      <c r="F83" s="39">
        <v>20227100104012</v>
      </c>
      <c r="G83" s="40">
        <v>44725</v>
      </c>
      <c r="H83" s="40">
        <f>IF(G83="","",WORKDAY(G83,I83,[1]FESTIVOS!$A$2:$V$146))</f>
        <v>44749</v>
      </c>
      <c r="I83" s="32">
        <f>IFERROR(IFERROR(IF(B83=VLOOKUP(B83,[1]Dependencias!$J$3:$J$4,1,FALSE),VLOOKUP(B83,[1]Dependencias!$J$3:$K$4,2,FALSE)),VLOOKUP(A83,[1]Dependencias!$F$3:$I$15,4,FALSE)),"")</f>
        <v>15</v>
      </c>
      <c r="J83" s="30" t="s">
        <v>140</v>
      </c>
      <c r="K83" s="31" t="s">
        <v>335</v>
      </c>
      <c r="L83" s="33" t="str">
        <f>IFERROR(VLOOKUP($C83,[1]Dependencias!$A$2:$D$26,2,FALSE),"")</f>
        <v>Direccion de Gestion Corporativa</v>
      </c>
      <c r="M83" s="33" t="str">
        <f>IFERROR(VLOOKUP($C83,[1]Dependencias!$A$2:$D$26,4,FALSE),"")</f>
        <v>Yamile Borja Martinez</v>
      </c>
      <c r="N83" s="34">
        <v>44747</v>
      </c>
      <c r="O83" s="41">
        <f>IF(N83="","No hay fecha de respuesta!",NETWORKDAYS(G83,N83,[1]FESTIVOS!$A$2:$A$146))</f>
        <v>14</v>
      </c>
      <c r="P83" s="31" t="s">
        <v>336</v>
      </c>
    </row>
    <row r="84" spans="1:16" ht="17.25" x14ac:dyDescent="0.25">
      <c r="A84" s="36" t="s">
        <v>41</v>
      </c>
      <c r="B84" s="30" t="s">
        <v>188</v>
      </c>
      <c r="C84" s="32">
        <v>700</v>
      </c>
      <c r="D84" s="30" t="s">
        <v>187</v>
      </c>
      <c r="E84" s="38">
        <v>2263922022</v>
      </c>
      <c r="F84" s="39">
        <v>20227100104732</v>
      </c>
      <c r="G84" s="40">
        <v>44725</v>
      </c>
      <c r="H84" s="40">
        <f>IF(G84="","",WORKDAY(G84,I84,[1]FESTIVOS!$A$2:$V$146))</f>
        <v>44749</v>
      </c>
      <c r="I84" s="32">
        <f>IFERROR(IFERROR(IF(B84=VLOOKUP(B84,[1]Dependencias!$J$3:$J$4,1,FALSE),VLOOKUP(B84,[1]Dependencias!$J$3:$K$4,2,FALSE)),VLOOKUP(A84,[1]Dependencias!$F$3:$I$15,4,FALSE)),"")</f>
        <v>15</v>
      </c>
      <c r="J84" s="30" t="s">
        <v>192</v>
      </c>
      <c r="K84" s="31" t="s">
        <v>303</v>
      </c>
      <c r="L84" s="33" t="str">
        <f>IFERROR(VLOOKUP($C84,[1]Dependencias!$A$2:$D$26,2,FALSE),"")</f>
        <v>Direccion de Gestion Corporativa</v>
      </c>
      <c r="M84" s="33" t="str">
        <f>IFERROR(VLOOKUP($C84,[1]Dependencias!$A$2:$D$26,4,FALSE),"")</f>
        <v>Yamile Borja Martinez</v>
      </c>
      <c r="N84" s="34">
        <v>44747</v>
      </c>
      <c r="O84" s="41">
        <f>IF(N84="","No hay fecha de respuesta!",NETWORKDAYS(G84,N84,[1]FESTIVOS!$A$2:$A$146))</f>
        <v>14</v>
      </c>
      <c r="P84" s="31" t="s">
        <v>337</v>
      </c>
    </row>
    <row r="85" spans="1:16" ht="17.25" x14ac:dyDescent="0.25">
      <c r="A85" s="36" t="s">
        <v>35</v>
      </c>
      <c r="B85" s="30" t="s">
        <v>188</v>
      </c>
      <c r="C85" s="32">
        <v>330</v>
      </c>
      <c r="D85" s="30" t="s">
        <v>187</v>
      </c>
      <c r="E85" s="38">
        <v>2271442022</v>
      </c>
      <c r="F85" s="39">
        <v>20227100105292</v>
      </c>
      <c r="G85" s="40">
        <v>44726</v>
      </c>
      <c r="H85" s="40">
        <f>IF(G85="","",WORKDAY(G85,I85,[1]FESTIVOS!$A$2:$V$146))</f>
        <v>44750</v>
      </c>
      <c r="I85" s="32">
        <f>IFERROR(IFERROR(IF(B85=VLOOKUP(B85,[1]Dependencias!$J$3:$J$4,1,FALSE),VLOOKUP(B85,[1]Dependencias!$J$3:$K$4,2,FALSE)),VLOOKUP(A85,[1]Dependencias!$F$3:$I$15,4,FALSE)),"")</f>
        <v>15</v>
      </c>
      <c r="J85" s="30" t="s">
        <v>142</v>
      </c>
      <c r="K85" s="31" t="s">
        <v>338</v>
      </c>
      <c r="L85" s="33" t="str">
        <f>IFERROR(VLOOKUP($C85,[1]Dependencias!$A$2:$D$26,2,FALSE),"")</f>
        <v>Subdirección de Infraestructura y patrimonio cultural</v>
      </c>
      <c r="M85" s="33" t="str">
        <f>IFERROR(VLOOKUP($C85,[1]Dependencias!$A$2:$D$26,4,FALSE),"")</f>
        <v>Ivan Dario Quiñones Sanchez</v>
      </c>
      <c r="N85" s="34">
        <v>44740</v>
      </c>
      <c r="O85" s="41">
        <f>IF(N85="","No hay fecha de respuesta!",NETWORKDAYS(G85,N85,[1]FESTIVOS!$A$2:$A$146))</f>
        <v>9</v>
      </c>
      <c r="P85" s="31" t="s">
        <v>339</v>
      </c>
    </row>
    <row r="86" spans="1:16" ht="17.25" x14ac:dyDescent="0.25">
      <c r="A86" s="36" t="s">
        <v>76</v>
      </c>
      <c r="B86" s="30" t="s">
        <v>188</v>
      </c>
      <c r="C86" s="32">
        <v>800</v>
      </c>
      <c r="D86" s="30" t="s">
        <v>187</v>
      </c>
      <c r="E86" s="38">
        <v>2303392022</v>
      </c>
      <c r="F86" s="39">
        <v>20221000105512</v>
      </c>
      <c r="G86" s="40">
        <v>44726</v>
      </c>
      <c r="H86" s="40">
        <f>IF(G86="","",WORKDAY(G86,I86,[1]FESTIVOS!$A$2:$V$146))</f>
        <v>44750</v>
      </c>
      <c r="I86" s="32">
        <f>IFERROR(IFERROR(IF(B86=VLOOKUP(B86,[1]Dependencias!$J$3:$J$4,1,FALSE),VLOOKUP(B86,[1]Dependencias!$J$3:$K$4,2,FALSE)),VLOOKUP(A86,[1]Dependencias!$F$3:$I$15,4,FALSE)),"")</f>
        <v>15</v>
      </c>
      <c r="J86" s="30" t="s">
        <v>148</v>
      </c>
      <c r="K86" s="31" t="s">
        <v>340</v>
      </c>
      <c r="L86" s="33" t="str">
        <f>IFERROR(VLOOKUP($C86,[1]Dependencias!$A$2:$D$26,2,FALSE),"")</f>
        <v>Dirección de Lectura y Bibliotecas</v>
      </c>
      <c r="M86" s="33" t="str">
        <f>IFERROR(VLOOKUP($C86,[1]Dependencias!$A$2:$D$26,4,FALSE),"")</f>
        <v>Maria Consuelo Gaitan Gaitan</v>
      </c>
      <c r="N86" s="34">
        <v>44742</v>
      </c>
      <c r="O86" s="41">
        <f>IF(N86="","No hay fecha de respuesta!",NETWORKDAYS(G86,N86,[1]FESTIVOS!$A$2:$A$146))</f>
        <v>11</v>
      </c>
      <c r="P86" s="31" t="s">
        <v>341</v>
      </c>
    </row>
    <row r="87" spans="1:16" ht="17.25" x14ac:dyDescent="0.25">
      <c r="A87" s="29" t="s">
        <v>41</v>
      </c>
      <c r="B87" s="30" t="s">
        <v>188</v>
      </c>
      <c r="C87" s="32">
        <v>210</v>
      </c>
      <c r="D87" s="30" t="s">
        <v>187</v>
      </c>
      <c r="E87" s="38">
        <v>2251522022</v>
      </c>
      <c r="F87" s="39">
        <v>20227100103802</v>
      </c>
      <c r="G87" s="40">
        <v>44725</v>
      </c>
      <c r="H87" s="40">
        <f>IF(G87="","",WORKDAY(G87,I87,[1]FESTIVOS!$A$2:$V$146))</f>
        <v>44749</v>
      </c>
      <c r="I87" s="32">
        <f>IFERROR(IFERROR(IF(B87=VLOOKUP(B87,[1]Dependencias!$J$3:$J$4,1,FALSE),VLOOKUP(B87,[1]Dependencias!$J$3:$K$4,2,FALSE)),VLOOKUP(A87,[1]Dependencias!$F$3:$I$15,4,FALSE)),"")</f>
        <v>15</v>
      </c>
      <c r="J87" s="30" t="s">
        <v>191</v>
      </c>
      <c r="K87" s="31" t="s">
        <v>342</v>
      </c>
      <c r="L87" s="33" t="str">
        <f>IFERROR(VLOOKUP($C87,[1]Dependencias!$A$2:$D$26,2,FALSE),"")</f>
        <v>Dirección de Asuntos Locales y Participación</v>
      </c>
      <c r="M87" s="33" t="str">
        <f>IFERROR(VLOOKUP($C87,[1]Dependencias!$A$2:$D$26,4,FALSE),"")</f>
        <v>Alejandro Franco Plata</v>
      </c>
      <c r="N87" s="34">
        <v>44735</v>
      </c>
      <c r="O87" s="41">
        <f>IF(N87="","No hay fecha de respuesta!",NETWORKDAYS(G87,N87,[1]FESTIVOS!$A$2:$A$146))</f>
        <v>8</v>
      </c>
      <c r="P87" s="31" t="s">
        <v>343</v>
      </c>
    </row>
    <row r="88" spans="1:16" ht="17.25" x14ac:dyDescent="0.25">
      <c r="A88" s="29" t="s">
        <v>41</v>
      </c>
      <c r="B88" s="30" t="s">
        <v>24</v>
      </c>
      <c r="C88" s="32">
        <v>700</v>
      </c>
      <c r="D88" s="30" t="s">
        <v>190</v>
      </c>
      <c r="E88" s="38">
        <v>2223142022</v>
      </c>
      <c r="F88" s="39">
        <v>20227100106782</v>
      </c>
      <c r="G88" s="40">
        <v>44725</v>
      </c>
      <c r="H88" s="40">
        <f>IF(G88="","",WORKDAY(G88,I88,[1]FESTIVOS!$A$2:$V$146))</f>
        <v>44733</v>
      </c>
      <c r="I88" s="32">
        <f>IFERROR(IFERROR(IF(B88=VLOOKUP(B88,[1]Dependencias!$J$3:$J$4,1,FALSE),VLOOKUP(B88,[1]Dependencias!$J$3:$K$4,2,FALSE)),VLOOKUP(A88,[1]Dependencias!$F$3:$I$15,4,FALSE)),"")</f>
        <v>5</v>
      </c>
      <c r="J88" s="30" t="s">
        <v>192</v>
      </c>
      <c r="K88" s="31" t="s">
        <v>344</v>
      </c>
      <c r="L88" s="33" t="str">
        <f>IFERROR(VLOOKUP($C88,[1]Dependencias!$A$2:$D$26,2,FALSE),"")</f>
        <v>Direccion de Gestion Corporativa</v>
      </c>
      <c r="M88" s="33" t="str">
        <f>IFERROR(VLOOKUP($C88,[1]Dependencias!$A$2:$D$26,4,FALSE),"")</f>
        <v>Yamile Borja Martinez</v>
      </c>
      <c r="N88" s="34">
        <v>44733</v>
      </c>
      <c r="O88" s="41">
        <f>IF(N88="","No hay fecha de respuesta!",NETWORKDAYS(G88,N88,[1]FESTIVOS!$A$2:$A$146))</f>
        <v>6</v>
      </c>
      <c r="P88" s="31" t="s">
        <v>345</v>
      </c>
    </row>
    <row r="89" spans="1:16" ht="17.25" x14ac:dyDescent="0.25">
      <c r="A89" s="29" t="s">
        <v>41</v>
      </c>
      <c r="B89" s="30" t="s">
        <v>188</v>
      </c>
      <c r="C89" s="32">
        <v>330</v>
      </c>
      <c r="D89" s="30" t="s">
        <v>196</v>
      </c>
      <c r="E89" s="38">
        <v>2254742022</v>
      </c>
      <c r="F89" s="39">
        <v>20227100104112</v>
      </c>
      <c r="G89" s="40">
        <v>44725</v>
      </c>
      <c r="H89" s="40">
        <f>IF(G89="","",WORKDAY(G89,I89,[1]FESTIVOS!$A$2:$V$146))</f>
        <v>44749</v>
      </c>
      <c r="I89" s="32">
        <f>IFERROR(IFERROR(IF(B89=VLOOKUP(B89,[1]Dependencias!$J$3:$J$4,1,FALSE),VLOOKUP(B89,[1]Dependencias!$J$3:$K$4,2,FALSE)),VLOOKUP(A89,[1]Dependencias!$F$3:$I$15,4,FALSE)),"")</f>
        <v>15</v>
      </c>
      <c r="J89" s="30" t="s">
        <v>142</v>
      </c>
      <c r="K89" s="31" t="s">
        <v>346</v>
      </c>
      <c r="L89" s="33" t="str">
        <f>IFERROR(VLOOKUP($C89,[1]Dependencias!$A$2:$D$26,2,FALSE),"")</f>
        <v>Subdirección de Infraestructura y patrimonio cultural</v>
      </c>
      <c r="M89" s="33" t="str">
        <f>IFERROR(VLOOKUP($C89,[1]Dependencias!$A$2:$D$26,4,FALSE),"")</f>
        <v>Ivan Dario Quiñones Sanchez</v>
      </c>
      <c r="N89" s="34">
        <v>44747</v>
      </c>
      <c r="O89" s="41">
        <f>IF(N89="","No hay fecha de respuesta!",NETWORKDAYS(G89,N89,[1]FESTIVOS!$A$2:$A$146))</f>
        <v>14</v>
      </c>
      <c r="P89" s="31" t="s">
        <v>347</v>
      </c>
    </row>
    <row r="90" spans="1:16" ht="17.25" x14ac:dyDescent="0.25">
      <c r="A90" s="29" t="s">
        <v>66</v>
      </c>
      <c r="B90" s="30" t="s">
        <v>188</v>
      </c>
      <c r="C90" s="32">
        <v>310</v>
      </c>
      <c r="D90" s="30" t="s">
        <v>190</v>
      </c>
      <c r="E90" s="38">
        <v>2228672022</v>
      </c>
      <c r="F90" s="39">
        <v>20227100106882</v>
      </c>
      <c r="G90" s="40">
        <v>44725</v>
      </c>
      <c r="H90" s="40">
        <f>IF(G90="","",WORKDAY(G90,I90,[1]FESTIVOS!$A$2:$V$146))</f>
        <v>44749</v>
      </c>
      <c r="I90" s="32">
        <f>IFERROR(IFERROR(IF(B90=VLOOKUP(B90,[1]Dependencias!$J$3:$J$4,1,FALSE),VLOOKUP(B90,[1]Dependencias!$J$3:$K$4,2,FALSE)),VLOOKUP(A90,[1]Dependencias!$F$3:$I$15,4,FALSE)),"")</f>
        <v>15</v>
      </c>
      <c r="J90" s="30" t="s">
        <v>189</v>
      </c>
      <c r="K90" s="31" t="s">
        <v>348</v>
      </c>
      <c r="L90" s="33" t="str">
        <f>IFERROR(VLOOKUP($C90,[1]Dependencias!$A$2:$D$26,2,FALSE),"")</f>
        <v>Subdirección de Gestión Cultural y Artística</v>
      </c>
      <c r="M90" s="33" t="str">
        <f>IFERROR(VLOOKUP($C90,[1]Dependencias!$A$2:$D$26,4,FALSE),"")</f>
        <v>Ines Elvira Montealegre Martinez</v>
      </c>
      <c r="N90" s="34">
        <v>44742</v>
      </c>
      <c r="O90" s="41">
        <f>IF(N90="","No hay fecha de respuesta!",NETWORKDAYS(G90,N90,[1]FESTIVOS!$A$2:$A$146))</f>
        <v>12</v>
      </c>
      <c r="P90" s="31" t="s">
        <v>349</v>
      </c>
    </row>
    <row r="91" spans="1:16" ht="17.25" x14ac:dyDescent="0.25">
      <c r="A91" s="29" t="s">
        <v>41</v>
      </c>
      <c r="B91" s="30" t="s">
        <v>188</v>
      </c>
      <c r="C91" s="32">
        <v>700</v>
      </c>
      <c r="D91" s="30" t="s">
        <v>190</v>
      </c>
      <c r="E91" s="38">
        <v>1827082022</v>
      </c>
      <c r="F91" s="39">
        <v>20227100106922</v>
      </c>
      <c r="G91" s="40">
        <v>44725</v>
      </c>
      <c r="H91" s="40">
        <f>IF(G91="","",WORKDAY(G91,I91,[1]FESTIVOS!$A$2:$V$146))</f>
        <v>44749</v>
      </c>
      <c r="I91" s="32">
        <f>IFERROR(IFERROR(IF(B91=VLOOKUP(B91,[1]Dependencias!$J$3:$J$4,1,FALSE),VLOOKUP(B91,[1]Dependencias!$J$3:$K$4,2,FALSE)),VLOOKUP(A91,[1]Dependencias!$F$3:$I$15,4,FALSE)),"")</f>
        <v>15</v>
      </c>
      <c r="J91" s="30" t="s">
        <v>191</v>
      </c>
      <c r="K91" s="31" t="s">
        <v>350</v>
      </c>
      <c r="L91" s="33" t="str">
        <f>IFERROR(VLOOKUP($C91,[1]Dependencias!$A$2:$D$26,2,FALSE),"")</f>
        <v>Direccion de Gestion Corporativa</v>
      </c>
      <c r="M91" s="33" t="str">
        <f>IFERROR(VLOOKUP($C91,[1]Dependencias!$A$2:$D$26,4,FALSE),"")</f>
        <v>Yamile Borja Martinez</v>
      </c>
      <c r="N91" s="34">
        <v>44748</v>
      </c>
      <c r="O91" s="41">
        <f>IF(N91="","No hay fecha de respuesta!",NETWORKDAYS(G91,N91,[1]FESTIVOS!$A$2:$A$146))</f>
        <v>15</v>
      </c>
      <c r="P91" s="31" t="s">
        <v>351</v>
      </c>
    </row>
    <row r="92" spans="1:16" ht="17.25" x14ac:dyDescent="0.25">
      <c r="A92" s="29" t="s">
        <v>46</v>
      </c>
      <c r="B92" s="30" t="s">
        <v>188</v>
      </c>
      <c r="C92" s="32">
        <v>800</v>
      </c>
      <c r="D92" s="30" t="s">
        <v>190</v>
      </c>
      <c r="E92" s="38">
        <v>2223102022</v>
      </c>
      <c r="F92" s="39">
        <v>20227100106942</v>
      </c>
      <c r="G92" s="40">
        <v>44725</v>
      </c>
      <c r="H92" s="40">
        <f>IF(G92="","",WORKDAY(G92,I92,[1]FESTIVOS!$A$2:$V$146))</f>
        <v>44741</v>
      </c>
      <c r="I92" s="32">
        <f>IFERROR(IFERROR(IF(B92=VLOOKUP(B92,[1]Dependencias!$J$3:$J$4,1,FALSE),VLOOKUP(B92,[1]Dependencias!$J$3:$K$4,2,FALSE)),VLOOKUP(A92,[1]Dependencias!$F$3:$I$15,4,FALSE)),"")</f>
        <v>10</v>
      </c>
      <c r="J92" s="30" t="s">
        <v>148</v>
      </c>
      <c r="K92" s="31" t="s">
        <v>352</v>
      </c>
      <c r="L92" s="33" t="str">
        <f>IFERROR(VLOOKUP($C92,[1]Dependencias!$A$2:$D$26,2,FALSE),"")</f>
        <v>Dirección de Lectura y Bibliotecas</v>
      </c>
      <c r="M92" s="33" t="str">
        <f>IFERROR(VLOOKUP($C92,[1]Dependencias!$A$2:$D$26,4,FALSE),"")</f>
        <v>Maria Consuelo Gaitan Gaitan</v>
      </c>
      <c r="N92" s="34">
        <v>44735</v>
      </c>
      <c r="O92" s="41">
        <f>IF(N92="","No hay fecha de respuesta!",NETWORKDAYS(G92,N92,[1]FESTIVOS!$A$2:$A$146))</f>
        <v>8</v>
      </c>
      <c r="P92" s="31" t="s">
        <v>353</v>
      </c>
    </row>
    <row r="93" spans="1:16" ht="17.25" x14ac:dyDescent="0.25">
      <c r="A93" s="29" t="s">
        <v>46</v>
      </c>
      <c r="B93" s="30" t="s">
        <v>188</v>
      </c>
      <c r="C93" s="32">
        <v>230</v>
      </c>
      <c r="D93" s="30" t="s">
        <v>187</v>
      </c>
      <c r="E93" s="38">
        <v>2264962022</v>
      </c>
      <c r="F93" s="39">
        <v>20227100104832</v>
      </c>
      <c r="G93" s="40">
        <v>44725</v>
      </c>
      <c r="H93" s="40">
        <f>IF(G93="","",WORKDAY(G93,I93,[1]FESTIVOS!$A$2:$V$146))</f>
        <v>44741</v>
      </c>
      <c r="I93" s="32">
        <f>IFERROR(IFERROR(IF(B93=VLOOKUP(B93,[1]Dependencias!$J$3:$J$4,1,FALSE),VLOOKUP(B93,[1]Dependencias!$J$3:$K$4,2,FALSE)),VLOOKUP(A93,[1]Dependencias!$F$3:$I$15,4,FALSE)),"")</f>
        <v>10</v>
      </c>
      <c r="J93" s="30" t="s">
        <v>193</v>
      </c>
      <c r="K93" s="31" t="s">
        <v>354</v>
      </c>
      <c r="L93" s="33" t="str">
        <f>IFERROR(VLOOKUP($C93,[1]Dependencias!$A$2:$D$26,2,FALSE),"")</f>
        <v>Direccion de Personas Juridicas</v>
      </c>
      <c r="M93" s="33" t="str">
        <f>IFERROR(VLOOKUP($C93,[1]Dependencias!$A$2:$D$26,4,FALSE),"")</f>
        <v>Oscar Medina Sanchez</v>
      </c>
      <c r="N93" s="34">
        <v>44734</v>
      </c>
      <c r="O93" s="41">
        <f>IF(N93="","No hay fecha de respuesta!",NETWORKDAYS(G93,N93,[1]FESTIVOS!$A$2:$A$146))</f>
        <v>7</v>
      </c>
      <c r="P93" s="31" t="s">
        <v>355</v>
      </c>
    </row>
    <row r="94" spans="1:16" ht="17.25" x14ac:dyDescent="0.25">
      <c r="A94" s="29" t="s">
        <v>46</v>
      </c>
      <c r="B94" s="30" t="s">
        <v>188</v>
      </c>
      <c r="C94" s="32">
        <v>760</v>
      </c>
      <c r="D94" s="30" t="s">
        <v>190</v>
      </c>
      <c r="E94" s="38">
        <v>2268832022</v>
      </c>
      <c r="F94" s="39">
        <v>20221000108242</v>
      </c>
      <c r="G94" s="40">
        <v>44726</v>
      </c>
      <c r="H94" s="40">
        <f>IF(G94="","",WORKDAY(G94,I94,[1]FESTIVOS!$A$2:$V$146))</f>
        <v>44742</v>
      </c>
      <c r="I94" s="32">
        <f>IFERROR(IFERROR(IF(B94=VLOOKUP(B94,[1]Dependencias!$J$3:$J$4,1,FALSE),VLOOKUP(B94,[1]Dependencias!$J$3:$K$4,2,FALSE)),VLOOKUP(A94,[1]Dependencias!$F$3:$I$15,4,FALSE)),"")</f>
        <v>10</v>
      </c>
      <c r="J94" s="30" t="s">
        <v>136</v>
      </c>
      <c r="K94" s="31" t="s">
        <v>356</v>
      </c>
      <c r="L94" s="33" t="str">
        <f>IFERROR(VLOOKUP($C94,[1]Dependencias!$A$2:$D$26,2,FALSE),"")</f>
        <v>Grupo interno de Trabajo de Contratacion</v>
      </c>
      <c r="M94" s="33" t="str">
        <f>IFERROR(VLOOKUP($C94,[1]Dependencias!$A$2:$D$26,4,FALSE),"")</f>
        <v>Myriam Janeth Sosa Sedano</v>
      </c>
      <c r="N94" s="34">
        <v>44741</v>
      </c>
      <c r="O94" s="41">
        <f>IF(N94="","No hay fecha de respuesta!",NETWORKDAYS(G94,N94,[1]FESTIVOS!$A$2:$A$146))</f>
        <v>10</v>
      </c>
      <c r="P94" s="31" t="s">
        <v>357</v>
      </c>
    </row>
    <row r="95" spans="1:16" ht="17.25" x14ac:dyDescent="0.25">
      <c r="A95" s="29" t="s">
        <v>46</v>
      </c>
      <c r="B95" s="30" t="s">
        <v>24</v>
      </c>
      <c r="C95" s="32">
        <v>700</v>
      </c>
      <c r="D95" s="30" t="s">
        <v>187</v>
      </c>
      <c r="E95" s="38">
        <v>2272082022</v>
      </c>
      <c r="F95" s="39">
        <v>20221000105322</v>
      </c>
      <c r="G95" s="40">
        <v>44726</v>
      </c>
      <c r="H95" s="40">
        <f>IF(G95="","",WORKDAY(G95,I95,[1]FESTIVOS!$A$2:$V$146))</f>
        <v>44734</v>
      </c>
      <c r="I95" s="32">
        <f>IFERROR(IFERROR(IF(B95=VLOOKUP(B95,[1]Dependencias!$J$3:$J$4,1,FALSE),VLOOKUP(B95,[1]Dependencias!$J$3:$K$4,2,FALSE)),VLOOKUP(A95,[1]Dependencias!$F$3:$I$15,4,FALSE)),"")</f>
        <v>5</v>
      </c>
      <c r="J95" s="30" t="s">
        <v>192</v>
      </c>
      <c r="K95" s="31" t="s">
        <v>358</v>
      </c>
      <c r="L95" s="33" t="str">
        <f>IFERROR(VLOOKUP($C95,[1]Dependencias!$A$2:$D$26,2,FALSE),"")</f>
        <v>Direccion de Gestion Corporativa</v>
      </c>
      <c r="M95" s="33" t="str">
        <f>IFERROR(VLOOKUP($C95,[1]Dependencias!$A$2:$D$26,4,FALSE),"")</f>
        <v>Yamile Borja Martinez</v>
      </c>
      <c r="N95" s="34">
        <v>44728</v>
      </c>
      <c r="O95" s="41">
        <f>IF(N95="","No hay fecha de respuesta!",NETWORKDAYS(G95,N95,[1]FESTIVOS!$A$2:$A$146))</f>
        <v>3</v>
      </c>
      <c r="P95" s="31" t="s">
        <v>359</v>
      </c>
    </row>
    <row r="96" spans="1:16" ht="17.25" x14ac:dyDescent="0.25">
      <c r="A96" s="29" t="s">
        <v>41</v>
      </c>
      <c r="B96" s="30" t="s">
        <v>188</v>
      </c>
      <c r="C96" s="32">
        <v>330</v>
      </c>
      <c r="D96" s="30" t="s">
        <v>187</v>
      </c>
      <c r="E96" s="38">
        <v>2278952022</v>
      </c>
      <c r="F96" s="39">
        <v>20221000105612</v>
      </c>
      <c r="G96" s="40">
        <v>44726</v>
      </c>
      <c r="H96" s="40">
        <f>IF(G96="","",WORKDAY(G96,I96,[1]FESTIVOS!$A$2:$V$146))</f>
        <v>44750</v>
      </c>
      <c r="I96" s="32">
        <f>IFERROR(IFERROR(IF(B96=VLOOKUP(B96,[1]Dependencias!$J$3:$J$4,1,FALSE),VLOOKUP(B96,[1]Dependencias!$J$3:$K$4,2,FALSE)),VLOOKUP(A96,[1]Dependencias!$F$3:$I$15,4,FALSE)),"")</f>
        <v>15</v>
      </c>
      <c r="J96" s="30" t="s">
        <v>142</v>
      </c>
      <c r="K96" s="31" t="s">
        <v>360</v>
      </c>
      <c r="L96" s="33" t="str">
        <f>IFERROR(VLOOKUP($C96,[1]Dependencias!$A$2:$D$26,2,FALSE),"")</f>
        <v>Subdirección de Infraestructura y patrimonio cultural</v>
      </c>
      <c r="M96" s="33" t="str">
        <f>IFERROR(VLOOKUP($C96,[1]Dependencias!$A$2:$D$26,4,FALSE),"")</f>
        <v>Ivan Dario Quiñones Sanchez</v>
      </c>
      <c r="N96" s="34"/>
      <c r="O96" s="35" t="str">
        <f>IF(N96="","No hay fecha de respuesta!",NETWORKDAYS(G96,N96,[1]FESTIVOS!$A$2:$A$146))</f>
        <v>No hay fecha de respuesta!</v>
      </c>
      <c r="P96" s="31"/>
    </row>
    <row r="97" spans="1:16" ht="17.25" x14ac:dyDescent="0.25">
      <c r="A97" s="29" t="s">
        <v>66</v>
      </c>
      <c r="B97" s="30" t="s">
        <v>188</v>
      </c>
      <c r="C97" s="32">
        <v>800</v>
      </c>
      <c r="D97" s="30" t="s">
        <v>187</v>
      </c>
      <c r="E97" s="38">
        <v>2280462022</v>
      </c>
      <c r="F97" s="39">
        <v>20227100105822</v>
      </c>
      <c r="G97" s="40">
        <v>44726</v>
      </c>
      <c r="H97" s="40">
        <f>IF(G97="","",WORKDAY(G97,I97,[1]FESTIVOS!$A$2:$V$146))</f>
        <v>44750</v>
      </c>
      <c r="I97" s="32">
        <f>IFERROR(IFERROR(IF(B97=VLOOKUP(B97,[1]Dependencias!$J$3:$J$4,1,FALSE),VLOOKUP(B97,[1]Dependencias!$J$3:$K$4,2,FALSE)),VLOOKUP(A97,[1]Dependencias!$F$3:$I$15,4,FALSE)),"")</f>
        <v>15</v>
      </c>
      <c r="J97" s="30" t="s">
        <v>148</v>
      </c>
      <c r="K97" s="31" t="s">
        <v>361</v>
      </c>
      <c r="L97" s="33" t="str">
        <f>IFERROR(VLOOKUP($C97,[1]Dependencias!$A$2:$D$26,2,FALSE),"")</f>
        <v>Dirección de Lectura y Bibliotecas</v>
      </c>
      <c r="M97" s="33" t="str">
        <f>IFERROR(VLOOKUP($C97,[1]Dependencias!$A$2:$D$26,4,FALSE),"")</f>
        <v>Maria Consuelo Gaitan Gaitan</v>
      </c>
      <c r="N97" s="34"/>
      <c r="O97" s="35" t="str">
        <f>IF(N97="","No hay fecha de respuesta!",NETWORKDAYS(G97,N97,[1]FESTIVOS!$A$2:$A$146))</f>
        <v>No hay fecha de respuesta!</v>
      </c>
      <c r="P97" s="31"/>
    </row>
    <row r="98" spans="1:16" ht="17.25" x14ac:dyDescent="0.25">
      <c r="A98" s="29" t="s">
        <v>41</v>
      </c>
      <c r="B98" s="30" t="s">
        <v>188</v>
      </c>
      <c r="C98" s="32">
        <v>110</v>
      </c>
      <c r="D98" s="30" t="s">
        <v>187</v>
      </c>
      <c r="E98" s="38">
        <v>2280672022</v>
      </c>
      <c r="F98" s="39">
        <v>20227100105842</v>
      </c>
      <c r="G98" s="40">
        <v>44726</v>
      </c>
      <c r="H98" s="40">
        <f>IF(G98="","",WORKDAY(G98,I98,[1]FESTIVOS!$A$2:$V$146))</f>
        <v>44750</v>
      </c>
      <c r="I98" s="32">
        <f>IFERROR(IFERROR(IF(B98=VLOOKUP(B98,[1]Dependencias!$J$3:$J$4,1,FALSE),VLOOKUP(B98,[1]Dependencias!$J$3:$K$4,2,FALSE)),VLOOKUP(A98,[1]Dependencias!$F$3:$I$15,4,FALSE)),"")</f>
        <v>15</v>
      </c>
      <c r="J98" s="30" t="s">
        <v>151</v>
      </c>
      <c r="K98" s="31" t="s">
        <v>362</v>
      </c>
      <c r="L98" s="33" t="str">
        <f>IFERROR(VLOOKUP($C98,[1]Dependencias!$A$2:$D$26,2,FALSE),"")</f>
        <v>Oficina Asesora Juridica</v>
      </c>
      <c r="M98" s="33" t="str">
        <f>IFERROR(VLOOKUP($C98,[1]Dependencias!$A$2:$D$26,4,FALSE),"")</f>
        <v>Juan Manuel Vargas Ayala</v>
      </c>
      <c r="N98" s="34">
        <v>44734</v>
      </c>
      <c r="O98" s="41">
        <f>IF(N98="","No hay fecha de respuesta!",NETWORKDAYS(G98,N98,[1]FESTIVOS!$A$2:$A$146))</f>
        <v>6</v>
      </c>
      <c r="P98" s="31" t="s">
        <v>363</v>
      </c>
    </row>
    <row r="99" spans="1:16" ht="17.25" x14ac:dyDescent="0.25">
      <c r="A99" s="29" t="s">
        <v>66</v>
      </c>
      <c r="B99" s="30" t="s">
        <v>188</v>
      </c>
      <c r="C99" s="32">
        <v>800</v>
      </c>
      <c r="D99" s="30" t="s">
        <v>187</v>
      </c>
      <c r="E99" s="38">
        <v>2287192022</v>
      </c>
      <c r="F99" s="39">
        <v>20227100106012</v>
      </c>
      <c r="G99" s="40">
        <v>44727</v>
      </c>
      <c r="H99" s="40">
        <f>IF(G99="","",WORKDAY(G99,I99,[1]FESTIVOS!$A$2:$V$146))</f>
        <v>44753</v>
      </c>
      <c r="I99" s="32">
        <f>IFERROR(IFERROR(IF(B99=VLOOKUP(B99,[1]Dependencias!$J$3:$J$4,1,FALSE),VLOOKUP(B99,[1]Dependencias!$J$3:$K$4,2,FALSE)),VLOOKUP(A99,[1]Dependencias!$F$3:$I$15,4,FALSE)),"")</f>
        <v>15</v>
      </c>
      <c r="J99" s="30" t="s">
        <v>148</v>
      </c>
      <c r="K99" s="31" t="s">
        <v>364</v>
      </c>
      <c r="L99" s="33" t="str">
        <f>IFERROR(VLOOKUP($C99,[1]Dependencias!$A$2:$D$26,2,FALSE),"")</f>
        <v>Dirección de Lectura y Bibliotecas</v>
      </c>
      <c r="M99" s="33" t="str">
        <f>IFERROR(VLOOKUP($C99,[1]Dependencias!$A$2:$D$26,4,FALSE),"")</f>
        <v>Maria Consuelo Gaitan Gaitan</v>
      </c>
      <c r="N99" s="34"/>
      <c r="O99" s="35" t="str">
        <f>IF(N99="","No hay fecha de respuesta!",NETWORKDAYS(G99,N99,[1]FESTIVOS!$A$2:$A$146))</f>
        <v>No hay fecha de respuesta!</v>
      </c>
      <c r="P99" s="31"/>
    </row>
    <row r="100" spans="1:16" ht="17.25" x14ac:dyDescent="0.25">
      <c r="A100" s="29" t="s">
        <v>41</v>
      </c>
      <c r="B100" s="30" t="s">
        <v>188</v>
      </c>
      <c r="C100" s="32">
        <v>210</v>
      </c>
      <c r="D100" s="30" t="s">
        <v>187</v>
      </c>
      <c r="E100" s="38">
        <v>2288592022</v>
      </c>
      <c r="F100" s="39">
        <v>20227100106282</v>
      </c>
      <c r="G100" s="40">
        <v>44727</v>
      </c>
      <c r="H100" s="40">
        <f>IF(G100="","",WORKDAY(G100,I100,[1]FESTIVOS!$A$2:$V$146))</f>
        <v>44753</v>
      </c>
      <c r="I100" s="32">
        <f>IFERROR(IFERROR(IF(B100=VLOOKUP(B100,[1]Dependencias!$J$3:$J$4,1,FALSE),VLOOKUP(B100,[1]Dependencias!$J$3:$K$4,2,FALSE)),VLOOKUP(A100,[1]Dependencias!$F$3:$I$15,4,FALSE)),"")</f>
        <v>15</v>
      </c>
      <c r="J100" s="30" t="s">
        <v>365</v>
      </c>
      <c r="K100" s="31" t="s">
        <v>366</v>
      </c>
      <c r="L100" s="33" t="str">
        <f>IFERROR(VLOOKUP($C100,[1]Dependencias!$A$2:$D$26,2,FALSE),"")</f>
        <v>Dirección de Asuntos Locales y Participación</v>
      </c>
      <c r="M100" s="33" t="str">
        <f>IFERROR(VLOOKUP($C100,[1]Dependencias!$A$2:$D$26,4,FALSE),"")</f>
        <v>Alejandro Franco Plata</v>
      </c>
      <c r="N100" s="34">
        <v>44736</v>
      </c>
      <c r="O100" s="41">
        <f>IF(N100="","No hay fecha de respuesta!",NETWORKDAYS(G100,N100,[1]FESTIVOS!$A$2:$A$146))</f>
        <v>7</v>
      </c>
      <c r="P100" s="31" t="s">
        <v>367</v>
      </c>
    </row>
    <row r="101" spans="1:16" ht="17.25" x14ac:dyDescent="0.25">
      <c r="A101" s="29" t="s">
        <v>41</v>
      </c>
      <c r="B101" s="30" t="s">
        <v>188</v>
      </c>
      <c r="C101" s="32">
        <v>220</v>
      </c>
      <c r="D101" s="30" t="s">
        <v>187</v>
      </c>
      <c r="E101" s="38">
        <v>2291352022</v>
      </c>
      <c r="F101" s="39">
        <v>20227100106542</v>
      </c>
      <c r="G101" s="40">
        <v>44727</v>
      </c>
      <c r="H101" s="40">
        <f>IF(G101="","",WORKDAY(G101,I101,[1]FESTIVOS!$A$2:$V$146))</f>
        <v>44753</v>
      </c>
      <c r="I101" s="32">
        <f>IFERROR(IFERROR(IF(B101=VLOOKUP(B101,[1]Dependencias!$J$3:$J$4,1,FALSE),VLOOKUP(B101,[1]Dependencias!$J$3:$K$4,2,FALSE)),VLOOKUP(A101,[1]Dependencias!$F$3:$I$15,4,FALSE)),"")</f>
        <v>15</v>
      </c>
      <c r="J101" s="30" t="s">
        <v>189</v>
      </c>
      <c r="K101" s="31" t="s">
        <v>368</v>
      </c>
      <c r="L101" s="33" t="str">
        <f>IFERROR(VLOOKUP($C101,[1]Dependencias!$A$2:$D$26,2,FALSE),"")</f>
        <v>Dirección de Fomento</v>
      </c>
      <c r="M101" s="33" t="str">
        <f>IFERROR(VLOOKUP($C101,[1]Dependencias!$A$2:$D$26,4,FALSE),"")</f>
        <v>Vanessa Barrenecha Samur</v>
      </c>
      <c r="N101" s="34">
        <v>44742</v>
      </c>
      <c r="O101" s="41">
        <f>IF(N101="","No hay fecha de respuesta!",NETWORKDAYS(G101,N101,[1]FESTIVOS!$A$2:$A$146))</f>
        <v>10</v>
      </c>
      <c r="P101" s="31" t="s">
        <v>369</v>
      </c>
    </row>
    <row r="102" spans="1:16" ht="17.25" x14ac:dyDescent="0.25">
      <c r="A102" s="29" t="s">
        <v>46</v>
      </c>
      <c r="B102" s="30" t="s">
        <v>24</v>
      </c>
      <c r="C102" s="32">
        <v>700</v>
      </c>
      <c r="D102" s="30" t="s">
        <v>190</v>
      </c>
      <c r="E102" s="38">
        <v>2294882022</v>
      </c>
      <c r="F102" s="39">
        <v>20227100108552</v>
      </c>
      <c r="G102" s="40">
        <v>44727</v>
      </c>
      <c r="H102" s="40">
        <f>IF(G102="","",WORKDAY(G102,I102,[1]FESTIVOS!$A$2:$V$146))</f>
        <v>44735</v>
      </c>
      <c r="I102" s="32">
        <f>IFERROR(IFERROR(IF(B102=VLOOKUP(B102,[1]Dependencias!$J$3:$J$4,1,FALSE),VLOOKUP(B102,[1]Dependencias!$J$3:$K$4,2,FALSE)),VLOOKUP(A102,[1]Dependencias!$F$3:$I$15,4,FALSE)),"")</f>
        <v>5</v>
      </c>
      <c r="J102" s="30" t="s">
        <v>192</v>
      </c>
      <c r="K102" s="31" t="s">
        <v>370</v>
      </c>
      <c r="L102" s="33" t="str">
        <f>IFERROR(VLOOKUP($C102,[1]Dependencias!$A$2:$D$26,2,FALSE),"")</f>
        <v>Direccion de Gestion Corporativa</v>
      </c>
      <c r="M102" s="33" t="str">
        <f>IFERROR(VLOOKUP($C102,[1]Dependencias!$A$2:$D$26,4,FALSE),"")</f>
        <v>Yamile Borja Martinez</v>
      </c>
      <c r="N102" s="34">
        <v>44735</v>
      </c>
      <c r="O102" s="41">
        <f>IF(N102="","No hay fecha de respuesta!",NETWORKDAYS(G102,N102,[1]FESTIVOS!$A$2:$A$146))</f>
        <v>6</v>
      </c>
      <c r="P102" s="31" t="s">
        <v>371</v>
      </c>
    </row>
    <row r="103" spans="1:16" ht="17.25" x14ac:dyDescent="0.25">
      <c r="A103" s="29" t="s">
        <v>41</v>
      </c>
      <c r="B103" s="30" t="s">
        <v>24</v>
      </c>
      <c r="C103" s="32">
        <v>120</v>
      </c>
      <c r="D103" s="30" t="s">
        <v>187</v>
      </c>
      <c r="E103" s="38">
        <v>2303162022</v>
      </c>
      <c r="F103" s="39">
        <v>20227100107662</v>
      </c>
      <c r="G103" s="40">
        <v>44728</v>
      </c>
      <c r="H103" s="40">
        <f>IF(G103="","",WORKDAY(G103,I103,[1]FESTIVOS!$A$2:$V$146))</f>
        <v>44736</v>
      </c>
      <c r="I103" s="32">
        <f>IFERROR(IFERROR(IF(B103=VLOOKUP(B103,[1]Dependencias!$J$3:$J$4,1,FALSE),VLOOKUP(B103,[1]Dependencias!$J$3:$K$4,2,FALSE)),VLOOKUP(A103,[1]Dependencias!$F$3:$I$15,4,FALSE)),"")</f>
        <v>5</v>
      </c>
      <c r="J103" s="30" t="s">
        <v>192</v>
      </c>
      <c r="K103" s="31" t="s">
        <v>372</v>
      </c>
      <c r="L103" s="33" t="str">
        <f>IFERROR(VLOOKUP($C103,[1]Dependencias!$A$2:$D$26,2,FALSE),"")</f>
        <v>Oficina Asesora de Comunicaciones</v>
      </c>
      <c r="M103" s="33" t="str">
        <f>IFERROR(VLOOKUP($C103,[1]Dependencias!$A$2:$D$26,4,FALSE),"")</f>
        <v>Carolina Ruiz Caicedo</v>
      </c>
      <c r="N103" s="34">
        <v>44728</v>
      </c>
      <c r="O103" s="41">
        <f>IF(N103="","No hay fecha de respuesta!",NETWORKDAYS(G103,N103,[1]FESTIVOS!$A$2:$A$146))</f>
        <v>1</v>
      </c>
      <c r="P103" s="31"/>
    </row>
    <row r="104" spans="1:16" ht="17.25" x14ac:dyDescent="0.25">
      <c r="A104" s="29" t="s">
        <v>46</v>
      </c>
      <c r="B104" s="30" t="s">
        <v>24</v>
      </c>
      <c r="C104" s="32">
        <v>700</v>
      </c>
      <c r="D104" s="30" t="s">
        <v>187</v>
      </c>
      <c r="E104" s="38">
        <v>2303802022</v>
      </c>
      <c r="F104" s="39">
        <v>20221000107552</v>
      </c>
      <c r="G104" s="40">
        <v>44728</v>
      </c>
      <c r="H104" s="40">
        <f>IF(G104="","",WORKDAY(G104,I104,[1]FESTIVOS!$A$2:$V$146))</f>
        <v>44736</v>
      </c>
      <c r="I104" s="32">
        <f>IFERROR(IFERROR(IF(B104=VLOOKUP(B104,[1]Dependencias!$J$3:$J$4,1,FALSE),VLOOKUP(B104,[1]Dependencias!$J$3:$K$4,2,FALSE)),VLOOKUP(A104,[1]Dependencias!$F$3:$I$15,4,FALSE)),"")</f>
        <v>5</v>
      </c>
      <c r="J104" s="30" t="s">
        <v>189</v>
      </c>
      <c r="K104" s="31" t="s">
        <v>373</v>
      </c>
      <c r="L104" s="33" t="str">
        <f>IFERROR(VLOOKUP($C104,[1]Dependencias!$A$2:$D$26,2,FALSE),"")</f>
        <v>Direccion de Gestion Corporativa</v>
      </c>
      <c r="M104" s="33" t="str">
        <f>IFERROR(VLOOKUP($C104,[1]Dependencias!$A$2:$D$26,4,FALSE),"")</f>
        <v>Yamile Borja Martinez</v>
      </c>
      <c r="N104" s="34">
        <v>44729</v>
      </c>
      <c r="O104" s="41">
        <f>IF(N104="","No hay fecha de respuesta!",NETWORKDAYS(G104,N104,[1]FESTIVOS!$A$2:$A$146))</f>
        <v>2</v>
      </c>
      <c r="P104" s="31" t="s">
        <v>374</v>
      </c>
    </row>
    <row r="105" spans="1:16" ht="17.25" x14ac:dyDescent="0.25">
      <c r="A105" s="29" t="s">
        <v>46</v>
      </c>
      <c r="B105" s="30" t="s">
        <v>188</v>
      </c>
      <c r="C105" s="32">
        <v>730</v>
      </c>
      <c r="D105" s="30" t="s">
        <v>187</v>
      </c>
      <c r="E105" s="38">
        <v>2304702022</v>
      </c>
      <c r="F105" s="39">
        <v>20227100107842</v>
      </c>
      <c r="G105" s="40">
        <v>44728</v>
      </c>
      <c r="H105" s="40">
        <f>IF(G105="","",WORKDAY(G105,I105,[1]FESTIVOS!$A$2:$V$146))</f>
        <v>44747</v>
      </c>
      <c r="I105" s="32">
        <f>IFERROR(IFERROR(IF(B105=VLOOKUP(B105,[1]Dependencias!$J$3:$J$4,1,FALSE),VLOOKUP(B105,[1]Dependencias!$J$3:$K$4,2,FALSE)),VLOOKUP(A105,[1]Dependencias!$F$3:$I$15,4,FALSE)),"")</f>
        <v>10</v>
      </c>
      <c r="J105" s="30" t="s">
        <v>136</v>
      </c>
      <c r="K105" s="31" t="s">
        <v>375</v>
      </c>
      <c r="L105" s="33" t="str">
        <f>IFERROR(VLOOKUP($C105,[1]Dependencias!$A$2:$D$26,2,FALSE),"")</f>
        <v>Grupo Interno De Trabajo De Gestión Del Talento Humano</v>
      </c>
      <c r="M105" s="33" t="str">
        <f>IFERROR(VLOOKUP($C105,[1]Dependencias!$A$2:$D$26,4,FALSE),"")</f>
        <v>Alba Nohora Diaz Galan</v>
      </c>
      <c r="N105" s="34">
        <v>44729</v>
      </c>
      <c r="O105" s="41">
        <f>IF(N105="","No hay fecha de respuesta!",NETWORKDAYS(G105,N105,[1]FESTIVOS!$A$2:$A$146))</f>
        <v>2</v>
      </c>
      <c r="P105" s="31" t="s">
        <v>376</v>
      </c>
    </row>
    <row r="106" spans="1:16" ht="17.25" x14ac:dyDescent="0.25">
      <c r="A106" s="29" t="s">
        <v>41</v>
      </c>
      <c r="B106" s="30" t="s">
        <v>188</v>
      </c>
      <c r="C106" s="32">
        <v>900</v>
      </c>
      <c r="D106" s="30" t="s">
        <v>187</v>
      </c>
      <c r="E106" s="38">
        <v>2306252022</v>
      </c>
      <c r="F106" s="39">
        <v>20227100108012</v>
      </c>
      <c r="G106" s="40">
        <v>44728</v>
      </c>
      <c r="H106" s="40">
        <f>IF(G106="","",WORKDAY(G106,I106,[1]FESTIVOS!$A$2:$V$146))</f>
        <v>44754</v>
      </c>
      <c r="I106" s="32">
        <f>IFERROR(IFERROR(IF(B106=VLOOKUP(B106,[1]Dependencias!$J$3:$J$4,1,FALSE),VLOOKUP(B106,[1]Dependencias!$J$3:$K$4,2,FALSE)),VLOOKUP(A106,[1]Dependencias!$F$3:$I$15,4,FALSE)),"")</f>
        <v>15</v>
      </c>
      <c r="J106" s="30" t="s">
        <v>140</v>
      </c>
      <c r="K106" s="31" t="s">
        <v>377</v>
      </c>
      <c r="L106" s="33" t="str">
        <f>IFERROR(VLOOKUP($C106,[1]Dependencias!$A$2:$D$26,2,FALSE),"")</f>
        <v>Subsecretaria de Cultura Ciudadana y Gestión del Conocimiento</v>
      </c>
      <c r="M106" s="33" t="str">
        <f>IFERROR(VLOOKUP($C106,[1]Dependencias!$A$2:$D$26,4,FALSE),"")</f>
        <v>Henry Samuel Murrain Knudson</v>
      </c>
      <c r="N106" s="34">
        <v>44743</v>
      </c>
      <c r="O106" s="41">
        <f>IF(N106="","No hay fecha de respuesta!",NETWORKDAYS(G106,N106,[1]FESTIVOS!$A$2:$A$146))</f>
        <v>10</v>
      </c>
      <c r="P106" s="31" t="s">
        <v>378</v>
      </c>
    </row>
    <row r="107" spans="1:16" ht="17.25" x14ac:dyDescent="0.25">
      <c r="A107" s="29" t="s">
        <v>41</v>
      </c>
      <c r="B107" s="30" t="s">
        <v>188</v>
      </c>
      <c r="C107" s="32">
        <v>730</v>
      </c>
      <c r="D107" s="30" t="s">
        <v>187</v>
      </c>
      <c r="E107" s="38">
        <v>2306522022</v>
      </c>
      <c r="F107" s="39">
        <v>20227100108032</v>
      </c>
      <c r="G107" s="40">
        <v>44728</v>
      </c>
      <c r="H107" s="40">
        <f>IF(G107="","",WORKDAY(G107,I107,[1]FESTIVOS!$A$2:$V$146))</f>
        <v>44754</v>
      </c>
      <c r="I107" s="32">
        <f>IFERROR(IFERROR(IF(B107=VLOOKUP(B107,[1]Dependencias!$J$3:$J$4,1,FALSE),VLOOKUP(B107,[1]Dependencias!$J$3:$K$4,2,FALSE)),VLOOKUP(A107,[1]Dependencias!$F$3:$I$15,4,FALSE)),"")</f>
        <v>15</v>
      </c>
      <c r="J107" s="30" t="s">
        <v>136</v>
      </c>
      <c r="K107" s="31" t="s">
        <v>379</v>
      </c>
      <c r="L107" s="33" t="str">
        <f>IFERROR(VLOOKUP($C107,[1]Dependencias!$A$2:$D$26,2,FALSE),"")</f>
        <v>Grupo Interno De Trabajo De Gestión Del Talento Humano</v>
      </c>
      <c r="M107" s="33" t="str">
        <f>IFERROR(VLOOKUP($C107,[1]Dependencias!$A$2:$D$26,4,FALSE),"")</f>
        <v>Alba Nohora Diaz Galan</v>
      </c>
      <c r="N107" s="34">
        <v>44734</v>
      </c>
      <c r="O107" s="41">
        <f>IF(N107="","No hay fecha de respuesta!",NETWORKDAYS(G107,N107,[1]FESTIVOS!$A$2:$A$146))</f>
        <v>4</v>
      </c>
      <c r="P107" s="31" t="s">
        <v>380</v>
      </c>
    </row>
    <row r="108" spans="1:16" ht="17.25" x14ac:dyDescent="0.25">
      <c r="A108" s="29" t="s">
        <v>46</v>
      </c>
      <c r="B108" s="30" t="s">
        <v>188</v>
      </c>
      <c r="C108" s="32">
        <v>330</v>
      </c>
      <c r="D108" s="30" t="s">
        <v>187</v>
      </c>
      <c r="E108" s="38">
        <v>2309792022</v>
      </c>
      <c r="F108" s="39">
        <v>20221000108412</v>
      </c>
      <c r="G108" s="40">
        <v>44728</v>
      </c>
      <c r="H108" s="40">
        <f>IF(G108="","",WORKDAY(G108,I108,[1]FESTIVOS!$A$2:$V$146))</f>
        <v>44747</v>
      </c>
      <c r="I108" s="32">
        <f>IFERROR(IFERROR(IF(B108=VLOOKUP(B108,[1]Dependencias!$J$3:$J$4,1,FALSE),VLOOKUP(B108,[1]Dependencias!$J$3:$K$4,2,FALSE)),VLOOKUP(A108,[1]Dependencias!$F$3:$I$15,4,FALSE)),"")</f>
        <v>10</v>
      </c>
      <c r="J108" s="30" t="s">
        <v>142</v>
      </c>
      <c r="K108" s="31" t="s">
        <v>381</v>
      </c>
      <c r="L108" s="33" t="str">
        <f>IFERROR(VLOOKUP($C108,[1]Dependencias!$A$2:$D$26,2,FALSE),"")</f>
        <v>Subdirección de Infraestructura y patrimonio cultural</v>
      </c>
      <c r="M108" s="33" t="str">
        <f>IFERROR(VLOOKUP($C108,[1]Dependencias!$A$2:$D$26,4,FALSE),"")</f>
        <v>Ivan Dario Quiñones Sanchez</v>
      </c>
      <c r="N108" s="34">
        <v>44742</v>
      </c>
      <c r="O108" s="41">
        <f>IF(N108="","No hay fecha de respuesta!",NETWORKDAYS(G108,N108,[1]FESTIVOS!$A$2:$A$146))</f>
        <v>9</v>
      </c>
      <c r="P108" s="31" t="s">
        <v>382</v>
      </c>
    </row>
    <row r="109" spans="1:16" ht="17.25" x14ac:dyDescent="0.25">
      <c r="A109" s="29" t="s">
        <v>41</v>
      </c>
      <c r="B109" s="30" t="s">
        <v>188</v>
      </c>
      <c r="C109" s="32">
        <v>730</v>
      </c>
      <c r="D109" s="30" t="s">
        <v>190</v>
      </c>
      <c r="E109" s="38">
        <v>2271512022</v>
      </c>
      <c r="F109" s="39">
        <v>20227100108922</v>
      </c>
      <c r="G109" s="40">
        <v>44728</v>
      </c>
      <c r="H109" s="40">
        <f>IF(G109="","",WORKDAY(G109,I109,[1]FESTIVOS!$A$2:$V$146))</f>
        <v>44754</v>
      </c>
      <c r="I109" s="32">
        <f>IFERROR(IFERROR(IF(B109=VLOOKUP(B109,[1]Dependencias!$J$3:$J$4,1,FALSE),VLOOKUP(B109,[1]Dependencias!$J$3:$K$4,2,FALSE)),VLOOKUP(A109,[1]Dependencias!$F$3:$I$15,4,FALSE)),"")</f>
        <v>15</v>
      </c>
      <c r="J109" s="30" t="s">
        <v>136</v>
      </c>
      <c r="K109" s="31" t="s">
        <v>383</v>
      </c>
      <c r="L109" s="33" t="str">
        <f>IFERROR(VLOOKUP($C109,[1]Dependencias!$A$2:$D$26,2,FALSE),"")</f>
        <v>Grupo Interno De Trabajo De Gestión Del Talento Humano</v>
      </c>
      <c r="M109" s="33" t="str">
        <f>IFERROR(VLOOKUP($C109,[1]Dependencias!$A$2:$D$26,4,FALSE),"")</f>
        <v>Alba Nohora Diaz Galan</v>
      </c>
      <c r="N109" s="34">
        <v>44741</v>
      </c>
      <c r="O109" s="41">
        <f>IF(N109="","No hay fecha de respuesta!",NETWORKDAYS(G109,N109,[1]FESTIVOS!$A$2:$A$146))</f>
        <v>8</v>
      </c>
      <c r="P109" s="31" t="s">
        <v>384</v>
      </c>
    </row>
    <row r="110" spans="1:16" ht="17.25" x14ac:dyDescent="0.25">
      <c r="A110" s="36" t="s">
        <v>46</v>
      </c>
      <c r="B110" s="30" t="s">
        <v>188</v>
      </c>
      <c r="C110" s="32">
        <v>220</v>
      </c>
      <c r="D110" s="30" t="s">
        <v>187</v>
      </c>
      <c r="E110" s="38">
        <v>2278292022</v>
      </c>
      <c r="F110" s="39">
        <v>20227100105662</v>
      </c>
      <c r="G110" s="40">
        <v>44726</v>
      </c>
      <c r="H110" s="40">
        <f>IF(G110="","",WORKDAY(G110,I110,[1]FESTIVOS!$A$2:$V$146))</f>
        <v>44742</v>
      </c>
      <c r="I110" s="32">
        <f>IFERROR(IFERROR(IF(B110=VLOOKUP(B110,[1]Dependencias!$J$3:$J$4,1,FALSE),VLOOKUP(B110,[1]Dependencias!$J$3:$K$4,2,FALSE)),VLOOKUP(A110,[1]Dependencias!$F$3:$I$15,4,FALSE)),"")</f>
        <v>10</v>
      </c>
      <c r="J110" s="30" t="s">
        <v>189</v>
      </c>
      <c r="K110" s="31"/>
      <c r="L110" s="33" t="str">
        <f>IFERROR(VLOOKUP($C110,[1]Dependencias!$A$2:$D$26,2,FALSE),"")</f>
        <v>Dirección de Fomento</v>
      </c>
      <c r="M110" s="33" t="str">
        <f>IFERROR(VLOOKUP($C110,[1]Dependencias!$A$2:$D$26,4,FALSE),"")</f>
        <v>Vanessa Barrenecha Samur</v>
      </c>
      <c r="N110" s="34">
        <v>44734</v>
      </c>
      <c r="O110" s="41">
        <f>IF(N110="","No hay fecha de respuesta!",NETWORKDAYS(G110,N110,[1]FESTIVOS!$A$2:$A$146))</f>
        <v>6</v>
      </c>
      <c r="P110" s="31" t="s">
        <v>385</v>
      </c>
    </row>
    <row r="111" spans="1:16" ht="17.25" x14ac:dyDescent="0.25">
      <c r="A111" s="36" t="s">
        <v>41</v>
      </c>
      <c r="B111" s="30" t="s">
        <v>24</v>
      </c>
      <c r="C111" s="32">
        <v>220</v>
      </c>
      <c r="D111" s="30" t="s">
        <v>187</v>
      </c>
      <c r="E111" s="38">
        <v>2278962022</v>
      </c>
      <c r="F111" s="39">
        <v>20221000105712</v>
      </c>
      <c r="G111" s="40">
        <v>44726</v>
      </c>
      <c r="H111" s="40">
        <f>IF(G111="","",WORKDAY(G111,I111,[1]FESTIVOS!$A$2:$V$146))</f>
        <v>44734</v>
      </c>
      <c r="I111" s="32">
        <f>IFERROR(IFERROR(IF(B111=VLOOKUP(B111,[1]Dependencias!$J$3:$J$4,1,FALSE),VLOOKUP(B111,[1]Dependencias!$J$3:$K$4,2,FALSE)),VLOOKUP(A111,[1]Dependencias!$F$3:$I$15,4,FALSE)),"")</f>
        <v>5</v>
      </c>
      <c r="J111" s="30" t="s">
        <v>192</v>
      </c>
      <c r="K111" s="31" t="s">
        <v>386</v>
      </c>
      <c r="L111" s="33" t="str">
        <f>IFERROR(VLOOKUP($C111,[1]Dependencias!$A$2:$D$26,2,FALSE),"")</f>
        <v>Dirección de Fomento</v>
      </c>
      <c r="M111" s="33" t="str">
        <f>IFERROR(VLOOKUP($C111,[1]Dependencias!$A$2:$D$26,4,FALSE),"")</f>
        <v>Vanessa Barrenecha Samur</v>
      </c>
      <c r="N111" s="34">
        <v>44729</v>
      </c>
      <c r="O111" s="41">
        <f>IF(N111="","No hay fecha de respuesta!",NETWORKDAYS(G111,N111,[1]FESTIVOS!$A$2:$A$146))</f>
        <v>4</v>
      </c>
      <c r="P111" s="31" t="s">
        <v>387</v>
      </c>
    </row>
    <row r="112" spans="1:16" ht="17.25" x14ac:dyDescent="0.25">
      <c r="A112" s="36" t="s">
        <v>66</v>
      </c>
      <c r="B112" s="30" t="s">
        <v>24</v>
      </c>
      <c r="C112" s="32">
        <v>700</v>
      </c>
      <c r="D112" s="30" t="s">
        <v>187</v>
      </c>
      <c r="E112" s="38">
        <v>2287482022</v>
      </c>
      <c r="F112" s="39">
        <v>20227100106072</v>
      </c>
      <c r="G112" s="40">
        <v>44727</v>
      </c>
      <c r="H112" s="40">
        <f>IF(G112="","",WORKDAY(G112,I112,[1]FESTIVOS!$A$2:$V$146))</f>
        <v>44735</v>
      </c>
      <c r="I112" s="32">
        <f>IFERROR(IFERROR(IF(B112=VLOOKUP(B112,[1]Dependencias!$J$3:$J$4,1,FALSE),VLOOKUP(B112,[1]Dependencias!$J$3:$K$4,2,FALSE)),VLOOKUP(A112,[1]Dependencias!$F$3:$I$15,4,FALSE)),"")</f>
        <v>5</v>
      </c>
      <c r="J112" s="30" t="s">
        <v>192</v>
      </c>
      <c r="K112" s="31" t="s">
        <v>388</v>
      </c>
      <c r="L112" s="33" t="str">
        <f>IFERROR(VLOOKUP($C112,[1]Dependencias!$A$2:$D$26,2,FALSE),"")</f>
        <v>Direccion de Gestion Corporativa</v>
      </c>
      <c r="M112" s="33" t="str">
        <f>IFERROR(VLOOKUP($C112,[1]Dependencias!$A$2:$D$26,4,FALSE),"")</f>
        <v>Yamile Borja Martinez</v>
      </c>
      <c r="N112" s="34">
        <v>44735</v>
      </c>
      <c r="O112" s="41">
        <f>IF(N112="","No hay fecha de respuesta!",NETWORKDAYS(G112,N112,[1]FESTIVOS!$A$2:$A$146))</f>
        <v>6</v>
      </c>
      <c r="P112" s="31" t="s">
        <v>389</v>
      </c>
    </row>
    <row r="113" spans="1:16" ht="17.25" x14ac:dyDescent="0.25">
      <c r="A113" s="36" t="s">
        <v>46</v>
      </c>
      <c r="B113" s="30" t="s">
        <v>188</v>
      </c>
      <c r="C113" s="32">
        <v>220</v>
      </c>
      <c r="D113" s="30" t="s">
        <v>187</v>
      </c>
      <c r="E113" s="38">
        <v>2289272022</v>
      </c>
      <c r="F113" s="39">
        <v>20227100106372</v>
      </c>
      <c r="G113" s="40">
        <v>44727</v>
      </c>
      <c r="H113" s="40">
        <f>IF(G113="","",WORKDAY(G113,I113,[1]FESTIVOS!$A$2:$V$146))</f>
        <v>44743</v>
      </c>
      <c r="I113" s="32">
        <f>IFERROR(IFERROR(IF(B113=VLOOKUP(B113,[1]Dependencias!$J$3:$J$4,1,FALSE),VLOOKUP(B113,[1]Dependencias!$J$3:$K$4,2,FALSE)),VLOOKUP(A113,[1]Dependencias!$F$3:$I$15,4,FALSE)),"")</f>
        <v>10</v>
      </c>
      <c r="J113" s="30" t="s">
        <v>189</v>
      </c>
      <c r="K113" s="31" t="s">
        <v>390</v>
      </c>
      <c r="L113" s="33" t="str">
        <f>IFERROR(VLOOKUP($C113,[1]Dependencias!$A$2:$D$26,2,FALSE),"")</f>
        <v>Dirección de Fomento</v>
      </c>
      <c r="M113" s="33" t="str">
        <f>IFERROR(VLOOKUP($C113,[1]Dependencias!$A$2:$D$26,4,FALSE),"")</f>
        <v>Vanessa Barrenecha Samur</v>
      </c>
      <c r="N113" s="34">
        <v>44729</v>
      </c>
      <c r="O113" s="41">
        <f>IF(N113="","No hay fecha de respuesta!",NETWORKDAYS(G113,N113,[1]FESTIVOS!$A$2:$A$146))</f>
        <v>3</v>
      </c>
      <c r="P113" s="31" t="s">
        <v>391</v>
      </c>
    </row>
    <row r="114" spans="1:16" ht="17.25" x14ac:dyDescent="0.25">
      <c r="A114" s="36" t="s">
        <v>51</v>
      </c>
      <c r="B114" s="30" t="s">
        <v>188</v>
      </c>
      <c r="C114" s="32">
        <v>730</v>
      </c>
      <c r="D114" s="30" t="s">
        <v>187</v>
      </c>
      <c r="E114" s="38">
        <v>2293812022</v>
      </c>
      <c r="F114" s="39">
        <v>20227100106722</v>
      </c>
      <c r="G114" s="40">
        <v>44727</v>
      </c>
      <c r="H114" s="40">
        <f>IF(G114="","",WORKDAY(G114,I114,[1]FESTIVOS!$A$2:$V$146))</f>
        <v>44743</v>
      </c>
      <c r="I114" s="32">
        <f>IFERROR(IFERROR(IF(B114=VLOOKUP(B114,[1]Dependencias!$J$3:$J$4,1,FALSE),VLOOKUP(B114,[1]Dependencias!$J$3:$K$4,2,FALSE)),VLOOKUP(A114,[1]Dependencias!$F$3:$I$15,4,FALSE)),"")</f>
        <v>10</v>
      </c>
      <c r="J114" s="30" t="s">
        <v>136</v>
      </c>
      <c r="K114" s="31" t="s">
        <v>392</v>
      </c>
      <c r="L114" s="33" t="str">
        <f>IFERROR(VLOOKUP($C114,[1]Dependencias!$A$2:$D$26,2,FALSE),"")</f>
        <v>Grupo Interno De Trabajo De Gestión Del Talento Humano</v>
      </c>
      <c r="M114" s="33" t="str">
        <f>IFERROR(VLOOKUP($C114,[1]Dependencias!$A$2:$D$26,4,FALSE),"")</f>
        <v>Alba Nohora Diaz Galan</v>
      </c>
      <c r="N114" s="34">
        <v>44743</v>
      </c>
      <c r="O114" s="41">
        <f>IF(N114="","No hay fecha de respuesta!",NETWORKDAYS(G114,N114,[1]FESTIVOS!$A$2:$A$146))</f>
        <v>11</v>
      </c>
      <c r="P114" s="31" t="s">
        <v>393</v>
      </c>
    </row>
    <row r="115" spans="1:16" ht="17.25" x14ac:dyDescent="0.25">
      <c r="A115" s="36" t="s">
        <v>35</v>
      </c>
      <c r="B115" s="30" t="s">
        <v>24</v>
      </c>
      <c r="C115" s="32">
        <v>700</v>
      </c>
      <c r="D115" s="30" t="s">
        <v>190</v>
      </c>
      <c r="E115" s="38">
        <v>2223812022</v>
      </c>
      <c r="F115" s="39" t="s">
        <v>510</v>
      </c>
      <c r="G115" s="40">
        <v>44727</v>
      </c>
      <c r="H115" s="40">
        <f>IF(G115="","",WORKDAY(G115,I115,[1]FESTIVOS!$A$2:$V$146))</f>
        <v>44735</v>
      </c>
      <c r="I115" s="32">
        <f>IFERROR(IFERROR(IF(B115=VLOOKUP(B115,[1]Dependencias!$J$3:$J$4,1,FALSE),VLOOKUP(B115,[1]Dependencias!$J$3:$K$4,2,FALSE)),VLOOKUP(A115,[1]Dependencias!$F$3:$I$15,4,FALSE)),"")</f>
        <v>5</v>
      </c>
      <c r="J115" s="30" t="s">
        <v>192</v>
      </c>
      <c r="K115" s="31" t="s">
        <v>394</v>
      </c>
      <c r="L115" s="33" t="str">
        <f>IFERROR(VLOOKUP($C115,[1]Dependencias!$A$2:$D$26,2,FALSE),"")</f>
        <v>Direccion de Gestion Corporativa</v>
      </c>
      <c r="M115" s="33" t="str">
        <f>IFERROR(VLOOKUP($C115,[1]Dependencias!$A$2:$D$26,4,FALSE),"")</f>
        <v>Yamile Borja Martinez</v>
      </c>
      <c r="N115" s="34">
        <v>44729</v>
      </c>
      <c r="O115" s="41">
        <f>IF(N115="","No hay fecha de respuesta!",NETWORKDAYS(G115,N115,[1]FESTIVOS!$A$2:$A$146))</f>
        <v>3</v>
      </c>
      <c r="P115" s="31"/>
    </row>
    <row r="116" spans="1:16" ht="17.25" x14ac:dyDescent="0.25">
      <c r="A116" s="36" t="s">
        <v>46</v>
      </c>
      <c r="B116" s="30" t="s">
        <v>24</v>
      </c>
      <c r="C116" s="32">
        <v>220</v>
      </c>
      <c r="D116" s="30" t="s">
        <v>187</v>
      </c>
      <c r="E116" s="38">
        <v>2296942022</v>
      </c>
      <c r="F116" s="39">
        <v>20227100107082</v>
      </c>
      <c r="G116" s="40">
        <v>44727</v>
      </c>
      <c r="H116" s="40">
        <f>IF(G116="","",WORKDAY(G116,I116,[1]FESTIVOS!$A$2:$V$146))</f>
        <v>44735</v>
      </c>
      <c r="I116" s="32">
        <f>IFERROR(IFERROR(IF(B116=VLOOKUP(B116,[1]Dependencias!$J$3:$J$4,1,FALSE),VLOOKUP(B116,[1]Dependencias!$J$3:$K$4,2,FALSE)),VLOOKUP(A116,[1]Dependencias!$F$3:$I$15,4,FALSE)),"")</f>
        <v>5</v>
      </c>
      <c r="J116" s="30" t="s">
        <v>192</v>
      </c>
      <c r="K116" s="31" t="s">
        <v>395</v>
      </c>
      <c r="L116" s="33" t="str">
        <f>IFERROR(VLOOKUP($C116,[1]Dependencias!$A$2:$D$26,2,FALSE),"")</f>
        <v>Dirección de Fomento</v>
      </c>
      <c r="M116" s="33" t="str">
        <f>IFERROR(VLOOKUP($C116,[1]Dependencias!$A$2:$D$26,4,FALSE),"")</f>
        <v>Vanessa Barrenecha Samur</v>
      </c>
      <c r="N116" s="34">
        <v>44729</v>
      </c>
      <c r="O116" s="41">
        <f>IF(N116="","No hay fecha de respuesta!",NETWORKDAYS(G116,N116,[1]FESTIVOS!$A$2:$A$146))</f>
        <v>3</v>
      </c>
      <c r="P116" s="31" t="s">
        <v>396</v>
      </c>
    </row>
    <row r="117" spans="1:16" ht="17.25" x14ac:dyDescent="0.25">
      <c r="A117" s="36" t="s">
        <v>46</v>
      </c>
      <c r="B117" s="30" t="s">
        <v>24</v>
      </c>
      <c r="C117" s="32">
        <v>700</v>
      </c>
      <c r="D117" s="30" t="s">
        <v>187</v>
      </c>
      <c r="E117" s="38">
        <v>2303832022</v>
      </c>
      <c r="F117" s="39">
        <v>20221000107732</v>
      </c>
      <c r="G117" s="40">
        <v>44728</v>
      </c>
      <c r="H117" s="40">
        <f>IF(G117="","",WORKDAY(G117,I117,[1]FESTIVOS!$A$2:$V$146))</f>
        <v>44736</v>
      </c>
      <c r="I117" s="32">
        <f>IFERROR(IFERROR(IF(B117=VLOOKUP(B117,[1]Dependencias!$J$3:$J$4,1,FALSE),VLOOKUP(B117,[1]Dependencias!$J$3:$K$4,2,FALSE)),VLOOKUP(A117,[1]Dependencias!$F$3:$I$15,4,FALSE)),"")</f>
        <v>5</v>
      </c>
      <c r="J117" s="30" t="s">
        <v>192</v>
      </c>
      <c r="K117" s="31" t="s">
        <v>397</v>
      </c>
      <c r="L117" s="33" t="str">
        <f>IFERROR(VLOOKUP($C117,[1]Dependencias!$A$2:$D$26,2,FALSE),"")</f>
        <v>Direccion de Gestion Corporativa</v>
      </c>
      <c r="M117" s="33" t="str">
        <f>IFERROR(VLOOKUP($C117,[1]Dependencias!$A$2:$D$26,4,FALSE),"")</f>
        <v>Yamile Borja Martinez</v>
      </c>
      <c r="N117" s="34">
        <v>44729</v>
      </c>
      <c r="O117" s="41">
        <f>IF(N117="","No hay fecha de respuesta!",NETWORKDAYS(G117,N117,[1]FESTIVOS!$A$2:$A$146))</f>
        <v>2</v>
      </c>
      <c r="P117" s="31" t="s">
        <v>398</v>
      </c>
    </row>
    <row r="118" spans="1:16" ht="17.25" x14ac:dyDescent="0.25">
      <c r="A118" s="36" t="s">
        <v>41</v>
      </c>
      <c r="B118" s="30" t="s">
        <v>188</v>
      </c>
      <c r="C118" s="32">
        <v>160</v>
      </c>
      <c r="D118" s="30" t="s">
        <v>187</v>
      </c>
      <c r="E118" s="38">
        <v>2305172022</v>
      </c>
      <c r="F118" s="39">
        <v>20227100107932</v>
      </c>
      <c r="G118" s="40">
        <v>44728</v>
      </c>
      <c r="H118" s="40">
        <f>IF(G118="","",WORKDAY(G118,I118,[1]FESTIVOS!$A$2:$V$146))</f>
        <v>44754</v>
      </c>
      <c r="I118" s="32">
        <f>IFERROR(IFERROR(IF(B118=VLOOKUP(B118,[1]Dependencias!$J$3:$J$4,1,FALSE),VLOOKUP(B118,[1]Dependencias!$J$3:$K$4,2,FALSE)),VLOOKUP(A118,[1]Dependencias!$F$3:$I$15,4,FALSE)),"")</f>
        <v>15</v>
      </c>
      <c r="J118" s="30" t="s">
        <v>151</v>
      </c>
      <c r="K118" s="31" t="s">
        <v>399</v>
      </c>
      <c r="L118" s="33" t="str">
        <f>IFERROR(VLOOKUP($C118,[1]Dependencias!$A$2:$D$26,2,FALSE),"")</f>
        <v>Oficina de Tecnologias de la Informacion</v>
      </c>
      <c r="M118" s="33" t="str">
        <f>IFERROR(VLOOKUP($C118,[1]Dependencias!$A$2:$D$26,4,FALSE),"")</f>
        <v>Liliana Morales</v>
      </c>
      <c r="N118" s="34"/>
      <c r="O118" s="35" t="str">
        <f>IF(N118="","No hay fecha de respuesta!",NETWORKDAYS(G118,N118,[1]FESTIVOS!$A$2:$A$146))</f>
        <v>No hay fecha de respuesta!</v>
      </c>
      <c r="P118" s="31"/>
    </row>
    <row r="119" spans="1:16" ht="17.25" x14ac:dyDescent="0.25">
      <c r="A119" s="36" t="s">
        <v>46</v>
      </c>
      <c r="B119" s="30" t="s">
        <v>188</v>
      </c>
      <c r="C119" s="32">
        <v>220</v>
      </c>
      <c r="D119" s="30" t="s">
        <v>187</v>
      </c>
      <c r="E119" s="38">
        <v>2308112022</v>
      </c>
      <c r="F119" s="39">
        <v>20227100108162</v>
      </c>
      <c r="G119" s="40">
        <v>44728</v>
      </c>
      <c r="H119" s="40">
        <f>IF(G119="","",WORKDAY(G119,I119,[1]FESTIVOS!$A$2:$V$146))</f>
        <v>44747</v>
      </c>
      <c r="I119" s="32">
        <f>IFERROR(IFERROR(IF(B119=VLOOKUP(B119,[1]Dependencias!$J$3:$J$4,1,FALSE),VLOOKUP(B119,[1]Dependencias!$J$3:$K$4,2,FALSE)),VLOOKUP(A119,[1]Dependencias!$F$3:$I$15,4,FALSE)),"")</f>
        <v>10</v>
      </c>
      <c r="J119" s="30" t="s">
        <v>189</v>
      </c>
      <c r="K119" s="31" t="s">
        <v>400</v>
      </c>
      <c r="L119" s="33" t="str">
        <f>IFERROR(VLOOKUP($C119,[1]Dependencias!$A$2:$D$26,2,FALSE),"")</f>
        <v>Dirección de Fomento</v>
      </c>
      <c r="M119" s="33" t="str">
        <f>IFERROR(VLOOKUP($C119,[1]Dependencias!$A$2:$D$26,4,FALSE),"")</f>
        <v>Vanessa Barrenecha Samur</v>
      </c>
      <c r="N119" s="34">
        <v>44735</v>
      </c>
      <c r="O119" s="41">
        <f>IF(N119="","No hay fecha de respuesta!",NETWORKDAYS(G119,N119,[1]FESTIVOS!$A$2:$A$146))</f>
        <v>5</v>
      </c>
      <c r="P119" s="31" t="s">
        <v>401</v>
      </c>
    </row>
    <row r="120" spans="1:16" ht="17.25" x14ac:dyDescent="0.25">
      <c r="A120" s="36" t="s">
        <v>35</v>
      </c>
      <c r="B120" s="30" t="s">
        <v>188</v>
      </c>
      <c r="C120" s="32">
        <v>330</v>
      </c>
      <c r="D120" s="30" t="s">
        <v>187</v>
      </c>
      <c r="E120" s="38">
        <v>2310492022</v>
      </c>
      <c r="F120" s="39">
        <v>20227100108462</v>
      </c>
      <c r="G120" s="40">
        <v>44728</v>
      </c>
      <c r="H120" s="40">
        <f>IF(G120="","",WORKDAY(G120,I120,[1]FESTIVOS!$A$2:$V$146))</f>
        <v>44754</v>
      </c>
      <c r="I120" s="32">
        <f>IFERROR(IFERROR(IF(B120=VLOOKUP(B120,[1]Dependencias!$J$3:$J$4,1,FALSE),VLOOKUP(B120,[1]Dependencias!$J$3:$K$4,2,FALSE)),VLOOKUP(A120,[1]Dependencias!$F$3:$I$15,4,FALSE)),"")</f>
        <v>15</v>
      </c>
      <c r="J120" s="30" t="s">
        <v>142</v>
      </c>
      <c r="K120" s="31" t="s">
        <v>402</v>
      </c>
      <c r="L120" s="33" t="str">
        <f>IFERROR(VLOOKUP($C120,[1]Dependencias!$A$2:$D$26,2,FALSE),"")</f>
        <v>Subdirección de Infraestructura y patrimonio cultural</v>
      </c>
      <c r="M120" s="33" t="str">
        <f>IFERROR(VLOOKUP($C120,[1]Dependencias!$A$2:$D$26,4,FALSE),"")</f>
        <v>Ivan Dario Quiñones Sanchez</v>
      </c>
      <c r="N120" s="34">
        <v>44743</v>
      </c>
      <c r="O120" s="41">
        <f>IF(N120="","No hay fecha de respuesta!",NETWORKDAYS(G120,N120,[1]FESTIVOS!$A$2:$A$146))</f>
        <v>10</v>
      </c>
      <c r="P120" s="31" t="s">
        <v>403</v>
      </c>
    </row>
    <row r="121" spans="1:16" ht="17.25" x14ac:dyDescent="0.25">
      <c r="A121" s="36" t="s">
        <v>41</v>
      </c>
      <c r="B121" s="30" t="s">
        <v>188</v>
      </c>
      <c r="C121" s="32">
        <v>220</v>
      </c>
      <c r="D121" s="30" t="s">
        <v>187</v>
      </c>
      <c r="E121" s="38">
        <v>2319142022</v>
      </c>
      <c r="F121" s="39">
        <v>20227100109202</v>
      </c>
      <c r="G121" s="40">
        <v>44729</v>
      </c>
      <c r="H121" s="40">
        <f>IF(G121="","",WORKDAY(G121,I121,[1]FESTIVOS!$A$2:$V$146))</f>
        <v>44755</v>
      </c>
      <c r="I121" s="32">
        <f>IFERROR(IFERROR(IF(B121=VLOOKUP(B121,[1]Dependencias!$J$3:$J$4,1,FALSE),VLOOKUP(B121,[1]Dependencias!$J$3:$K$4,2,FALSE)),VLOOKUP(A121,[1]Dependencias!$F$3:$I$15,4,FALSE)),"")</f>
        <v>15</v>
      </c>
      <c r="J121" s="30" t="s">
        <v>189</v>
      </c>
      <c r="K121" s="31" t="s">
        <v>404</v>
      </c>
      <c r="L121" s="33" t="str">
        <f>IFERROR(VLOOKUP($C121,[1]Dependencias!$A$2:$D$26,2,FALSE),"")</f>
        <v>Dirección de Fomento</v>
      </c>
      <c r="M121" s="33" t="str">
        <f>IFERROR(VLOOKUP($C121,[1]Dependencias!$A$2:$D$26,4,FALSE),"")</f>
        <v>Vanessa Barrenecha Samur</v>
      </c>
      <c r="N121" s="34"/>
      <c r="O121" s="35" t="str">
        <f>IF(N121="","No hay fecha de respuesta!",NETWORKDAYS(G121,N121,[1]FESTIVOS!$A$2:$A$146))</f>
        <v>No hay fecha de respuesta!</v>
      </c>
      <c r="P121" s="31"/>
    </row>
    <row r="122" spans="1:16" ht="17.25" x14ac:dyDescent="0.25">
      <c r="A122" s="29" t="s">
        <v>41</v>
      </c>
      <c r="B122" s="30" t="s">
        <v>188</v>
      </c>
      <c r="C122" s="32">
        <v>300</v>
      </c>
      <c r="D122" s="30" t="s">
        <v>187</v>
      </c>
      <c r="E122" s="38">
        <v>2313802022</v>
      </c>
      <c r="F122" s="39">
        <v>20227100108892</v>
      </c>
      <c r="G122" s="40">
        <v>44728</v>
      </c>
      <c r="H122" s="40">
        <f>IF(G122="","",WORKDAY(G122,I122,[1]FESTIVOS!$A$2:$V$146))</f>
        <v>44754</v>
      </c>
      <c r="I122" s="32">
        <f>IFERROR(IFERROR(IF(B122=VLOOKUP(B122,[1]Dependencias!$J$3:$J$4,1,FALSE),VLOOKUP(B122,[1]Dependencias!$J$3:$K$4,2,FALSE)),VLOOKUP(A122,[1]Dependencias!$F$3:$I$15,4,FALSE)),"")</f>
        <v>15</v>
      </c>
      <c r="J122" s="30" t="s">
        <v>140</v>
      </c>
      <c r="K122" s="31" t="s">
        <v>405</v>
      </c>
      <c r="L122" s="33" t="str">
        <f>IFERROR(VLOOKUP($C122,[1]Dependencias!$A$2:$D$26,2,FALSE),"")</f>
        <v>Dirección de Arte, Cultura y Patrimonio</v>
      </c>
      <c r="M122" s="33" t="str">
        <f>IFERROR(VLOOKUP($C122,[1]Dependencias!$A$2:$D$26,4,FALSE),"")</f>
        <v>Liliana Mercedes Gonzalez Jinete</v>
      </c>
      <c r="N122" s="34">
        <v>44747</v>
      </c>
      <c r="O122" s="41">
        <f>IF(N122="","No hay fecha de respuesta!",NETWORKDAYS(G122,N122,[1]FESTIVOS!$A$2:$A$146))</f>
        <v>11</v>
      </c>
      <c r="P122" s="31" t="s">
        <v>406</v>
      </c>
    </row>
    <row r="123" spans="1:16" ht="17.25" x14ac:dyDescent="0.25">
      <c r="A123" s="29" t="s">
        <v>46</v>
      </c>
      <c r="B123" s="30" t="s">
        <v>24</v>
      </c>
      <c r="C123" s="32">
        <v>700</v>
      </c>
      <c r="D123" s="30" t="s">
        <v>187</v>
      </c>
      <c r="E123" s="38">
        <v>2319202022</v>
      </c>
      <c r="F123" s="39">
        <v>20221000109212</v>
      </c>
      <c r="G123" s="40">
        <v>44729</v>
      </c>
      <c r="H123" s="40">
        <f>IF(G123="","",WORKDAY(G123,I123,[1]FESTIVOS!$A$2:$V$146))</f>
        <v>44740</v>
      </c>
      <c r="I123" s="32">
        <f>IFERROR(IFERROR(IF(B123=VLOOKUP(B123,[1]Dependencias!$J$3:$J$4,1,FALSE),VLOOKUP(B123,[1]Dependencias!$J$3:$K$4,2,FALSE)),VLOOKUP(A123,[1]Dependencias!$F$3:$I$15,4,FALSE)),"")</f>
        <v>5</v>
      </c>
      <c r="J123" s="30" t="s">
        <v>192</v>
      </c>
      <c r="K123" s="31" t="s">
        <v>407</v>
      </c>
      <c r="L123" s="33" t="str">
        <f>IFERROR(VLOOKUP($C123,[1]Dependencias!$A$2:$D$26,2,FALSE),"")</f>
        <v>Direccion de Gestion Corporativa</v>
      </c>
      <c r="M123" s="33" t="str">
        <f>IFERROR(VLOOKUP($C123,[1]Dependencias!$A$2:$D$26,4,FALSE),"")</f>
        <v>Yamile Borja Martinez</v>
      </c>
      <c r="N123" s="34">
        <v>44729</v>
      </c>
      <c r="O123" s="41">
        <f>IF(N123="","No hay fecha de respuesta!",NETWORKDAYS(G123,N123,[1]FESTIVOS!$A$2:$A$146))</f>
        <v>1</v>
      </c>
      <c r="P123" s="31" t="s">
        <v>398</v>
      </c>
    </row>
    <row r="124" spans="1:16" ht="17.25" x14ac:dyDescent="0.25">
      <c r="A124" s="29" t="s">
        <v>41</v>
      </c>
      <c r="B124" s="30" t="s">
        <v>24</v>
      </c>
      <c r="C124" s="32">
        <v>700</v>
      </c>
      <c r="D124" s="30" t="s">
        <v>187</v>
      </c>
      <c r="E124" s="38">
        <v>2319222022</v>
      </c>
      <c r="F124" s="39">
        <v>20227100109222</v>
      </c>
      <c r="G124" s="40">
        <v>44729</v>
      </c>
      <c r="H124" s="40">
        <f>IF(G124="","",WORKDAY(G124,I124,[1]FESTIVOS!$A$2:$V$146))</f>
        <v>44740</v>
      </c>
      <c r="I124" s="32">
        <f>IFERROR(IFERROR(IF(B124=VLOOKUP(B124,[1]Dependencias!$J$3:$J$4,1,FALSE),VLOOKUP(B124,[1]Dependencias!$J$3:$K$4,2,FALSE)),VLOOKUP(A124,[1]Dependencias!$F$3:$I$15,4,FALSE)),"")</f>
        <v>5</v>
      </c>
      <c r="J124" s="30" t="s">
        <v>192</v>
      </c>
      <c r="K124" s="31" t="s">
        <v>408</v>
      </c>
      <c r="L124" s="33" t="str">
        <f>IFERROR(VLOOKUP($C124,[1]Dependencias!$A$2:$D$26,2,FALSE),"")</f>
        <v>Direccion de Gestion Corporativa</v>
      </c>
      <c r="M124" s="33" t="str">
        <f>IFERROR(VLOOKUP($C124,[1]Dependencias!$A$2:$D$26,4,FALSE),"")</f>
        <v>Yamile Borja Martinez</v>
      </c>
      <c r="N124" s="34">
        <v>44729</v>
      </c>
      <c r="O124" s="41">
        <f>IF(N124="","No hay fecha de respuesta!",NETWORKDAYS(G124,N124,[1]FESTIVOS!$A$2:$A$146))</f>
        <v>1</v>
      </c>
      <c r="P124" s="31" t="s">
        <v>398</v>
      </c>
    </row>
    <row r="125" spans="1:16" ht="17.25" x14ac:dyDescent="0.25">
      <c r="A125" s="29" t="s">
        <v>66</v>
      </c>
      <c r="B125" s="30" t="s">
        <v>188</v>
      </c>
      <c r="C125" s="32">
        <v>330</v>
      </c>
      <c r="D125" s="30" t="s">
        <v>187</v>
      </c>
      <c r="E125" s="38">
        <v>2321392022</v>
      </c>
      <c r="F125" s="39">
        <v>20227100109542</v>
      </c>
      <c r="G125" s="40">
        <v>44729</v>
      </c>
      <c r="H125" s="40">
        <f>IF(G125="","",WORKDAY(G125,I125,[1]FESTIVOS!$A$2:$V$146))</f>
        <v>44755</v>
      </c>
      <c r="I125" s="32">
        <f>IFERROR(IFERROR(IF(B125=VLOOKUP(B125,[1]Dependencias!$J$3:$J$4,1,FALSE),VLOOKUP(B125,[1]Dependencias!$J$3:$K$4,2,FALSE)),VLOOKUP(A125,[1]Dependencias!$F$3:$I$15,4,FALSE)),"")</f>
        <v>15</v>
      </c>
      <c r="J125" s="30" t="s">
        <v>142</v>
      </c>
      <c r="K125" s="31" t="s">
        <v>409</v>
      </c>
      <c r="L125" s="33" t="str">
        <f>IFERROR(VLOOKUP($C125,[1]Dependencias!$A$2:$D$26,2,FALSE),"")</f>
        <v>Subdirección de Infraestructura y patrimonio cultural</v>
      </c>
      <c r="M125" s="33" t="str">
        <f>IFERROR(VLOOKUP($C125,[1]Dependencias!$A$2:$D$26,4,FALSE),"")</f>
        <v>Ivan Dario Quiñones Sanchez</v>
      </c>
      <c r="N125" s="34"/>
      <c r="O125" s="35" t="str">
        <f>IF(N125="","No hay fecha de respuesta!",NETWORKDAYS(G125,N125,[1]FESTIVOS!$A$2:$A$146))</f>
        <v>No hay fecha de respuesta!</v>
      </c>
      <c r="P125" s="31"/>
    </row>
    <row r="126" spans="1:16" ht="17.25" x14ac:dyDescent="0.25">
      <c r="A126" s="36" t="s">
        <v>35</v>
      </c>
      <c r="B126" s="30" t="s">
        <v>24</v>
      </c>
      <c r="C126" s="32">
        <v>700</v>
      </c>
      <c r="D126" s="30" t="s">
        <v>187</v>
      </c>
      <c r="E126" s="38">
        <v>2319422022</v>
      </c>
      <c r="F126" s="39">
        <v>20227100109372</v>
      </c>
      <c r="G126" s="40">
        <v>44729</v>
      </c>
      <c r="H126" s="40">
        <f>IF(G126="","",WORKDAY(G126,I126,[1]FESTIVOS!$A$2:$V$146))</f>
        <v>44740</v>
      </c>
      <c r="I126" s="32">
        <f>IFERROR(IFERROR(IF(B126=VLOOKUP(B126,[1]Dependencias!$J$3:$J$4,1,FALSE),VLOOKUP(B126,[1]Dependencias!$J$3:$K$4,2,FALSE)),VLOOKUP(A126,[1]Dependencias!$F$3:$I$15,4,FALSE)),"")</f>
        <v>5</v>
      </c>
      <c r="J126" s="30" t="s">
        <v>192</v>
      </c>
      <c r="K126" s="31" t="s">
        <v>410</v>
      </c>
      <c r="L126" s="33" t="str">
        <f>IFERROR(VLOOKUP($C126,[1]Dependencias!$A$2:$D$26,2,FALSE),"")</f>
        <v>Direccion de Gestion Corporativa</v>
      </c>
      <c r="M126" s="33" t="str">
        <f>IFERROR(VLOOKUP($C126,[1]Dependencias!$A$2:$D$26,4,FALSE),"")</f>
        <v>Yamile Borja Martinez</v>
      </c>
      <c r="N126" s="34">
        <v>44729</v>
      </c>
      <c r="O126" s="41">
        <f>IF(N126="","No hay fecha de respuesta!",NETWORKDAYS(G126,N126,[1]FESTIVOS!$A$2:$A$146))</f>
        <v>1</v>
      </c>
      <c r="P126" s="31" t="s">
        <v>411</v>
      </c>
    </row>
    <row r="127" spans="1:16" ht="17.25" x14ac:dyDescent="0.25">
      <c r="A127" s="36" t="s">
        <v>46</v>
      </c>
      <c r="B127" s="30" t="s">
        <v>188</v>
      </c>
      <c r="C127" s="32">
        <v>800</v>
      </c>
      <c r="D127" s="30" t="s">
        <v>190</v>
      </c>
      <c r="E127" s="38">
        <v>2327632022</v>
      </c>
      <c r="F127" s="39">
        <v>20227100113422</v>
      </c>
      <c r="G127" s="40">
        <v>44729</v>
      </c>
      <c r="H127" s="40">
        <f>IF(G127="","",WORKDAY(G127,I127,[1]FESTIVOS!$A$2:$V$146))</f>
        <v>44748</v>
      </c>
      <c r="I127" s="32">
        <f>IFERROR(IFERROR(IF(B127=VLOOKUP(B127,[1]Dependencias!$J$3:$J$4,1,FALSE),VLOOKUP(B127,[1]Dependencias!$J$3:$K$4,2,FALSE)),VLOOKUP(A127,[1]Dependencias!$F$3:$I$15,4,FALSE)),"")</f>
        <v>10</v>
      </c>
      <c r="J127" s="30" t="s">
        <v>148</v>
      </c>
      <c r="K127" s="31" t="s">
        <v>412</v>
      </c>
      <c r="L127" s="33" t="str">
        <f>IFERROR(VLOOKUP($C127,[1]Dependencias!$A$2:$D$26,2,FALSE),"")</f>
        <v>Dirección de Lectura y Bibliotecas</v>
      </c>
      <c r="M127" s="33" t="str">
        <f>IFERROR(VLOOKUP($C127,[1]Dependencias!$A$2:$D$26,4,FALSE),"")</f>
        <v>Maria Consuelo Gaitan Gaitan</v>
      </c>
      <c r="N127" s="34">
        <v>44743</v>
      </c>
      <c r="O127" s="41">
        <f>IF(N127="","No hay fecha de respuesta!",NETWORKDAYS(G127,N127,[1]FESTIVOS!$A$2:$A$146))</f>
        <v>9</v>
      </c>
      <c r="P127" s="31" t="s">
        <v>413</v>
      </c>
    </row>
    <row r="128" spans="1:16" ht="17.25" x14ac:dyDescent="0.25">
      <c r="A128" s="36" t="s">
        <v>46</v>
      </c>
      <c r="B128" s="30" t="s">
        <v>188</v>
      </c>
      <c r="C128" s="32">
        <v>310</v>
      </c>
      <c r="D128" s="30" t="s">
        <v>187</v>
      </c>
      <c r="E128" s="38">
        <v>2328882022</v>
      </c>
      <c r="F128" s="39">
        <v>20227100105252</v>
      </c>
      <c r="G128" s="40">
        <v>44726</v>
      </c>
      <c r="H128" s="40">
        <f>IF(G128="","",WORKDAY(G128,I128,[1]FESTIVOS!$A$2:$V$146))</f>
        <v>44742</v>
      </c>
      <c r="I128" s="32">
        <f>IFERROR(IFERROR(IF(B128=VLOOKUP(B128,[1]Dependencias!$J$3:$J$4,1,FALSE),VLOOKUP(B128,[1]Dependencias!$J$3:$K$4,2,FALSE)),VLOOKUP(A128,[1]Dependencias!$F$3:$I$15,4,FALSE)),"")</f>
        <v>10</v>
      </c>
      <c r="J128" s="30" t="s">
        <v>140</v>
      </c>
      <c r="K128" s="31" t="s">
        <v>414</v>
      </c>
      <c r="L128" s="33" t="str">
        <f>IFERROR(VLOOKUP($C128,[1]Dependencias!$A$2:$D$26,2,FALSE),"")</f>
        <v>Subdirección de Gestión Cultural y Artística</v>
      </c>
      <c r="M128" s="33" t="str">
        <f>IFERROR(VLOOKUP($C128,[1]Dependencias!$A$2:$D$26,4,FALSE),"")</f>
        <v>Ines Elvira Montealegre Martinez</v>
      </c>
      <c r="N128" s="34">
        <v>44741</v>
      </c>
      <c r="O128" s="41">
        <f>IF(N128="","No hay fecha de respuesta!",NETWORKDAYS(G128,N128,[1]FESTIVOS!$A$2:$A$146))</f>
        <v>10</v>
      </c>
      <c r="P128" s="31" t="s">
        <v>415</v>
      </c>
    </row>
    <row r="129" spans="1:16" ht="17.25" x14ac:dyDescent="0.25">
      <c r="A129" s="36" t="s">
        <v>41</v>
      </c>
      <c r="B129" s="30" t="s">
        <v>188</v>
      </c>
      <c r="C129" s="32">
        <v>310</v>
      </c>
      <c r="D129" s="30" t="s">
        <v>187</v>
      </c>
      <c r="E129" s="38">
        <v>2329112022</v>
      </c>
      <c r="F129" s="39">
        <v>20227100104162</v>
      </c>
      <c r="G129" s="40">
        <v>44725</v>
      </c>
      <c r="H129" s="40">
        <f>IF(G129="","",WORKDAY(G129,I129,[1]FESTIVOS!$A$2:$V$146))</f>
        <v>44749</v>
      </c>
      <c r="I129" s="32">
        <f>IFERROR(IFERROR(IF(B129=VLOOKUP(B129,[1]Dependencias!$J$3:$J$4,1,FALSE),VLOOKUP(B129,[1]Dependencias!$J$3:$K$4,2,FALSE)),VLOOKUP(A129,[1]Dependencias!$F$3:$I$15,4,FALSE)),"")</f>
        <v>15</v>
      </c>
      <c r="J129" s="30" t="s">
        <v>140</v>
      </c>
      <c r="K129" s="31" t="s">
        <v>416</v>
      </c>
      <c r="L129" s="33" t="str">
        <f>IFERROR(VLOOKUP($C129,[1]Dependencias!$A$2:$D$26,2,FALSE),"")</f>
        <v>Subdirección de Gestión Cultural y Artística</v>
      </c>
      <c r="M129" s="33" t="str">
        <f>IFERROR(VLOOKUP($C129,[1]Dependencias!$A$2:$D$26,4,FALSE),"")</f>
        <v>Ines Elvira Montealegre Martinez</v>
      </c>
      <c r="N129" s="34">
        <v>44740</v>
      </c>
      <c r="O129" s="41">
        <f>IF(N129="","No hay fecha de respuesta!",NETWORKDAYS(G129,N129,[1]FESTIVOS!$A$2:$A$146))</f>
        <v>10</v>
      </c>
      <c r="P129" s="31" t="s">
        <v>417</v>
      </c>
    </row>
    <row r="130" spans="1:16" ht="17.25" x14ac:dyDescent="0.25">
      <c r="A130" s="36" t="s">
        <v>46</v>
      </c>
      <c r="B130" s="30" t="s">
        <v>188</v>
      </c>
      <c r="C130" s="32">
        <v>310</v>
      </c>
      <c r="D130" s="30" t="s">
        <v>187</v>
      </c>
      <c r="E130" s="38">
        <v>2329262022</v>
      </c>
      <c r="F130" s="39">
        <v>20227100103772</v>
      </c>
      <c r="G130" s="40">
        <v>44725</v>
      </c>
      <c r="H130" s="40">
        <f>IF(G130="","",WORKDAY(G130,I130,[1]FESTIVOS!$A$2:$V$146))</f>
        <v>44741</v>
      </c>
      <c r="I130" s="32">
        <f>IFERROR(IFERROR(IF(B130=VLOOKUP(B130,[1]Dependencias!$J$3:$J$4,1,FALSE),VLOOKUP(B130,[1]Dependencias!$J$3:$K$4,2,FALSE)),VLOOKUP(A130,[1]Dependencias!$F$3:$I$15,4,FALSE)),"")</f>
        <v>10</v>
      </c>
      <c r="J130" s="30" t="s">
        <v>140</v>
      </c>
      <c r="K130" s="31" t="s">
        <v>414</v>
      </c>
      <c r="L130" s="33" t="str">
        <f>IFERROR(VLOOKUP($C130,[1]Dependencias!$A$2:$D$26,2,FALSE),"")</f>
        <v>Subdirección de Gestión Cultural y Artística</v>
      </c>
      <c r="M130" s="33" t="str">
        <f>IFERROR(VLOOKUP($C130,[1]Dependencias!$A$2:$D$26,4,FALSE),"")</f>
        <v>Ines Elvira Montealegre Martinez</v>
      </c>
      <c r="N130" s="34">
        <v>44740</v>
      </c>
      <c r="O130" s="41">
        <f>IF(N130="","No hay fecha de respuesta!",NETWORKDAYS(G130,N130,[1]FESTIVOS!$A$2:$A$146))</f>
        <v>10</v>
      </c>
      <c r="P130" s="31" t="s">
        <v>418</v>
      </c>
    </row>
    <row r="131" spans="1:16" ht="17.25" x14ac:dyDescent="0.25">
      <c r="A131" s="36" t="s">
        <v>46</v>
      </c>
      <c r="B131" s="30" t="s">
        <v>188</v>
      </c>
      <c r="C131" s="32">
        <v>220</v>
      </c>
      <c r="D131" s="30" t="s">
        <v>187</v>
      </c>
      <c r="E131" s="38">
        <v>2331312022</v>
      </c>
      <c r="F131" s="39">
        <v>20227100107322</v>
      </c>
      <c r="G131" s="40">
        <v>44727</v>
      </c>
      <c r="H131" s="40">
        <f>IF(G131="","",WORKDAY(G131,I131,[1]FESTIVOS!$A$2:$V$146))</f>
        <v>44743</v>
      </c>
      <c r="I131" s="32">
        <f>IFERROR(IFERROR(IF(B131=VLOOKUP(B131,[1]Dependencias!$J$3:$J$4,1,FALSE),VLOOKUP(B131,[1]Dependencias!$J$3:$K$4,2,FALSE)),VLOOKUP(A131,[1]Dependencias!$F$3:$I$15,4,FALSE)),"")</f>
        <v>10</v>
      </c>
      <c r="J131" s="30" t="s">
        <v>189</v>
      </c>
      <c r="K131" s="31" t="s">
        <v>419</v>
      </c>
      <c r="L131" s="33" t="str">
        <f>IFERROR(VLOOKUP($C131,[1]Dependencias!$A$2:$D$26,2,FALSE),"")</f>
        <v>Dirección de Fomento</v>
      </c>
      <c r="M131" s="33" t="str">
        <f>IFERROR(VLOOKUP($C131,[1]Dependencias!$A$2:$D$26,4,FALSE),"")</f>
        <v>Vanessa Barrenecha Samur</v>
      </c>
      <c r="N131" s="34">
        <v>44729</v>
      </c>
      <c r="O131" s="41">
        <f>IF(N131="","No hay fecha de respuesta!",NETWORKDAYS(G131,N131,[1]FESTIVOS!$A$2:$A$146))</f>
        <v>3</v>
      </c>
      <c r="P131" s="31"/>
    </row>
    <row r="132" spans="1:16" ht="17.25" x14ac:dyDescent="0.25">
      <c r="A132" s="36" t="s">
        <v>41</v>
      </c>
      <c r="B132" s="30" t="s">
        <v>24</v>
      </c>
      <c r="C132" s="32">
        <v>700</v>
      </c>
      <c r="D132" s="30" t="s">
        <v>187</v>
      </c>
      <c r="E132" s="38">
        <v>2336182022</v>
      </c>
      <c r="F132" s="39">
        <v>20227100105902</v>
      </c>
      <c r="G132" s="40">
        <v>44727</v>
      </c>
      <c r="H132" s="40">
        <f>IF(G132="","",WORKDAY(G132,I132,[1]FESTIVOS!$A$2:$V$146))</f>
        <v>44735</v>
      </c>
      <c r="I132" s="32">
        <f>IFERROR(IFERROR(IF(B132=VLOOKUP(B132,[1]Dependencias!$J$3:$J$4,1,FALSE),VLOOKUP(B132,[1]Dependencias!$J$3:$K$4,2,FALSE)),VLOOKUP(A132,[1]Dependencias!$F$3:$I$15,4,FALSE)),"")</f>
        <v>5</v>
      </c>
      <c r="J132" s="30" t="s">
        <v>192</v>
      </c>
      <c r="K132" s="31" t="s">
        <v>420</v>
      </c>
      <c r="L132" s="33" t="str">
        <f>IFERROR(VLOOKUP($C132,[1]Dependencias!$A$2:$D$26,2,FALSE),"")</f>
        <v>Direccion de Gestion Corporativa</v>
      </c>
      <c r="M132" s="33" t="str">
        <f>IFERROR(VLOOKUP($C132,[1]Dependencias!$A$2:$D$26,4,FALSE),"")</f>
        <v>Yamile Borja Martinez</v>
      </c>
      <c r="N132" s="34">
        <v>44733</v>
      </c>
      <c r="O132" s="41">
        <f>IF(N132="","No hay fecha de respuesta!",NETWORKDAYS(G132,N132,[1]FESTIVOS!$A$2:$A$146))</f>
        <v>4</v>
      </c>
      <c r="P132" s="31" t="s">
        <v>421</v>
      </c>
    </row>
    <row r="133" spans="1:16" ht="17.25" x14ac:dyDescent="0.25">
      <c r="A133" s="36" t="s">
        <v>46</v>
      </c>
      <c r="B133" s="30" t="s">
        <v>188</v>
      </c>
      <c r="C133" s="32">
        <v>730</v>
      </c>
      <c r="D133" s="30" t="s">
        <v>187</v>
      </c>
      <c r="E133" s="38">
        <v>2336822022</v>
      </c>
      <c r="F133" s="39">
        <v>20227100106822</v>
      </c>
      <c r="G133" s="40">
        <v>44727</v>
      </c>
      <c r="H133" s="40">
        <f>IF(G133="","",WORKDAY(G133,I133,[1]FESTIVOS!$A$2:$V$146))</f>
        <v>44743</v>
      </c>
      <c r="I133" s="32">
        <f>IFERROR(IFERROR(IF(B133=VLOOKUP(B133,[1]Dependencias!$J$3:$J$4,1,FALSE),VLOOKUP(B133,[1]Dependencias!$J$3:$K$4,2,FALSE)),VLOOKUP(A133,[1]Dependencias!$F$3:$I$15,4,FALSE)),"")</f>
        <v>10</v>
      </c>
      <c r="J133" s="30" t="s">
        <v>136</v>
      </c>
      <c r="K133" s="31" t="s">
        <v>422</v>
      </c>
      <c r="L133" s="33" t="str">
        <f>IFERROR(VLOOKUP($C133,[1]Dependencias!$A$2:$D$26,2,FALSE),"")</f>
        <v>Grupo Interno De Trabajo De Gestión Del Talento Humano</v>
      </c>
      <c r="M133" s="33" t="str">
        <f>IFERROR(VLOOKUP($C133,[1]Dependencias!$A$2:$D$26,4,FALSE),"")</f>
        <v>Alba Nohora Diaz Galan</v>
      </c>
      <c r="N133" s="34">
        <v>44734</v>
      </c>
      <c r="O133" s="41">
        <f>IF(N133="","No hay fecha de respuesta!",NETWORKDAYS(G133,N133,[1]FESTIVOS!$A$2:$A$146))</f>
        <v>5</v>
      </c>
      <c r="P133" s="31" t="s">
        <v>423</v>
      </c>
    </row>
    <row r="134" spans="1:16" ht="17.25" x14ac:dyDescent="0.25">
      <c r="A134" s="29" t="s">
        <v>46</v>
      </c>
      <c r="B134" s="30" t="s">
        <v>24</v>
      </c>
      <c r="C134" s="32">
        <v>700</v>
      </c>
      <c r="D134" s="30" t="s">
        <v>190</v>
      </c>
      <c r="E134" s="38">
        <v>2327612022</v>
      </c>
      <c r="F134" s="39">
        <v>20227100111002</v>
      </c>
      <c r="G134" s="40">
        <v>44729</v>
      </c>
      <c r="H134" s="40">
        <f>IF(G134="","",WORKDAY(G134,I134,[1]FESTIVOS!$A$2:$V$146))</f>
        <v>44740</v>
      </c>
      <c r="I134" s="32">
        <f>IFERROR(IFERROR(IF(B134=VLOOKUP(B134,[1]Dependencias!$J$3:$J$4,1,FALSE),VLOOKUP(B134,[1]Dependencias!$J$3:$K$4,2,FALSE)),VLOOKUP(A134,[1]Dependencias!$F$3:$I$15,4,FALSE)),"")</f>
        <v>5</v>
      </c>
      <c r="J134" s="30" t="s">
        <v>192</v>
      </c>
      <c r="K134" s="31" t="s">
        <v>424</v>
      </c>
      <c r="L134" s="33" t="str">
        <f>IFERROR(VLOOKUP($C134,[1]Dependencias!$A$2:$D$26,2,FALSE),"")</f>
        <v>Direccion de Gestion Corporativa</v>
      </c>
      <c r="M134" s="33" t="str">
        <f>IFERROR(VLOOKUP($C134,[1]Dependencias!$A$2:$D$26,4,FALSE),"")</f>
        <v>Yamile Borja Martinez</v>
      </c>
      <c r="N134" s="34">
        <v>44740</v>
      </c>
      <c r="O134" s="41">
        <f>IF(N134="","No hay fecha de respuesta!",NETWORKDAYS(G134,N134,[1]FESTIVOS!$A$2:$A$146))</f>
        <v>6</v>
      </c>
      <c r="P134" s="31" t="s">
        <v>425</v>
      </c>
    </row>
    <row r="135" spans="1:16" ht="17.25" x14ac:dyDescent="0.25">
      <c r="A135" s="29" t="s">
        <v>46</v>
      </c>
      <c r="B135" s="30" t="s">
        <v>24</v>
      </c>
      <c r="C135" s="32">
        <v>700</v>
      </c>
      <c r="D135" s="30" t="s">
        <v>190</v>
      </c>
      <c r="E135" s="38">
        <v>2327802022</v>
      </c>
      <c r="F135" s="39">
        <v>20227100113592</v>
      </c>
      <c r="G135" s="40">
        <v>44729</v>
      </c>
      <c r="H135" s="40">
        <f>IF(G135="","",WORKDAY(G135,I135,[1]FESTIVOS!$A$2:$V$146))</f>
        <v>44740</v>
      </c>
      <c r="I135" s="32">
        <f>IFERROR(IFERROR(IF(B135=VLOOKUP(B135,[1]Dependencias!$J$3:$J$4,1,FALSE),VLOOKUP(B135,[1]Dependencias!$J$3:$K$4,2,FALSE)),VLOOKUP(A135,[1]Dependencias!$F$3:$I$15,4,FALSE)),"")</f>
        <v>5</v>
      </c>
      <c r="J135" s="30" t="s">
        <v>192</v>
      </c>
      <c r="K135" s="31" t="s">
        <v>426</v>
      </c>
      <c r="L135" s="33" t="str">
        <f>IFERROR(VLOOKUP($C135,[1]Dependencias!$A$2:$D$26,2,FALSE),"")</f>
        <v>Direccion de Gestion Corporativa</v>
      </c>
      <c r="M135" s="33" t="str">
        <f>IFERROR(VLOOKUP($C135,[1]Dependencias!$A$2:$D$26,4,FALSE),"")</f>
        <v>Yamile Borja Martinez</v>
      </c>
      <c r="N135" s="34">
        <v>44740</v>
      </c>
      <c r="O135" s="41">
        <f>IF(N135="","No hay fecha de respuesta!",NETWORKDAYS(G135,N135,[1]FESTIVOS!$A$2:$A$146))</f>
        <v>6</v>
      </c>
      <c r="P135" s="31" t="s">
        <v>425</v>
      </c>
    </row>
    <row r="136" spans="1:16" ht="17.25" x14ac:dyDescent="0.25">
      <c r="A136" s="29" t="s">
        <v>46</v>
      </c>
      <c r="B136" s="30" t="s">
        <v>188</v>
      </c>
      <c r="C136" s="32">
        <v>330</v>
      </c>
      <c r="D136" s="30" t="s">
        <v>187</v>
      </c>
      <c r="E136" s="38">
        <v>2337302022</v>
      </c>
      <c r="F136" s="39">
        <v>20221000107822</v>
      </c>
      <c r="G136" s="40">
        <v>44728</v>
      </c>
      <c r="H136" s="40">
        <f>IF(G136="","",WORKDAY(G136,I136,[1]FESTIVOS!$A$2:$V$146))</f>
        <v>44747</v>
      </c>
      <c r="I136" s="32">
        <f>IFERROR(IFERROR(IF(B136=VLOOKUP(B136,[1]Dependencias!$J$3:$J$4,1,FALSE),VLOOKUP(B136,[1]Dependencias!$J$3:$K$4,2,FALSE)),VLOOKUP(A136,[1]Dependencias!$F$3:$I$15,4,FALSE)),"")</f>
        <v>10</v>
      </c>
      <c r="J136" s="30" t="s">
        <v>142</v>
      </c>
      <c r="K136" s="31" t="s">
        <v>427</v>
      </c>
      <c r="L136" s="33" t="str">
        <f>IFERROR(VLOOKUP($C136,[1]Dependencias!$A$2:$D$26,2,FALSE),"")</f>
        <v>Subdirección de Infraestructura y patrimonio cultural</v>
      </c>
      <c r="M136" s="33" t="str">
        <f>IFERROR(VLOOKUP($C136,[1]Dependencias!$A$2:$D$26,4,FALSE),"")</f>
        <v>Ivan Dario Quiñones Sanchez</v>
      </c>
      <c r="N136" s="34">
        <v>44741</v>
      </c>
      <c r="O136" s="41">
        <f>IF(N136="","No hay fecha de respuesta!",NETWORKDAYS(G136,N136,[1]FESTIVOS!$A$2:$A$146))</f>
        <v>8</v>
      </c>
      <c r="P136" s="31" t="s">
        <v>428</v>
      </c>
    </row>
    <row r="137" spans="1:16" ht="17.25" x14ac:dyDescent="0.25">
      <c r="A137" s="29" t="s">
        <v>46</v>
      </c>
      <c r="B137" s="30" t="s">
        <v>188</v>
      </c>
      <c r="C137" s="32">
        <v>220</v>
      </c>
      <c r="D137" s="30" t="s">
        <v>187</v>
      </c>
      <c r="E137" s="38">
        <v>2341312022</v>
      </c>
      <c r="F137" s="39">
        <v>20221000109922</v>
      </c>
      <c r="G137" s="40">
        <v>44729</v>
      </c>
      <c r="H137" s="40">
        <f>IF(G137="","",WORKDAY(G137,I137,[1]FESTIVOS!$A$2:$V$146))</f>
        <v>44748</v>
      </c>
      <c r="I137" s="32">
        <f>IFERROR(IFERROR(IF(B137=VLOOKUP(B137,[1]Dependencias!$J$3:$J$4,1,FALSE),VLOOKUP(B137,[1]Dependencias!$J$3:$K$4,2,FALSE)),VLOOKUP(A137,[1]Dependencias!$F$3:$I$15,4,FALSE)),"")</f>
        <v>10</v>
      </c>
      <c r="J137" s="30" t="s">
        <v>189</v>
      </c>
      <c r="K137" s="31" t="s">
        <v>429</v>
      </c>
      <c r="L137" s="33" t="str">
        <f>IFERROR(VLOOKUP($C137,[1]Dependencias!$A$2:$D$26,2,FALSE),"")</f>
        <v>Dirección de Fomento</v>
      </c>
      <c r="M137" s="33" t="str">
        <f>IFERROR(VLOOKUP($C137,[1]Dependencias!$A$2:$D$26,4,FALSE),"")</f>
        <v>Vanessa Barrenecha Samur</v>
      </c>
      <c r="N137" s="34">
        <v>44742</v>
      </c>
      <c r="O137" s="41">
        <f>IF(N137="","No hay fecha de respuesta!",NETWORKDAYS(G137,N137,[1]FESTIVOS!$A$2:$A$146))</f>
        <v>8</v>
      </c>
      <c r="P137" s="31" t="s">
        <v>430</v>
      </c>
    </row>
    <row r="138" spans="1:16" ht="17.25" x14ac:dyDescent="0.25">
      <c r="A138" s="29" t="s">
        <v>35</v>
      </c>
      <c r="B138" s="30" t="s">
        <v>188</v>
      </c>
      <c r="C138" s="32">
        <v>730</v>
      </c>
      <c r="D138" s="30" t="s">
        <v>187</v>
      </c>
      <c r="E138" s="38">
        <v>2334702022</v>
      </c>
      <c r="F138" s="39">
        <v>20227100110122</v>
      </c>
      <c r="G138" s="40">
        <v>44733</v>
      </c>
      <c r="H138" s="40">
        <f>IF(G138="","",WORKDAY(G138,I138,[1]FESTIVOS!$A$2:$V$146))</f>
        <v>44756</v>
      </c>
      <c r="I138" s="32">
        <f>IFERROR(IFERROR(IF(B138=VLOOKUP(B138,[1]Dependencias!$J$3:$J$4,1,FALSE),VLOOKUP(B138,[1]Dependencias!$J$3:$K$4,2,FALSE)),VLOOKUP(A138,[1]Dependencias!$F$3:$I$15,4,FALSE)),"")</f>
        <v>15</v>
      </c>
      <c r="J138" s="30" t="s">
        <v>151</v>
      </c>
      <c r="K138" s="31" t="s">
        <v>431</v>
      </c>
      <c r="L138" s="33" t="str">
        <f>IFERROR(VLOOKUP($C138,[1]Dependencias!$A$2:$D$26,2,FALSE),"")</f>
        <v>Grupo Interno De Trabajo De Gestión Del Talento Humano</v>
      </c>
      <c r="M138" s="33" t="str">
        <f>IFERROR(VLOOKUP($C138,[1]Dependencias!$A$2:$D$26,4,FALSE),"")</f>
        <v>Alba Nohora Diaz Galan</v>
      </c>
      <c r="N138" s="34"/>
      <c r="O138" s="35" t="str">
        <f>IF(N138="","No hay fecha de respuesta!",NETWORKDAYS(G138,N138,[1]FESTIVOS!$A$2:$A$146))</f>
        <v>No hay fecha de respuesta!</v>
      </c>
      <c r="P138" s="31"/>
    </row>
    <row r="139" spans="1:16" ht="17.25" x14ac:dyDescent="0.25">
      <c r="A139" s="29" t="s">
        <v>46</v>
      </c>
      <c r="B139" s="30" t="s">
        <v>24</v>
      </c>
      <c r="C139" s="32">
        <v>700</v>
      </c>
      <c r="D139" s="30" t="s">
        <v>187</v>
      </c>
      <c r="E139" s="38">
        <v>2335282022</v>
      </c>
      <c r="F139" s="39">
        <v>20227100110362</v>
      </c>
      <c r="G139" s="40">
        <v>44733</v>
      </c>
      <c r="H139" s="40">
        <f>IF(G139="","",WORKDAY(G139,I139,[1]FESTIVOS!$A$2:$V$146))</f>
        <v>44741</v>
      </c>
      <c r="I139" s="32">
        <f>IFERROR(IFERROR(IF(B139=VLOOKUP(B139,[1]Dependencias!$J$3:$J$4,1,FALSE),VLOOKUP(B139,[1]Dependencias!$J$3:$K$4,2,FALSE)),VLOOKUP(A139,[1]Dependencias!$F$3:$I$15,4,FALSE)),"")</f>
        <v>5</v>
      </c>
      <c r="J139" s="30" t="s">
        <v>192</v>
      </c>
      <c r="K139" s="31" t="s">
        <v>432</v>
      </c>
      <c r="L139" s="33" t="str">
        <f>IFERROR(VLOOKUP($C139,[1]Dependencias!$A$2:$D$26,2,FALSE),"")</f>
        <v>Direccion de Gestion Corporativa</v>
      </c>
      <c r="M139" s="33" t="str">
        <f>IFERROR(VLOOKUP($C139,[1]Dependencias!$A$2:$D$26,4,FALSE),"")</f>
        <v>Yamile Borja Martinez</v>
      </c>
      <c r="N139" s="34">
        <v>44733</v>
      </c>
      <c r="O139" s="41">
        <f>IF(N139="","No hay fecha de respuesta!",NETWORKDAYS(G139,N139,[1]FESTIVOS!$A$2:$A$146))</f>
        <v>1</v>
      </c>
      <c r="P139" s="31" t="s">
        <v>433</v>
      </c>
    </row>
    <row r="140" spans="1:16" ht="17.25" x14ac:dyDescent="0.25">
      <c r="A140" s="29" t="s">
        <v>41</v>
      </c>
      <c r="B140" s="30" t="s">
        <v>188</v>
      </c>
      <c r="C140" s="32">
        <v>700</v>
      </c>
      <c r="D140" s="30" t="s">
        <v>187</v>
      </c>
      <c r="E140" s="38">
        <v>2336742022</v>
      </c>
      <c r="F140" s="39">
        <v>20227100110662</v>
      </c>
      <c r="G140" s="40">
        <v>44733</v>
      </c>
      <c r="H140" s="40">
        <f>IF(G140="","",WORKDAY(G140,I140,[1]FESTIVOS!$A$2:$V$146))</f>
        <v>44756</v>
      </c>
      <c r="I140" s="32">
        <f>IFERROR(IFERROR(IF(B140=VLOOKUP(B140,[1]Dependencias!$J$3:$J$4,1,FALSE),VLOOKUP(B140,[1]Dependencias!$J$3:$K$4,2,FALSE)),VLOOKUP(A140,[1]Dependencias!$F$3:$I$15,4,FALSE)),"")</f>
        <v>15</v>
      </c>
      <c r="J140" s="30" t="s">
        <v>151</v>
      </c>
      <c r="K140" s="31" t="s">
        <v>434</v>
      </c>
      <c r="L140" s="33" t="str">
        <f>IFERROR(VLOOKUP($C140,[1]Dependencias!$A$2:$D$26,2,FALSE),"")</f>
        <v>Direccion de Gestion Corporativa</v>
      </c>
      <c r="M140" s="33" t="str">
        <f>IFERROR(VLOOKUP($C140,[1]Dependencias!$A$2:$D$26,4,FALSE),"")</f>
        <v>Yamile Borja Martinez</v>
      </c>
      <c r="N140" s="34"/>
      <c r="O140" s="35" t="str">
        <f>IF(N140="","No hay fecha de respuesta!",NETWORKDAYS(G140,N140,[1]FESTIVOS!$A$2:$A$146))</f>
        <v>No hay fecha de respuesta!</v>
      </c>
      <c r="P140" s="31"/>
    </row>
    <row r="141" spans="1:16" ht="17.25" x14ac:dyDescent="0.25">
      <c r="A141" s="29" t="s">
        <v>46</v>
      </c>
      <c r="B141" s="30" t="s">
        <v>188</v>
      </c>
      <c r="C141" s="32">
        <v>210</v>
      </c>
      <c r="D141" s="30" t="s">
        <v>187</v>
      </c>
      <c r="E141" s="38">
        <v>2338672022</v>
      </c>
      <c r="F141" s="39">
        <v>20221000110832</v>
      </c>
      <c r="G141" s="40">
        <v>44733</v>
      </c>
      <c r="H141" s="40">
        <f>IF(G141="","",WORKDAY(G141,I141,[1]FESTIVOS!$A$2:$V$146))</f>
        <v>44749</v>
      </c>
      <c r="I141" s="32">
        <f>IFERROR(IFERROR(IF(B141=VLOOKUP(B141,[1]Dependencias!$J$3:$J$4,1,FALSE),VLOOKUP(B141,[1]Dependencias!$J$3:$K$4,2,FALSE)),VLOOKUP(A141,[1]Dependencias!$F$3:$I$15,4,FALSE)),"")</f>
        <v>10</v>
      </c>
      <c r="J141" s="30" t="s">
        <v>189</v>
      </c>
      <c r="K141" s="31" t="s">
        <v>435</v>
      </c>
      <c r="L141" s="33" t="str">
        <f>IFERROR(VLOOKUP($C141,[1]Dependencias!$A$2:$D$26,2,FALSE),"")</f>
        <v>Dirección de Asuntos Locales y Participación</v>
      </c>
      <c r="M141" s="33" t="str">
        <f>IFERROR(VLOOKUP($C141,[1]Dependencias!$A$2:$D$26,4,FALSE),"")</f>
        <v>Alejandro Franco Plata</v>
      </c>
      <c r="N141" s="34">
        <v>44748</v>
      </c>
      <c r="O141" s="41">
        <f>IF(N141="","No hay fecha de respuesta!",NETWORKDAYS(G141,N141,[1]FESTIVOS!$A$2:$A$146))</f>
        <v>10</v>
      </c>
      <c r="P141" s="31" t="s">
        <v>436</v>
      </c>
    </row>
    <row r="142" spans="1:16" ht="17.25" x14ac:dyDescent="0.25">
      <c r="A142" s="29" t="s">
        <v>41</v>
      </c>
      <c r="B142" s="30" t="s">
        <v>188</v>
      </c>
      <c r="C142" s="32">
        <v>220</v>
      </c>
      <c r="D142" s="30" t="s">
        <v>187</v>
      </c>
      <c r="E142" s="38">
        <v>2339522022</v>
      </c>
      <c r="F142" s="39">
        <v>20227100110902</v>
      </c>
      <c r="G142" s="40">
        <v>44733</v>
      </c>
      <c r="H142" s="40">
        <f>IF(G142="","",WORKDAY(G142,I142,[1]FESTIVOS!$A$2:$V$146))</f>
        <v>44756</v>
      </c>
      <c r="I142" s="32">
        <f>IFERROR(IFERROR(IF(B142=VLOOKUP(B142,[1]Dependencias!$J$3:$J$4,1,FALSE),VLOOKUP(B142,[1]Dependencias!$J$3:$K$4,2,FALSE)),VLOOKUP(A142,[1]Dependencias!$F$3:$I$15,4,FALSE)),"")</f>
        <v>15</v>
      </c>
      <c r="J142" s="30" t="s">
        <v>189</v>
      </c>
      <c r="K142" s="31" t="s">
        <v>437</v>
      </c>
      <c r="L142" s="33" t="str">
        <f>IFERROR(VLOOKUP($C142,[1]Dependencias!$A$2:$D$26,2,FALSE),"")</f>
        <v>Dirección de Fomento</v>
      </c>
      <c r="M142" s="33" t="str">
        <f>IFERROR(VLOOKUP($C142,[1]Dependencias!$A$2:$D$26,4,FALSE),"")</f>
        <v>Vanessa Barrenecha Samur</v>
      </c>
      <c r="N142" s="34"/>
      <c r="O142" s="35" t="str">
        <f>IF(N142="","No hay fecha de respuesta!",NETWORKDAYS(G142,N142,[1]FESTIVOS!$A$2:$A$146))</f>
        <v>No hay fecha de respuesta!</v>
      </c>
      <c r="P142" s="31"/>
    </row>
    <row r="143" spans="1:16" ht="17.25" x14ac:dyDescent="0.25">
      <c r="A143" s="29" t="s">
        <v>41</v>
      </c>
      <c r="B143" s="30" t="s">
        <v>24</v>
      </c>
      <c r="C143" s="32">
        <v>700</v>
      </c>
      <c r="D143" s="30" t="s">
        <v>187</v>
      </c>
      <c r="E143" s="38">
        <v>2356022022</v>
      </c>
      <c r="F143" s="39">
        <v>20221000110972</v>
      </c>
      <c r="G143" s="40">
        <v>44733</v>
      </c>
      <c r="H143" s="40">
        <f>IF(G143="","",WORKDAY(G143,I143,[1]FESTIVOS!$A$2:$V$146))</f>
        <v>44741</v>
      </c>
      <c r="I143" s="32">
        <f>IFERROR(IFERROR(IF(B143=VLOOKUP(B143,[1]Dependencias!$J$3:$J$4,1,FALSE),VLOOKUP(B143,[1]Dependencias!$J$3:$K$4,2,FALSE)),VLOOKUP(A143,[1]Dependencias!$F$3:$I$15,4,FALSE)),"")</f>
        <v>5</v>
      </c>
      <c r="J143" s="30" t="s">
        <v>192</v>
      </c>
      <c r="K143" s="31" t="s">
        <v>438</v>
      </c>
      <c r="L143" s="33" t="str">
        <f>IFERROR(VLOOKUP($C143,[1]Dependencias!$A$2:$D$26,2,FALSE),"")</f>
        <v>Direccion de Gestion Corporativa</v>
      </c>
      <c r="M143" s="33" t="str">
        <f>IFERROR(VLOOKUP($C143,[1]Dependencias!$A$2:$D$26,4,FALSE),"")</f>
        <v>Yamile Borja Martinez</v>
      </c>
      <c r="N143" s="34">
        <v>44734</v>
      </c>
      <c r="O143" s="41">
        <f>IF(N143="","No hay fecha de respuesta!",NETWORKDAYS(G143,N143,[1]FESTIVOS!$A$2:$A$146))</f>
        <v>2</v>
      </c>
      <c r="P143" s="31" t="s">
        <v>433</v>
      </c>
    </row>
    <row r="144" spans="1:16" ht="17.25" x14ac:dyDescent="0.25">
      <c r="A144" s="29" t="s">
        <v>46</v>
      </c>
      <c r="B144" s="30" t="s">
        <v>188</v>
      </c>
      <c r="C144" s="32">
        <v>310</v>
      </c>
      <c r="D144" s="30" t="s">
        <v>187</v>
      </c>
      <c r="E144" s="38">
        <v>2353622022</v>
      </c>
      <c r="F144" s="39">
        <v>20227100111502</v>
      </c>
      <c r="G144" s="40">
        <v>44734</v>
      </c>
      <c r="H144" s="40">
        <f>IF(G144="","",WORKDAY(G144,I144,[1]FESTIVOS!$A$2:$V$146))</f>
        <v>44750</v>
      </c>
      <c r="I144" s="32">
        <f>IFERROR(IFERROR(IF(B144=VLOOKUP(B144,[1]Dependencias!$J$3:$J$4,1,FALSE),VLOOKUP(B144,[1]Dependencias!$J$3:$K$4,2,FALSE)),VLOOKUP(A144,[1]Dependencias!$F$3:$I$15,4,FALSE)),"")</f>
        <v>10</v>
      </c>
      <c r="J144" s="30" t="s">
        <v>189</v>
      </c>
      <c r="K144" s="31" t="s">
        <v>439</v>
      </c>
      <c r="L144" s="33" t="str">
        <f>IFERROR(VLOOKUP($C144,[1]Dependencias!$A$2:$D$26,2,FALSE),"")</f>
        <v>Subdirección de Gestión Cultural y Artística</v>
      </c>
      <c r="M144" s="33" t="str">
        <f>IFERROR(VLOOKUP($C144,[1]Dependencias!$A$2:$D$26,4,FALSE),"")</f>
        <v>Ines Elvira Montealegre Martinez</v>
      </c>
      <c r="N144" s="34"/>
      <c r="O144" s="35" t="str">
        <f>IF(N144="","No hay fecha de respuesta!",NETWORKDAYS(G144,N144,[1]FESTIVOS!$A$2:$A$146))</f>
        <v>No hay fecha de respuesta!</v>
      </c>
      <c r="P144" s="31"/>
    </row>
    <row r="145" spans="1:16" ht="17.25" x14ac:dyDescent="0.25">
      <c r="A145" s="29" t="s">
        <v>46</v>
      </c>
      <c r="B145" s="30" t="s">
        <v>188</v>
      </c>
      <c r="C145" s="32">
        <v>161</v>
      </c>
      <c r="D145" s="30" t="s">
        <v>187</v>
      </c>
      <c r="E145" s="38">
        <v>2357752022</v>
      </c>
      <c r="F145" s="39">
        <v>20227100111972</v>
      </c>
      <c r="G145" s="40">
        <v>44734</v>
      </c>
      <c r="H145" s="40">
        <f>IF(G145="","",WORKDAY(G145,I145,[1]FESTIVOS!$A$2:$V$146))</f>
        <v>44750</v>
      </c>
      <c r="I145" s="32">
        <f>IFERROR(IFERROR(IF(B145=VLOOKUP(B145,[1]Dependencias!$J$3:$J$4,1,FALSE),VLOOKUP(B145,[1]Dependencias!$J$3:$K$4,2,FALSE)),VLOOKUP(A145,[1]Dependencias!$F$3:$I$15,4,FALSE)),"")</f>
        <v>10</v>
      </c>
      <c r="J145" s="30" t="s">
        <v>136</v>
      </c>
      <c r="K145" s="31" t="s">
        <v>440</v>
      </c>
      <c r="L145" s="33" t="str">
        <f>IFERROR(VLOOKUP($C145,[1]Dependencias!$A$2:$D$26,2,FALSE),"")</f>
        <v>Grupo Interno de Trabajo de Infraestructura y Sistemas de la Información</v>
      </c>
      <c r="M145" s="33" t="str">
        <f>IFERROR(VLOOKUP($C145,[1]Dependencias!$A$2:$D$26,4,FALSE),"")</f>
        <v>Fabio Fernando Sanchez Sanchez</v>
      </c>
      <c r="N145" s="34"/>
      <c r="O145" s="35" t="str">
        <f>IF(N145="","No hay fecha de respuesta!",NETWORKDAYS(G145,N145,[1]FESTIVOS!$A$2:$A$146))</f>
        <v>No hay fecha de respuesta!</v>
      </c>
      <c r="P145" s="31"/>
    </row>
    <row r="146" spans="1:16" ht="17.25" x14ac:dyDescent="0.25">
      <c r="A146" s="29" t="s">
        <v>41</v>
      </c>
      <c r="B146" s="30" t="s">
        <v>188</v>
      </c>
      <c r="C146" s="32">
        <v>700</v>
      </c>
      <c r="D146" s="30" t="s">
        <v>187</v>
      </c>
      <c r="E146" s="38">
        <v>2387542022</v>
      </c>
      <c r="F146" s="39">
        <v>20227100113842</v>
      </c>
      <c r="G146" s="40">
        <v>44736</v>
      </c>
      <c r="H146" s="40">
        <f>IF(G146="","",WORKDAY(G146,I146,[1]FESTIVOS!$A$2:$V$146))</f>
        <v>44761</v>
      </c>
      <c r="I146" s="32">
        <f>IFERROR(IFERROR(IF(B146=VLOOKUP(B146,[1]Dependencias!$J$3:$J$4,1,FALSE),VLOOKUP(B146,[1]Dependencias!$J$3:$K$4,2,FALSE)),VLOOKUP(A146,[1]Dependencias!$F$3:$I$15,4,FALSE)),"")</f>
        <v>15</v>
      </c>
      <c r="J146" s="30" t="s">
        <v>151</v>
      </c>
      <c r="K146" s="31" t="s">
        <v>441</v>
      </c>
      <c r="L146" s="33" t="str">
        <f>IFERROR(VLOOKUP($C146,[1]Dependencias!$A$2:$D$26,2,FALSE),"")</f>
        <v>Direccion de Gestion Corporativa</v>
      </c>
      <c r="M146" s="33" t="str">
        <f>IFERROR(VLOOKUP($C146,[1]Dependencias!$A$2:$D$26,4,FALSE),"")</f>
        <v>Yamile Borja Martinez</v>
      </c>
      <c r="N146" s="34"/>
      <c r="O146" s="35" t="str">
        <f>IF(N146="","No hay fecha de respuesta!",NETWORKDAYS(G146,N146,[1]FESTIVOS!$A$2:$A$146))</f>
        <v>No hay fecha de respuesta!</v>
      </c>
      <c r="P146" s="31"/>
    </row>
    <row r="147" spans="1:16" ht="17.25" x14ac:dyDescent="0.25">
      <c r="A147" s="29" t="s">
        <v>41</v>
      </c>
      <c r="B147" s="30" t="s">
        <v>24</v>
      </c>
      <c r="C147" s="32">
        <v>700</v>
      </c>
      <c r="D147" s="30" t="s">
        <v>187</v>
      </c>
      <c r="E147" s="38">
        <v>2357842022</v>
      </c>
      <c r="F147" s="39">
        <v>20227100111982</v>
      </c>
      <c r="G147" s="40">
        <v>44734</v>
      </c>
      <c r="H147" s="40">
        <f>IF(G147="","",WORKDAY(G147,I147,[1]FESTIVOS!$A$2:$V$146))</f>
        <v>44742</v>
      </c>
      <c r="I147" s="32">
        <f>IFERROR(IFERROR(IF(B147=VLOOKUP(B147,[1]Dependencias!$J$3:$J$4,1,FALSE),VLOOKUP(B147,[1]Dependencias!$J$3:$K$4,2,FALSE)),VLOOKUP(A147,[1]Dependencias!$F$3:$I$15,4,FALSE)),"")</f>
        <v>5</v>
      </c>
      <c r="J147" s="30" t="s">
        <v>192</v>
      </c>
      <c r="K147" s="31" t="s">
        <v>442</v>
      </c>
      <c r="L147" s="33" t="str">
        <f>IFERROR(VLOOKUP($C147,[1]Dependencias!$A$2:$D$26,2,FALSE),"")</f>
        <v>Direccion de Gestion Corporativa</v>
      </c>
      <c r="M147" s="33" t="str">
        <f>IFERROR(VLOOKUP($C147,[1]Dependencias!$A$2:$D$26,4,FALSE),"")</f>
        <v>Yamile Borja Martinez</v>
      </c>
      <c r="N147" s="34">
        <v>44740</v>
      </c>
      <c r="O147" s="41">
        <f>IF(N147="","No hay fecha de respuesta!",NETWORKDAYS(G147,N147,[1]FESTIVOS!$A$2:$A$146))</f>
        <v>4</v>
      </c>
      <c r="P147" s="31" t="s">
        <v>194</v>
      </c>
    </row>
    <row r="148" spans="1:16" ht="17.25" x14ac:dyDescent="0.25">
      <c r="A148" s="29" t="s">
        <v>41</v>
      </c>
      <c r="B148" s="30" t="s">
        <v>188</v>
      </c>
      <c r="C148" s="32">
        <v>230</v>
      </c>
      <c r="D148" s="30" t="s">
        <v>196</v>
      </c>
      <c r="E148" s="38">
        <v>2360512022</v>
      </c>
      <c r="F148" s="39">
        <v>20227100112052</v>
      </c>
      <c r="G148" s="40">
        <v>44734</v>
      </c>
      <c r="H148" s="40">
        <f>IF(G148="","",WORKDAY(G148,I148,[1]FESTIVOS!$A$2:$V$146))</f>
        <v>44757</v>
      </c>
      <c r="I148" s="32">
        <f>IFERROR(IFERROR(IF(B148=VLOOKUP(B148,[1]Dependencias!$J$3:$J$4,1,FALSE),VLOOKUP(B148,[1]Dependencias!$J$3:$K$4,2,FALSE)),VLOOKUP(A148,[1]Dependencias!$F$3:$I$15,4,FALSE)),"")</f>
        <v>15</v>
      </c>
      <c r="J148" s="30" t="s">
        <v>193</v>
      </c>
      <c r="K148" s="31" t="s">
        <v>443</v>
      </c>
      <c r="L148" s="33" t="str">
        <f>IFERROR(VLOOKUP($C148,[1]Dependencias!$A$2:$D$26,2,FALSE),"")</f>
        <v>Direccion de Personas Juridicas</v>
      </c>
      <c r="M148" s="33" t="str">
        <f>IFERROR(VLOOKUP($C148,[1]Dependencias!$A$2:$D$26,4,FALSE),"")</f>
        <v>Oscar Medina Sanchez</v>
      </c>
      <c r="N148" s="34"/>
      <c r="O148" s="35" t="str">
        <f>IF(N148="","No hay fecha de respuesta!",NETWORKDAYS(G148,N148,[1]FESTIVOS!$A$2:$A$146))</f>
        <v>No hay fecha de respuesta!</v>
      </c>
      <c r="P148" s="31" t="s">
        <v>444</v>
      </c>
    </row>
    <row r="149" spans="1:16" ht="17.25" x14ac:dyDescent="0.25">
      <c r="A149" s="29" t="s">
        <v>46</v>
      </c>
      <c r="B149" s="30" t="s">
        <v>154</v>
      </c>
      <c r="C149" s="32">
        <v>330</v>
      </c>
      <c r="D149" s="30" t="s">
        <v>187</v>
      </c>
      <c r="E149" s="38">
        <v>2364092022</v>
      </c>
      <c r="F149" s="39">
        <v>20227100112202</v>
      </c>
      <c r="G149" s="40">
        <v>44734</v>
      </c>
      <c r="H149" s="40">
        <f>IF(G149="","",WORKDAY(G149,I149,[1]FESTIVOS!$A$2:$V$146))</f>
        <v>44750</v>
      </c>
      <c r="I149" s="32">
        <f>IFERROR(IFERROR(IF(B149=VLOOKUP(B149,[1]Dependencias!$J$3:$J$4,1,FALSE),VLOOKUP(B149,[1]Dependencias!$J$3:$K$4,2,FALSE)),VLOOKUP(A149,[1]Dependencias!$F$3:$I$15,4,FALSE)),"")</f>
        <v>10</v>
      </c>
      <c r="J149" s="30" t="s">
        <v>154</v>
      </c>
      <c r="K149" s="31" t="s">
        <v>445</v>
      </c>
      <c r="L149" s="33" t="str">
        <f>IFERROR(VLOOKUP($C149,[1]Dependencias!$A$2:$D$26,2,FALSE),"")</f>
        <v>Subdirección de Infraestructura y patrimonio cultural</v>
      </c>
      <c r="M149" s="33" t="str">
        <f>IFERROR(VLOOKUP($C149,[1]Dependencias!$A$2:$D$26,4,FALSE),"")</f>
        <v>Ivan Dario Quiñones Sanchez</v>
      </c>
      <c r="N149" s="34">
        <v>44748</v>
      </c>
      <c r="O149" s="41">
        <f>IF(N149="","No hay fecha de respuesta!",NETWORKDAYS(G149,N149,[1]FESTIVOS!$A$2:$A$146))</f>
        <v>9</v>
      </c>
      <c r="P149" s="31" t="s">
        <v>446</v>
      </c>
    </row>
    <row r="150" spans="1:16" ht="17.25" x14ac:dyDescent="0.25">
      <c r="A150" s="29" t="s">
        <v>46</v>
      </c>
      <c r="B150" s="30" t="s">
        <v>188</v>
      </c>
      <c r="C150" s="32">
        <v>730</v>
      </c>
      <c r="D150" s="30" t="s">
        <v>187</v>
      </c>
      <c r="E150" s="38">
        <v>2371512022</v>
      </c>
      <c r="F150" s="39">
        <v>20227100112552</v>
      </c>
      <c r="G150" s="40">
        <v>44735</v>
      </c>
      <c r="H150" s="40">
        <f>IF(G150="","",WORKDAY(G150,I150,[1]FESTIVOS!$A$2:$V$146))</f>
        <v>44753</v>
      </c>
      <c r="I150" s="32">
        <f>IFERROR(IFERROR(IF(B150=VLOOKUP(B150,[1]Dependencias!$J$3:$J$4,1,FALSE),VLOOKUP(B150,[1]Dependencias!$J$3:$K$4,2,FALSE)),VLOOKUP(A150,[1]Dependencias!$F$3:$I$15,4,FALSE)),"")</f>
        <v>10</v>
      </c>
      <c r="J150" s="30" t="s">
        <v>136</v>
      </c>
      <c r="K150" s="31" t="s">
        <v>447</v>
      </c>
      <c r="L150" s="33" t="str">
        <f>IFERROR(VLOOKUP($C150,[1]Dependencias!$A$2:$D$26,2,FALSE),"")</f>
        <v>Grupo Interno De Trabajo De Gestión Del Talento Humano</v>
      </c>
      <c r="M150" s="33" t="str">
        <f>IFERROR(VLOOKUP($C150,[1]Dependencias!$A$2:$D$26,4,FALSE),"")</f>
        <v>Alba Nohora Diaz Galan</v>
      </c>
      <c r="N150" s="34"/>
      <c r="O150" s="35" t="str">
        <f>IF(N150="","No hay fecha de respuesta!",NETWORKDAYS(G150,N150,[1]FESTIVOS!$A$2:$A$146))</f>
        <v>No hay fecha de respuesta!</v>
      </c>
      <c r="P150" s="31"/>
    </row>
    <row r="151" spans="1:16" ht="17.25" x14ac:dyDescent="0.25">
      <c r="A151" s="29" t="s">
        <v>41</v>
      </c>
      <c r="B151" s="30" t="s">
        <v>188</v>
      </c>
      <c r="C151" s="32">
        <v>330</v>
      </c>
      <c r="D151" s="30" t="s">
        <v>190</v>
      </c>
      <c r="E151" s="38">
        <v>2367092022</v>
      </c>
      <c r="F151" s="39">
        <v>20227100115492</v>
      </c>
      <c r="G151" s="40">
        <v>44735</v>
      </c>
      <c r="H151" s="40">
        <f>IF(G151="","",WORKDAY(G151,I151,[1]FESTIVOS!$A$2:$V$146))</f>
        <v>44760</v>
      </c>
      <c r="I151" s="32">
        <f>IFERROR(IFERROR(IF(B151=VLOOKUP(B151,[1]Dependencias!$J$3:$J$4,1,FALSE),VLOOKUP(B151,[1]Dependencias!$J$3:$K$4,2,FALSE)),VLOOKUP(A151,[1]Dependencias!$F$3:$I$15,4,FALSE)),"")</f>
        <v>15</v>
      </c>
      <c r="J151" s="30" t="s">
        <v>142</v>
      </c>
      <c r="K151" s="31" t="s">
        <v>448</v>
      </c>
      <c r="L151" s="33" t="str">
        <f>IFERROR(VLOOKUP($C151,[1]Dependencias!$A$2:$D$26,2,FALSE),"")</f>
        <v>Subdirección de Infraestructura y patrimonio cultural</v>
      </c>
      <c r="M151" s="33" t="str">
        <f>IFERROR(VLOOKUP($C151,[1]Dependencias!$A$2:$D$26,4,FALSE),"")</f>
        <v>Ivan Dario Quiñones Sanchez</v>
      </c>
      <c r="N151" s="34"/>
      <c r="O151" s="35" t="str">
        <f>IF(N151="","No hay fecha de respuesta!",NETWORKDAYS(G151,N151,[1]FESTIVOS!$A$2:$A$146))</f>
        <v>No hay fecha de respuesta!</v>
      </c>
      <c r="P151" s="31"/>
    </row>
    <row r="152" spans="1:16" ht="17.25" x14ac:dyDescent="0.25">
      <c r="A152" s="29" t="s">
        <v>46</v>
      </c>
      <c r="B152" s="30" t="s">
        <v>188</v>
      </c>
      <c r="C152" s="32">
        <v>310</v>
      </c>
      <c r="D152" s="30" t="s">
        <v>187</v>
      </c>
      <c r="E152" s="38">
        <v>2374842022</v>
      </c>
      <c r="F152" s="39">
        <v>20227100113092</v>
      </c>
      <c r="G152" s="40">
        <v>44735</v>
      </c>
      <c r="H152" s="40">
        <f>IF(G152="","",WORKDAY(G152,I152,[1]FESTIVOS!$A$2:$V$146))</f>
        <v>44753</v>
      </c>
      <c r="I152" s="32">
        <f>IFERROR(IFERROR(IF(B152=VLOOKUP(B152,[1]Dependencias!$J$3:$J$4,1,FALSE),VLOOKUP(B152,[1]Dependencias!$J$3:$K$4,2,FALSE)),VLOOKUP(A152,[1]Dependencias!$F$3:$I$15,4,FALSE)),"")</f>
        <v>10</v>
      </c>
      <c r="J152" s="30" t="s">
        <v>189</v>
      </c>
      <c r="K152" s="31" t="s">
        <v>449</v>
      </c>
      <c r="L152" s="33" t="str">
        <f>IFERROR(VLOOKUP($C152,[1]Dependencias!$A$2:$D$26,2,FALSE),"")</f>
        <v>Subdirección de Gestión Cultural y Artística</v>
      </c>
      <c r="M152" s="33" t="str">
        <f>IFERROR(VLOOKUP($C152,[1]Dependencias!$A$2:$D$26,4,FALSE),"")</f>
        <v>Ines Elvira Montealegre Martinez</v>
      </c>
      <c r="N152" s="34"/>
      <c r="O152" s="35" t="str">
        <f>IF(N152="","No hay fecha de respuesta!",NETWORKDAYS(G152,N152,[1]FESTIVOS!$A$2:$A$146))</f>
        <v>No hay fecha de respuesta!</v>
      </c>
      <c r="P152" s="31"/>
    </row>
    <row r="153" spans="1:16" ht="17.25" x14ac:dyDescent="0.25">
      <c r="A153" s="29" t="s">
        <v>46</v>
      </c>
      <c r="B153" s="30" t="s">
        <v>188</v>
      </c>
      <c r="C153" s="32">
        <v>210</v>
      </c>
      <c r="D153" s="30" t="s">
        <v>190</v>
      </c>
      <c r="E153" s="38">
        <v>2372792022</v>
      </c>
      <c r="F153" s="39">
        <v>20227100115522</v>
      </c>
      <c r="G153" s="40">
        <v>44735</v>
      </c>
      <c r="H153" s="40">
        <f>IF(G153="","",WORKDAY(G153,I153,[1]FESTIVOS!$A$2:$V$146))</f>
        <v>44753</v>
      </c>
      <c r="I153" s="32">
        <f>IFERROR(IFERROR(IF(B153=VLOOKUP(B153,[1]Dependencias!$J$3:$J$4,1,FALSE),VLOOKUP(B153,[1]Dependencias!$J$3:$K$4,2,FALSE)),VLOOKUP(A153,[1]Dependencias!$F$3:$I$15,4,FALSE)),"")</f>
        <v>10</v>
      </c>
      <c r="J153" s="30" t="s">
        <v>191</v>
      </c>
      <c r="K153" s="31" t="s">
        <v>450</v>
      </c>
      <c r="L153" s="33" t="str">
        <f>IFERROR(VLOOKUP($C153,[1]Dependencias!$A$2:$D$26,2,FALSE),"")</f>
        <v>Dirección de Asuntos Locales y Participación</v>
      </c>
      <c r="M153" s="33" t="str">
        <f>IFERROR(VLOOKUP($C153,[1]Dependencias!$A$2:$D$26,4,FALSE),"")</f>
        <v>Alejandro Franco Plata</v>
      </c>
      <c r="N153" s="34"/>
      <c r="O153" s="35" t="str">
        <f>IF(N153="","No hay fecha de respuesta!",NETWORKDAYS(G153,N153,[1]FESTIVOS!$A$2:$A$146))</f>
        <v>No hay fecha de respuesta!</v>
      </c>
      <c r="P153" s="31"/>
    </row>
    <row r="154" spans="1:16" ht="17.25" x14ac:dyDescent="0.25">
      <c r="A154" s="29" t="s">
        <v>46</v>
      </c>
      <c r="B154" s="30" t="s">
        <v>188</v>
      </c>
      <c r="C154" s="32">
        <v>210</v>
      </c>
      <c r="D154" s="30" t="s">
        <v>190</v>
      </c>
      <c r="E154" s="38">
        <v>2373492022</v>
      </c>
      <c r="F154" s="39">
        <v>20227100115522</v>
      </c>
      <c r="G154" s="40">
        <v>44735</v>
      </c>
      <c r="H154" s="40">
        <f>IF(G154="","",WORKDAY(G154,I154,[1]FESTIVOS!$A$2:$V$146))</f>
        <v>44753</v>
      </c>
      <c r="I154" s="32">
        <f>IFERROR(IFERROR(IF(B154=VLOOKUP(B154,[1]Dependencias!$J$3:$J$4,1,FALSE),VLOOKUP(B154,[1]Dependencias!$J$3:$K$4,2,FALSE)),VLOOKUP(A154,[1]Dependencias!$F$3:$I$15,4,FALSE)),"")</f>
        <v>10</v>
      </c>
      <c r="J154" s="30" t="s">
        <v>191</v>
      </c>
      <c r="K154" s="31" t="s">
        <v>450</v>
      </c>
      <c r="L154" s="33" t="str">
        <f>IFERROR(VLOOKUP($C154,[1]Dependencias!$A$2:$D$26,2,FALSE),"")</f>
        <v>Dirección de Asuntos Locales y Participación</v>
      </c>
      <c r="M154" s="33" t="str">
        <f>IFERROR(VLOOKUP($C154,[1]Dependencias!$A$2:$D$26,4,FALSE),"")</f>
        <v>Alejandro Franco Plata</v>
      </c>
      <c r="N154" s="34"/>
      <c r="O154" s="35" t="str">
        <f>IF(N154="","No hay fecha de respuesta!",NETWORKDAYS(G154,N154,[1]FESTIVOS!$A$2:$A$146))</f>
        <v>No hay fecha de respuesta!</v>
      </c>
      <c r="P154" s="31"/>
    </row>
    <row r="155" spans="1:16" ht="17.25" x14ac:dyDescent="0.25">
      <c r="A155" s="29" t="s">
        <v>46</v>
      </c>
      <c r="B155" s="30" t="s">
        <v>188</v>
      </c>
      <c r="C155" s="32">
        <v>170</v>
      </c>
      <c r="D155" s="30" t="s">
        <v>190</v>
      </c>
      <c r="E155" s="38">
        <v>2061662022</v>
      </c>
      <c r="F155" s="39">
        <v>20227100115552</v>
      </c>
      <c r="G155" s="40">
        <v>44735</v>
      </c>
      <c r="H155" s="40">
        <f>IF(G155="","",WORKDAY(G155,I155,[1]FESTIVOS!$A$2:$V$146))</f>
        <v>44753</v>
      </c>
      <c r="I155" s="32">
        <f>IFERROR(IFERROR(IF(B155=VLOOKUP(B155,[1]Dependencias!$J$3:$J$4,1,FALSE),VLOOKUP(B155,[1]Dependencias!$J$3:$K$4,2,FALSE)),VLOOKUP(A155,[1]Dependencias!$F$3:$I$15,4,FALSE)),"")</f>
        <v>10</v>
      </c>
      <c r="J155" s="30" t="s">
        <v>365</v>
      </c>
      <c r="K155" s="31" t="s">
        <v>451</v>
      </c>
      <c r="L155" s="33" t="str">
        <f>IFERROR(VLOOKUP($C155,[1]Dependencias!$A$2:$D$26,2,FALSE),"")</f>
        <v>Oficina Asesora de Planeación</v>
      </c>
      <c r="M155" s="33" t="str">
        <f>IFERROR(VLOOKUP($C155,[1]Dependencias!$A$2:$D$26,4,FALSE),"")</f>
        <v>Sonia Cordoba Alvarado</v>
      </c>
      <c r="N155" s="34"/>
      <c r="O155" s="35" t="str">
        <f>IF(N155="","No hay fecha de respuesta!",NETWORKDAYS(G155,N155,[1]FESTIVOS!$A$2:$A$146))</f>
        <v>No hay fecha de respuesta!</v>
      </c>
      <c r="P155" s="31"/>
    </row>
    <row r="156" spans="1:16" ht="17.25" x14ac:dyDescent="0.25">
      <c r="A156" s="29" t="s">
        <v>46</v>
      </c>
      <c r="B156" s="30" t="s">
        <v>188</v>
      </c>
      <c r="C156" s="32">
        <v>310</v>
      </c>
      <c r="D156" s="30" t="s">
        <v>187</v>
      </c>
      <c r="E156" s="38">
        <v>2387232022</v>
      </c>
      <c r="F156" s="39">
        <v>20227100113752</v>
      </c>
      <c r="G156" s="40">
        <v>44736</v>
      </c>
      <c r="H156" s="40">
        <f>IF(G156="","",WORKDAY(G156,I156,[1]FESTIVOS!$A$2:$V$146))</f>
        <v>44754</v>
      </c>
      <c r="I156" s="32">
        <f>IFERROR(IFERROR(IF(B156=VLOOKUP(B156,[1]Dependencias!$J$3:$J$4,1,FALSE),VLOOKUP(B156,[1]Dependencias!$J$3:$K$4,2,FALSE)),VLOOKUP(A156,[1]Dependencias!$F$3:$I$15,4,FALSE)),"")</f>
        <v>10</v>
      </c>
      <c r="J156" s="30" t="s">
        <v>189</v>
      </c>
      <c r="K156" s="31" t="s">
        <v>199</v>
      </c>
      <c r="L156" s="33" t="str">
        <f>IFERROR(VLOOKUP($C156,[1]Dependencias!$A$2:$D$26,2,FALSE),"")</f>
        <v>Subdirección de Gestión Cultural y Artística</v>
      </c>
      <c r="M156" s="33" t="str">
        <f>IFERROR(VLOOKUP($C156,[1]Dependencias!$A$2:$D$26,4,FALSE),"")</f>
        <v>Ines Elvira Montealegre Martinez</v>
      </c>
      <c r="N156" s="34"/>
      <c r="O156" s="35" t="str">
        <f>IF(N156="","No hay fecha de respuesta!",NETWORKDAYS(G156,N156,[1]FESTIVOS!$A$2:$A$146))</f>
        <v>No hay fecha de respuesta!</v>
      </c>
      <c r="P156" s="31"/>
    </row>
    <row r="157" spans="1:16" ht="17.25" x14ac:dyDescent="0.25">
      <c r="A157" s="29" t="s">
        <v>46</v>
      </c>
      <c r="B157" s="30" t="s">
        <v>24</v>
      </c>
      <c r="C157" s="32">
        <v>800</v>
      </c>
      <c r="D157" s="30" t="s">
        <v>190</v>
      </c>
      <c r="E157" s="38">
        <v>2391232022</v>
      </c>
      <c r="F157" s="39">
        <v>20227100116282</v>
      </c>
      <c r="G157" s="40">
        <v>44736</v>
      </c>
      <c r="H157" s="40">
        <f>IF(G157="","",WORKDAY(G157,I157,[1]FESTIVOS!$A$2:$V$146))</f>
        <v>44747</v>
      </c>
      <c r="I157" s="32">
        <f>IFERROR(IFERROR(IF(B157=VLOOKUP(B157,[1]Dependencias!$J$3:$J$4,1,FALSE),VLOOKUP(B157,[1]Dependencias!$J$3:$K$4,2,FALSE)),VLOOKUP(A157,[1]Dependencias!$F$3:$I$15,4,FALSE)),"")</f>
        <v>5</v>
      </c>
      <c r="J157" s="30" t="s">
        <v>148</v>
      </c>
      <c r="K157" s="31" t="s">
        <v>452</v>
      </c>
      <c r="L157" s="33" t="str">
        <f>IFERROR(VLOOKUP($C157,[1]Dependencias!$A$2:$D$26,2,FALSE),"")</f>
        <v>Dirección de Lectura y Bibliotecas</v>
      </c>
      <c r="M157" s="33" t="str">
        <f>IFERROR(VLOOKUP($C157,[1]Dependencias!$A$2:$D$26,4,FALSE),"")</f>
        <v>Maria Consuelo Gaitan Gaitan</v>
      </c>
      <c r="N157" s="34">
        <v>44747</v>
      </c>
      <c r="O157" s="41">
        <f>IF(N157="","No hay fecha de respuesta!",NETWORKDAYS(G157,N157,[1]FESTIVOS!$A$2:$A$146))</f>
        <v>6</v>
      </c>
      <c r="P157" s="31" t="s">
        <v>453</v>
      </c>
    </row>
    <row r="158" spans="1:16" ht="17.25" x14ac:dyDescent="0.25">
      <c r="A158" s="29" t="s">
        <v>41</v>
      </c>
      <c r="B158" s="30" t="s">
        <v>188</v>
      </c>
      <c r="C158" s="32">
        <v>310</v>
      </c>
      <c r="D158" s="30" t="s">
        <v>187</v>
      </c>
      <c r="E158" s="38">
        <v>2408952022</v>
      </c>
      <c r="F158" s="39">
        <v>20227100114722</v>
      </c>
      <c r="G158" s="40">
        <v>44740</v>
      </c>
      <c r="H158" s="40">
        <f>IF(G158="","",WORKDAY(G158,I158,[1]FESTIVOS!$A$2:$V$146))</f>
        <v>44763</v>
      </c>
      <c r="I158" s="32">
        <f>IFERROR(IFERROR(IF(B158=VLOOKUP(B158,[1]Dependencias!$J$3:$J$4,1,FALSE),VLOOKUP(B158,[1]Dependencias!$J$3:$K$4,2,FALSE)),VLOOKUP(A158,[1]Dependencias!$F$3:$I$15,4,FALSE)),"")</f>
        <v>15</v>
      </c>
      <c r="J158" s="30" t="s">
        <v>189</v>
      </c>
      <c r="K158" s="31" t="s">
        <v>454</v>
      </c>
      <c r="L158" s="33" t="str">
        <f>IFERROR(VLOOKUP($C158,[1]Dependencias!$A$2:$D$26,2,FALSE),"")</f>
        <v>Subdirección de Gestión Cultural y Artística</v>
      </c>
      <c r="M158" s="33" t="str">
        <f>IFERROR(VLOOKUP($C158,[1]Dependencias!$A$2:$D$26,4,FALSE),"")</f>
        <v>Ines Elvira Montealegre Martinez</v>
      </c>
      <c r="N158" s="34"/>
      <c r="O158" s="35" t="str">
        <f>IF(N158="","No hay fecha de respuesta!",NETWORKDAYS(G158,N158,[1]FESTIVOS!$A$2:$A$146))</f>
        <v>No hay fecha de respuesta!</v>
      </c>
      <c r="P158" s="31"/>
    </row>
    <row r="159" spans="1:16" ht="17.25" x14ac:dyDescent="0.25">
      <c r="A159" s="29" t="s">
        <v>46</v>
      </c>
      <c r="B159" s="30" t="s">
        <v>188</v>
      </c>
      <c r="C159" s="32">
        <v>310</v>
      </c>
      <c r="D159" s="30" t="s">
        <v>187</v>
      </c>
      <c r="E159" s="38">
        <v>2409212022</v>
      </c>
      <c r="F159" s="39">
        <v>20227100114762</v>
      </c>
      <c r="G159" s="40">
        <v>44740</v>
      </c>
      <c r="H159" s="40">
        <f>IF(G159="","",WORKDAY(G159,I159,[1]FESTIVOS!$A$2:$V$146))</f>
        <v>44755</v>
      </c>
      <c r="I159" s="32">
        <f>IFERROR(IFERROR(IF(B159=VLOOKUP(B159,[1]Dependencias!$J$3:$J$4,1,FALSE),VLOOKUP(B159,[1]Dependencias!$J$3:$K$4,2,FALSE)),VLOOKUP(A159,[1]Dependencias!$F$3:$I$15,4,FALSE)),"")</f>
        <v>10</v>
      </c>
      <c r="J159" s="30" t="s">
        <v>189</v>
      </c>
      <c r="K159" s="31" t="s">
        <v>439</v>
      </c>
      <c r="L159" s="33" t="str">
        <f>IFERROR(VLOOKUP($C159,[1]Dependencias!$A$2:$D$26,2,FALSE),"")</f>
        <v>Subdirección de Gestión Cultural y Artística</v>
      </c>
      <c r="M159" s="33" t="str">
        <f>IFERROR(VLOOKUP($C159,[1]Dependencias!$A$2:$D$26,4,FALSE),"")</f>
        <v>Ines Elvira Montealegre Martinez</v>
      </c>
      <c r="N159" s="34"/>
      <c r="O159" s="35" t="str">
        <f>IF(N159="","No hay fecha de respuesta!",NETWORKDAYS(G159,N159,[1]FESTIVOS!$A$2:$A$146))</f>
        <v>No hay fecha de respuesta!</v>
      </c>
      <c r="P159" s="31"/>
    </row>
    <row r="160" spans="1:16" ht="17.25" x14ac:dyDescent="0.25">
      <c r="A160" s="29" t="s">
        <v>41</v>
      </c>
      <c r="B160" s="30" t="s">
        <v>188</v>
      </c>
      <c r="C160" s="32">
        <v>900</v>
      </c>
      <c r="D160" s="30" t="s">
        <v>190</v>
      </c>
      <c r="E160" s="38">
        <v>2404042022</v>
      </c>
      <c r="F160" s="39">
        <v>20227100116972</v>
      </c>
      <c r="G160" s="40">
        <v>44740</v>
      </c>
      <c r="H160" s="40">
        <f>IF(G160="","",WORKDAY(G160,I160,[1]FESTIVOS!$A$2:$V$146))</f>
        <v>44763</v>
      </c>
      <c r="I160" s="32">
        <f>IFERROR(IFERROR(IF(B160=VLOOKUP(B160,[1]Dependencias!$J$3:$J$4,1,FALSE),VLOOKUP(B160,[1]Dependencias!$J$3:$K$4,2,FALSE)),VLOOKUP(A160,[1]Dependencias!$F$3:$I$15,4,FALSE)),"")</f>
        <v>15</v>
      </c>
      <c r="J160" s="30" t="s">
        <v>140</v>
      </c>
      <c r="K160" s="31" t="s">
        <v>455</v>
      </c>
      <c r="L160" s="33" t="str">
        <f>IFERROR(VLOOKUP($C160,[1]Dependencias!$A$2:$D$26,2,FALSE),"")</f>
        <v>Subsecretaria de Cultura Ciudadana y Gestión del Conocimiento</v>
      </c>
      <c r="M160" s="33" t="str">
        <f>IFERROR(VLOOKUP($C160,[1]Dependencias!$A$2:$D$26,4,FALSE),"")</f>
        <v>Henry Samuel Murrain Knudson</v>
      </c>
      <c r="N160" s="34"/>
      <c r="O160" s="35" t="str">
        <f>IF(N160="","No hay fecha de respuesta!",NETWORKDAYS(G160,N160,[1]FESTIVOS!$A$2:$A$146))</f>
        <v>No hay fecha de respuesta!</v>
      </c>
      <c r="P160" s="31"/>
    </row>
    <row r="161" spans="1:16" ht="17.25" x14ac:dyDescent="0.25">
      <c r="A161" s="29" t="s">
        <v>46</v>
      </c>
      <c r="B161" s="30" t="s">
        <v>188</v>
      </c>
      <c r="C161" s="32">
        <v>300</v>
      </c>
      <c r="D161" s="30" t="s">
        <v>187</v>
      </c>
      <c r="E161" s="38">
        <v>2411192022</v>
      </c>
      <c r="F161" s="39">
        <v>20227100115022</v>
      </c>
      <c r="G161" s="40">
        <v>44740</v>
      </c>
      <c r="H161" s="40">
        <f>IF(G161="","",WORKDAY(G161,I161,[1]FESTIVOS!$A$2:$V$146))</f>
        <v>44755</v>
      </c>
      <c r="I161" s="32">
        <f>IFERROR(IFERROR(IF(B161=VLOOKUP(B161,[1]Dependencias!$J$3:$J$4,1,FALSE),VLOOKUP(B161,[1]Dependencias!$J$3:$K$4,2,FALSE)),VLOOKUP(A161,[1]Dependencias!$F$3:$I$15,4,FALSE)),"")</f>
        <v>10</v>
      </c>
      <c r="J161" s="30" t="s">
        <v>140</v>
      </c>
      <c r="K161" s="31" t="s">
        <v>456</v>
      </c>
      <c r="L161" s="33" t="str">
        <f>IFERROR(VLOOKUP($C161,[1]Dependencias!$A$2:$D$26,2,FALSE),"")</f>
        <v>Dirección de Arte, Cultura y Patrimonio</v>
      </c>
      <c r="M161" s="33" t="str">
        <f>IFERROR(VLOOKUP($C161,[1]Dependencias!$A$2:$D$26,4,FALSE),"")</f>
        <v>Liliana Mercedes Gonzalez Jinete</v>
      </c>
      <c r="N161" s="34"/>
      <c r="O161" s="35" t="str">
        <f>IF(N161="","No hay fecha de respuesta!",NETWORKDAYS(G161,N161,[1]FESTIVOS!$A$2:$A$146))</f>
        <v>No hay fecha de respuesta!</v>
      </c>
      <c r="P161" s="31"/>
    </row>
    <row r="162" spans="1:16" ht="17.25" x14ac:dyDescent="0.25">
      <c r="A162" s="29" t="s">
        <v>41</v>
      </c>
      <c r="B162" s="30" t="s">
        <v>188</v>
      </c>
      <c r="C162" s="32">
        <v>310</v>
      </c>
      <c r="D162" s="30" t="s">
        <v>187</v>
      </c>
      <c r="E162" s="38">
        <v>2414992022</v>
      </c>
      <c r="F162" s="39">
        <v>20227100115372</v>
      </c>
      <c r="G162" s="40">
        <v>44740</v>
      </c>
      <c r="H162" s="40">
        <f>IF(G162="","",WORKDAY(G162,I162,[1]FESTIVOS!$A$2:$V$146))</f>
        <v>44763</v>
      </c>
      <c r="I162" s="32">
        <f>IFERROR(IFERROR(IF(B162=VLOOKUP(B162,[1]Dependencias!$J$3:$J$4,1,FALSE),VLOOKUP(B162,[1]Dependencias!$J$3:$K$4,2,FALSE)),VLOOKUP(A162,[1]Dependencias!$F$3:$I$15,4,FALSE)),"")</f>
        <v>15</v>
      </c>
      <c r="J162" s="30" t="s">
        <v>189</v>
      </c>
      <c r="K162" s="31" t="s">
        <v>457</v>
      </c>
      <c r="L162" s="33" t="str">
        <f>IFERROR(VLOOKUP($C162,[1]Dependencias!$A$2:$D$26,2,FALSE),"")</f>
        <v>Subdirección de Gestión Cultural y Artística</v>
      </c>
      <c r="M162" s="33" t="str">
        <f>IFERROR(VLOOKUP($C162,[1]Dependencias!$A$2:$D$26,4,FALSE),"")</f>
        <v>Ines Elvira Montealegre Martinez</v>
      </c>
      <c r="N162" s="34"/>
      <c r="O162" s="35" t="str">
        <f>IF(N162="","No hay fecha de respuesta!",NETWORKDAYS(G162,N162,[1]FESTIVOS!$A$2:$A$146))</f>
        <v>No hay fecha de respuesta!</v>
      </c>
      <c r="P162" s="31"/>
    </row>
    <row r="163" spans="1:16" ht="17.25" x14ac:dyDescent="0.25">
      <c r="A163" s="29" t="s">
        <v>41</v>
      </c>
      <c r="B163" s="30" t="s">
        <v>188</v>
      </c>
      <c r="C163" s="32">
        <v>310</v>
      </c>
      <c r="D163" s="30" t="s">
        <v>187</v>
      </c>
      <c r="E163" s="38">
        <v>2415552022</v>
      </c>
      <c r="F163" s="39">
        <v>20227100115452</v>
      </c>
      <c r="G163" s="40">
        <v>44740</v>
      </c>
      <c r="H163" s="40">
        <f>IF(G163="","",WORKDAY(G163,I163,[1]FESTIVOS!$A$2:$V$146))</f>
        <v>44763</v>
      </c>
      <c r="I163" s="32">
        <f>IFERROR(IFERROR(IF(B163=VLOOKUP(B163,[1]Dependencias!$J$3:$J$4,1,FALSE),VLOOKUP(B163,[1]Dependencias!$J$3:$K$4,2,FALSE)),VLOOKUP(A163,[1]Dependencias!$F$3:$I$15,4,FALSE)),"")</f>
        <v>15</v>
      </c>
      <c r="J163" s="30" t="s">
        <v>189</v>
      </c>
      <c r="K163" s="31" t="s">
        <v>457</v>
      </c>
      <c r="L163" s="33" t="str">
        <f>IFERROR(VLOOKUP($C163,[1]Dependencias!$A$2:$D$26,2,FALSE),"")</f>
        <v>Subdirección de Gestión Cultural y Artística</v>
      </c>
      <c r="M163" s="33" t="str">
        <f>IFERROR(VLOOKUP($C163,[1]Dependencias!$A$2:$D$26,4,FALSE),"")</f>
        <v>Ines Elvira Montealegre Martinez</v>
      </c>
      <c r="N163" s="34"/>
      <c r="O163" s="35" t="str">
        <f>IF(N163="","No hay fecha de respuesta!",NETWORKDAYS(G163,N163,[1]FESTIVOS!$A$2:$A$146))</f>
        <v>No hay fecha de respuesta!</v>
      </c>
      <c r="P163" s="31"/>
    </row>
    <row r="164" spans="1:16" ht="17.25" x14ac:dyDescent="0.25">
      <c r="A164" s="29" t="s">
        <v>46</v>
      </c>
      <c r="B164" s="30" t="s">
        <v>188</v>
      </c>
      <c r="C164" s="32">
        <v>330</v>
      </c>
      <c r="D164" s="30" t="s">
        <v>187</v>
      </c>
      <c r="E164" s="38">
        <v>2418282022</v>
      </c>
      <c r="F164" s="39">
        <v>20227100115692</v>
      </c>
      <c r="G164" s="40">
        <v>44740</v>
      </c>
      <c r="H164" s="40">
        <f>IF(G164="","",WORKDAY(G164,I164,[1]FESTIVOS!$A$2:$V$146))</f>
        <v>44755</v>
      </c>
      <c r="I164" s="32">
        <f>IFERROR(IFERROR(IF(B164=VLOOKUP(B164,[1]Dependencias!$J$3:$J$4,1,FALSE),VLOOKUP(B164,[1]Dependencias!$J$3:$K$4,2,FALSE)),VLOOKUP(A164,[1]Dependencias!$F$3:$I$15,4,FALSE)),"")</f>
        <v>10</v>
      </c>
      <c r="J164" s="30" t="s">
        <v>142</v>
      </c>
      <c r="K164" s="31" t="s">
        <v>458</v>
      </c>
      <c r="L164" s="33" t="str">
        <f>IFERROR(VLOOKUP($C164,[1]Dependencias!$A$2:$D$26,2,FALSE),"")</f>
        <v>Subdirección de Infraestructura y patrimonio cultural</v>
      </c>
      <c r="M164" s="33" t="str">
        <f>IFERROR(VLOOKUP($C164,[1]Dependencias!$A$2:$D$26,4,FALSE),"")</f>
        <v>Ivan Dario Quiñones Sanchez</v>
      </c>
      <c r="N164" s="34"/>
      <c r="O164" s="35" t="str">
        <f>IF(N164="","No hay fecha de respuesta!",NETWORKDAYS(G164,N164,[1]FESTIVOS!$A$2:$A$146))</f>
        <v>No hay fecha de respuesta!</v>
      </c>
      <c r="P164" s="31"/>
    </row>
    <row r="165" spans="1:16" ht="17.25" x14ac:dyDescent="0.25">
      <c r="A165" s="29" t="s">
        <v>61</v>
      </c>
      <c r="B165" s="30" t="s">
        <v>188</v>
      </c>
      <c r="C165" s="32">
        <v>150</v>
      </c>
      <c r="D165" s="30" t="s">
        <v>190</v>
      </c>
      <c r="E165" s="38">
        <v>2312832022</v>
      </c>
      <c r="F165" s="39">
        <v>20227100118232</v>
      </c>
      <c r="G165" s="40">
        <v>44741</v>
      </c>
      <c r="H165" s="40">
        <f>IF(G165="","",WORKDAY(G165,I165,[1]FESTIVOS!$A$2:$V$146))</f>
        <v>44764</v>
      </c>
      <c r="I165" s="32">
        <v>15</v>
      </c>
      <c r="J165" s="30" t="s">
        <v>148</v>
      </c>
      <c r="K165" s="31" t="s">
        <v>459</v>
      </c>
      <c r="L165" s="33" t="str">
        <f>IFERROR(VLOOKUP($C165,[1]Dependencias!$A$2:$D$26,2,FALSE),"")</f>
        <v>Oficina de Control Interno Disciplinario</v>
      </c>
      <c r="M165" s="33" t="str">
        <f>IFERROR(VLOOKUP($C165,[1]Dependencias!$A$2:$D$26,4,FALSE),"")</f>
        <v>Ray Garfunkell Vanegas Herrera</v>
      </c>
      <c r="N165" s="34"/>
      <c r="O165" s="35" t="str">
        <f>IF(N165="","No hay fecha de respuesta!",NETWORKDAYS(G165,N165,[1]FESTIVOS!$A$2:$A$146))</f>
        <v>No hay fecha de respuesta!</v>
      </c>
      <c r="P165" s="31"/>
    </row>
    <row r="166" spans="1:16" ht="17.25" x14ac:dyDescent="0.25">
      <c r="A166" s="36" t="s">
        <v>35</v>
      </c>
      <c r="B166" s="30" t="s">
        <v>188</v>
      </c>
      <c r="C166" s="32">
        <v>240</v>
      </c>
      <c r="D166" s="30" t="s">
        <v>187</v>
      </c>
      <c r="E166" s="38">
        <v>2340182022</v>
      </c>
      <c r="F166" s="39">
        <v>20227100109622</v>
      </c>
      <c r="G166" s="40">
        <v>44729</v>
      </c>
      <c r="H166" s="40">
        <f>IF(G166="","",WORKDAY(G166,I166,[1]FESTIVOS!$A$2:$V$146))</f>
        <v>44755</v>
      </c>
      <c r="I166" s="32">
        <f>IFERROR(IFERROR(IF(B166=VLOOKUP(B166,[1]Dependencias!$J$3:$J$4,1,FALSE),VLOOKUP(B166,[1]Dependencias!$J$3:$K$4,2,FALSE)),VLOOKUP(A166,[1]Dependencias!$F$3:$I$15,4,FALSE)),"")</f>
        <v>15</v>
      </c>
      <c r="J166" s="30" t="s">
        <v>140</v>
      </c>
      <c r="K166" s="31" t="s">
        <v>460</v>
      </c>
      <c r="L166" s="33" t="str">
        <f>IFERROR(VLOOKUP($C166,[1]Dependencias!$A$2:$D$26,2,FALSE),"")</f>
        <v>Dirección de Economia, Estudios y Politica</v>
      </c>
      <c r="M166" s="33" t="str">
        <f>IFERROR(VLOOKUP($C166,[1]Dependencias!$A$2:$D$26,4,FALSE),"")</f>
        <v>Mauricio Agudelo Ruiz</v>
      </c>
      <c r="N166" s="34"/>
      <c r="O166" s="35" t="str">
        <f>IF(N166="","No hay fecha de respuesta!",NETWORKDAYS(G166,N166,[1]FESTIVOS!$A$2:$A$146))</f>
        <v>No hay fecha de respuesta!</v>
      </c>
      <c r="P166" s="31"/>
    </row>
    <row r="167" spans="1:16" ht="17.25" x14ac:dyDescent="0.25">
      <c r="A167" s="36" t="s">
        <v>46</v>
      </c>
      <c r="B167" s="30" t="s">
        <v>188</v>
      </c>
      <c r="C167" s="32">
        <v>220</v>
      </c>
      <c r="D167" s="30" t="s">
        <v>187</v>
      </c>
      <c r="E167" s="38">
        <v>2328282022</v>
      </c>
      <c r="F167" s="39">
        <v>20221000109832</v>
      </c>
      <c r="G167" s="40">
        <v>44729</v>
      </c>
      <c r="H167" s="40">
        <f>IF(G167="","",WORKDAY(G167,I167,[1]FESTIVOS!$A$2:$V$146))</f>
        <v>44748</v>
      </c>
      <c r="I167" s="32">
        <f>IFERROR(IFERROR(IF(B167=VLOOKUP(B167,[1]Dependencias!$J$3:$J$4,1,FALSE),VLOOKUP(B167,[1]Dependencias!$J$3:$K$4,2,FALSE)),VLOOKUP(A167,[1]Dependencias!$F$3:$I$15,4,FALSE)),"")</f>
        <v>10</v>
      </c>
      <c r="J167" s="30" t="s">
        <v>189</v>
      </c>
      <c r="K167" s="31" t="s">
        <v>461</v>
      </c>
      <c r="L167" s="33" t="str">
        <f>IFERROR(VLOOKUP($C167,[1]Dependencias!$A$2:$D$26,2,FALSE),"")</f>
        <v>Dirección de Fomento</v>
      </c>
      <c r="M167" s="33" t="str">
        <f>IFERROR(VLOOKUP($C167,[1]Dependencias!$A$2:$D$26,4,FALSE),"")</f>
        <v>Vanessa Barrenecha Samur</v>
      </c>
      <c r="N167" s="34">
        <v>44742</v>
      </c>
      <c r="O167" s="41">
        <f>IF(N167="","No hay fecha de respuesta!",NETWORKDAYS(G167,N167,[1]FESTIVOS!$A$2:$A$146))</f>
        <v>8</v>
      </c>
      <c r="P167" s="31" t="s">
        <v>462</v>
      </c>
    </row>
    <row r="168" spans="1:16" ht="17.25" x14ac:dyDescent="0.25">
      <c r="A168" s="36" t="s">
        <v>41</v>
      </c>
      <c r="B168" s="30" t="s">
        <v>188</v>
      </c>
      <c r="C168" s="32">
        <v>730</v>
      </c>
      <c r="D168" s="30" t="s">
        <v>190</v>
      </c>
      <c r="E168" s="38">
        <v>2253972022</v>
      </c>
      <c r="F168" s="39">
        <v>20227100113432</v>
      </c>
      <c r="G168" s="40">
        <v>44729</v>
      </c>
      <c r="H168" s="40">
        <f>IF(G168="","",WORKDAY(G168,I168,[1]FESTIVOS!$A$2:$V$146))</f>
        <v>44755</v>
      </c>
      <c r="I168" s="32">
        <f>IFERROR(IFERROR(IF(B168=VLOOKUP(B168,[1]Dependencias!$J$3:$J$4,1,FALSE),VLOOKUP(B168,[1]Dependencias!$J$3:$K$4,2,FALSE)),VLOOKUP(A168,[1]Dependencias!$F$3:$I$15,4,FALSE)),"")</f>
        <v>15</v>
      </c>
      <c r="J168" s="30" t="s">
        <v>136</v>
      </c>
      <c r="K168" s="31" t="s">
        <v>463</v>
      </c>
      <c r="L168" s="33" t="str">
        <f>IFERROR(VLOOKUP($C168,[1]Dependencias!$A$2:$D$26,2,FALSE),"")</f>
        <v>Grupo Interno De Trabajo De Gestión Del Talento Humano</v>
      </c>
      <c r="M168" s="33" t="str">
        <f>IFERROR(VLOOKUP($C168,[1]Dependencias!$A$2:$D$26,4,FALSE),"")</f>
        <v>Alba Nohora Diaz Galan</v>
      </c>
      <c r="N168" s="34"/>
      <c r="O168" s="35" t="str">
        <f>IF(N168="","No hay fecha de respuesta!",NETWORKDAYS(G168,N168,[1]FESTIVOS!$A$2:$A$146))</f>
        <v>No hay fecha de respuesta!</v>
      </c>
      <c r="P168" s="31"/>
    </row>
    <row r="169" spans="1:16" ht="17.25" x14ac:dyDescent="0.25">
      <c r="A169" s="36" t="s">
        <v>46</v>
      </c>
      <c r="B169" s="30" t="s">
        <v>188</v>
      </c>
      <c r="C169" s="32">
        <v>900</v>
      </c>
      <c r="D169" s="30" t="s">
        <v>187</v>
      </c>
      <c r="E169" s="38">
        <v>2334882022</v>
      </c>
      <c r="F169" s="39">
        <v>20227100110182</v>
      </c>
      <c r="G169" s="40">
        <v>44733</v>
      </c>
      <c r="H169" s="40">
        <f>IF(G169="","",WORKDAY(G169,I169,[1]FESTIVOS!$A$2:$V$146))</f>
        <v>44749</v>
      </c>
      <c r="I169" s="32">
        <f>IFERROR(IFERROR(IF(B169=VLOOKUP(B169,[1]Dependencias!$J$3:$J$4,1,FALSE),VLOOKUP(B169,[1]Dependencias!$J$3:$K$4,2,FALSE)),VLOOKUP(A169,[1]Dependencias!$F$3:$I$15,4,FALSE)),"")</f>
        <v>10</v>
      </c>
      <c r="J169" s="30" t="s">
        <v>151</v>
      </c>
      <c r="K169" s="31" t="s">
        <v>464</v>
      </c>
      <c r="L169" s="33" t="str">
        <f>IFERROR(VLOOKUP($C169,[1]Dependencias!$A$2:$D$26,2,FALSE),"")</f>
        <v>Subsecretaria de Cultura Ciudadana y Gestión del Conocimiento</v>
      </c>
      <c r="M169" s="33" t="str">
        <f>IFERROR(VLOOKUP($C169,[1]Dependencias!$A$2:$D$26,4,FALSE),"")</f>
        <v>Henry Samuel Murrain Knudson</v>
      </c>
      <c r="N169" s="34">
        <v>44749</v>
      </c>
      <c r="O169" s="41">
        <f>IF(N169="","No hay fecha de respuesta!",NETWORKDAYS(G169,N169,[1]FESTIVOS!$A$2:$A$146))</f>
        <v>11</v>
      </c>
      <c r="P169" s="31" t="s">
        <v>465</v>
      </c>
    </row>
    <row r="170" spans="1:16" ht="17.25" x14ac:dyDescent="0.25">
      <c r="A170" s="36" t="s">
        <v>46</v>
      </c>
      <c r="B170" s="30" t="s">
        <v>188</v>
      </c>
      <c r="C170" s="32">
        <v>220</v>
      </c>
      <c r="D170" s="30" t="s">
        <v>187</v>
      </c>
      <c r="E170" s="38">
        <v>2341232022</v>
      </c>
      <c r="F170" s="39">
        <v>20221000111082</v>
      </c>
      <c r="G170" s="40">
        <v>44733</v>
      </c>
      <c r="H170" s="40">
        <f>IF(G170="","",WORKDAY(G170,I170,[1]FESTIVOS!$A$2:$V$146))</f>
        <v>44749</v>
      </c>
      <c r="I170" s="32">
        <f>IFERROR(IFERROR(IF(B170=VLOOKUP(B170,[1]Dependencias!$J$3:$J$4,1,FALSE),VLOOKUP(B170,[1]Dependencias!$J$3:$K$4,2,FALSE)),VLOOKUP(A170,[1]Dependencias!$F$3:$I$15,4,FALSE)),"")</f>
        <v>10</v>
      </c>
      <c r="J170" s="30" t="s">
        <v>189</v>
      </c>
      <c r="K170" s="31" t="s">
        <v>466</v>
      </c>
      <c r="L170" s="33" t="str">
        <f>IFERROR(VLOOKUP($C170,[1]Dependencias!$A$2:$D$26,2,FALSE),"")</f>
        <v>Dirección de Fomento</v>
      </c>
      <c r="M170" s="33" t="str">
        <f>IFERROR(VLOOKUP($C170,[1]Dependencias!$A$2:$D$26,4,FALSE),"")</f>
        <v>Vanessa Barrenecha Samur</v>
      </c>
      <c r="N170" s="34">
        <v>44734</v>
      </c>
      <c r="O170" s="41">
        <f>IF(N170="","No hay fecha de respuesta!",NETWORKDAYS(G170,N170,[1]FESTIVOS!$A$2:$A$146))</f>
        <v>2</v>
      </c>
      <c r="P170" s="31" t="s">
        <v>467</v>
      </c>
    </row>
    <row r="171" spans="1:16" ht="17.25" x14ac:dyDescent="0.25">
      <c r="A171" s="36" t="s">
        <v>46</v>
      </c>
      <c r="B171" s="30" t="s">
        <v>24</v>
      </c>
      <c r="C171" s="32">
        <v>700</v>
      </c>
      <c r="D171" s="30" t="s">
        <v>187</v>
      </c>
      <c r="E171" s="38">
        <v>2338542022</v>
      </c>
      <c r="F171" s="39">
        <v>20227100110842</v>
      </c>
      <c r="G171" s="40">
        <v>44733</v>
      </c>
      <c r="H171" s="40">
        <f>IF(G171="","",WORKDAY(G171,I171,[1]FESTIVOS!$A$2:$V$146))</f>
        <v>44741</v>
      </c>
      <c r="I171" s="32">
        <f>IFERROR(IFERROR(IF(B171=VLOOKUP(B171,[1]Dependencias!$J$3:$J$4,1,FALSE),VLOOKUP(B171,[1]Dependencias!$J$3:$K$4,2,FALSE)),VLOOKUP(A171,[1]Dependencias!$F$3:$I$15,4,FALSE)),"")</f>
        <v>5</v>
      </c>
      <c r="J171" s="30" t="s">
        <v>192</v>
      </c>
      <c r="K171" s="31" t="s">
        <v>468</v>
      </c>
      <c r="L171" s="33" t="str">
        <f>IFERROR(VLOOKUP($C171,[1]Dependencias!$A$2:$D$26,2,FALSE),"")</f>
        <v>Direccion de Gestion Corporativa</v>
      </c>
      <c r="M171" s="33" t="str">
        <f>IFERROR(VLOOKUP($C171,[1]Dependencias!$A$2:$D$26,4,FALSE),"")</f>
        <v>Yamile Borja Martinez</v>
      </c>
      <c r="N171" s="34">
        <v>44733</v>
      </c>
      <c r="O171" s="41">
        <f>IF(N171="","No hay fecha de respuesta!",NETWORKDAYS(G171,N171,[1]FESTIVOS!$A$2:$A$146))</f>
        <v>1</v>
      </c>
      <c r="P171" s="31"/>
    </row>
    <row r="172" spans="1:16" ht="17.25" x14ac:dyDescent="0.25">
      <c r="A172" s="36" t="s">
        <v>46</v>
      </c>
      <c r="B172" s="30" t="s">
        <v>188</v>
      </c>
      <c r="C172" s="32">
        <v>220</v>
      </c>
      <c r="D172" s="30" t="s">
        <v>187</v>
      </c>
      <c r="E172" s="38">
        <v>2339492022</v>
      </c>
      <c r="F172" s="39">
        <v>20221000110882</v>
      </c>
      <c r="G172" s="40">
        <v>44733</v>
      </c>
      <c r="H172" s="40">
        <f>IF(G172="","",WORKDAY(G172,I172,[1]FESTIVOS!$A$2:$V$146))</f>
        <v>44749</v>
      </c>
      <c r="I172" s="32">
        <f>IFERROR(IFERROR(IF(B172=VLOOKUP(B172,[1]Dependencias!$J$3:$J$4,1,FALSE),VLOOKUP(B172,[1]Dependencias!$J$3:$K$4,2,FALSE)),VLOOKUP(A172,[1]Dependencias!$F$3:$I$15,4,FALSE)),"")</f>
        <v>10</v>
      </c>
      <c r="J172" s="30" t="s">
        <v>189</v>
      </c>
      <c r="K172" s="31" t="s">
        <v>469</v>
      </c>
      <c r="L172" s="33" t="str">
        <f>IFERROR(VLOOKUP($C172,[1]Dependencias!$A$2:$D$26,2,FALSE),"")</f>
        <v>Dirección de Fomento</v>
      </c>
      <c r="M172" s="33" t="str">
        <f>IFERROR(VLOOKUP($C172,[1]Dependencias!$A$2:$D$26,4,FALSE),"")</f>
        <v>Vanessa Barrenecha Samur</v>
      </c>
      <c r="N172" s="34">
        <v>44741</v>
      </c>
      <c r="O172" s="41">
        <f>IF(N172="","No hay fecha de respuesta!",NETWORKDAYS(G172,N172,[1]FESTIVOS!$A$2:$A$146))</f>
        <v>6</v>
      </c>
      <c r="P172" s="31" t="s">
        <v>470</v>
      </c>
    </row>
    <row r="173" spans="1:16" ht="17.25" x14ac:dyDescent="0.25">
      <c r="A173" s="36" t="s">
        <v>41</v>
      </c>
      <c r="B173" s="30" t="s">
        <v>24</v>
      </c>
      <c r="C173" s="32">
        <v>700</v>
      </c>
      <c r="D173" s="30" t="s">
        <v>187</v>
      </c>
      <c r="E173" s="38">
        <v>2339732022</v>
      </c>
      <c r="F173" s="39">
        <v>20227100110932</v>
      </c>
      <c r="G173" s="40">
        <v>44733</v>
      </c>
      <c r="H173" s="40">
        <f>IF(G173="","",WORKDAY(G173,I173,[1]FESTIVOS!$A$2:$V$146))</f>
        <v>44741</v>
      </c>
      <c r="I173" s="32">
        <f>IFERROR(IFERROR(IF(B173=VLOOKUP(B173,[1]Dependencias!$J$3:$J$4,1,FALSE),VLOOKUP(B173,[1]Dependencias!$J$3:$K$4,2,FALSE)),VLOOKUP(A173,[1]Dependencias!$F$3:$I$15,4,FALSE)),"")</f>
        <v>5</v>
      </c>
      <c r="J173" s="30" t="s">
        <v>192</v>
      </c>
      <c r="K173" s="31" t="s">
        <v>471</v>
      </c>
      <c r="L173" s="33" t="str">
        <f>IFERROR(VLOOKUP($C173,[1]Dependencias!$A$2:$D$26,2,FALSE),"")</f>
        <v>Direccion de Gestion Corporativa</v>
      </c>
      <c r="M173" s="33" t="str">
        <f>IFERROR(VLOOKUP($C173,[1]Dependencias!$A$2:$D$26,4,FALSE),"")</f>
        <v>Yamile Borja Martinez</v>
      </c>
      <c r="N173" s="34">
        <v>44733</v>
      </c>
      <c r="O173" s="41">
        <f>IF(N173="","No hay fecha de respuesta!",NETWORKDAYS(G173,N173,[1]FESTIVOS!$A$2:$A$146))</f>
        <v>1</v>
      </c>
      <c r="P173" s="31"/>
    </row>
    <row r="174" spans="1:16" ht="17.25" x14ac:dyDescent="0.25">
      <c r="A174" s="36" t="s">
        <v>51</v>
      </c>
      <c r="B174" s="30" t="s">
        <v>188</v>
      </c>
      <c r="C174" s="32">
        <v>160</v>
      </c>
      <c r="D174" s="30" t="s">
        <v>190</v>
      </c>
      <c r="E174" s="38">
        <v>2315682022</v>
      </c>
      <c r="F174" s="39">
        <v>20227100113442</v>
      </c>
      <c r="G174" s="40">
        <v>44734</v>
      </c>
      <c r="H174" s="40">
        <f>IF(G174="","",WORKDAY(G174,I174,[1]FESTIVOS!$A$2:$V$146))</f>
        <v>44750</v>
      </c>
      <c r="I174" s="32">
        <f>IFERROR(IFERROR(IF(B174=VLOOKUP(B174,[1]Dependencias!$J$3:$J$4,1,FALSE),VLOOKUP(B174,[1]Dependencias!$J$3:$K$4,2,FALSE)),VLOOKUP(A174,[1]Dependencias!$F$3:$I$15,4,FALSE)),"")</f>
        <v>10</v>
      </c>
      <c r="J174" s="30" t="s">
        <v>151</v>
      </c>
      <c r="K174" s="31" t="s">
        <v>472</v>
      </c>
      <c r="L174" s="33" t="str">
        <f>IFERROR(VLOOKUP($C174,[1]Dependencias!$A$2:$D$26,2,FALSE),"")</f>
        <v>Oficina de Tecnologias de la Informacion</v>
      </c>
      <c r="M174" s="33" t="str">
        <f>IFERROR(VLOOKUP($C174,[1]Dependencias!$A$2:$D$26,4,FALSE),"")</f>
        <v>Liliana Morales</v>
      </c>
      <c r="N174" s="34"/>
      <c r="O174" s="35" t="str">
        <f>IF(N174="","No hay fecha de respuesta!",NETWORKDAYS(G174,N174,[1]FESTIVOS!$A$2:$A$146))</f>
        <v>No hay fecha de respuesta!</v>
      </c>
      <c r="P174" s="31"/>
    </row>
    <row r="175" spans="1:16" ht="17.25" x14ac:dyDescent="0.25">
      <c r="A175" s="36" t="s">
        <v>41</v>
      </c>
      <c r="B175" s="30" t="s">
        <v>18</v>
      </c>
      <c r="C175" s="32">
        <v>700</v>
      </c>
      <c r="D175" s="30" t="s">
        <v>190</v>
      </c>
      <c r="E175" s="38">
        <v>2357702022</v>
      </c>
      <c r="F175" s="39">
        <v>20227100110662</v>
      </c>
      <c r="G175" s="40">
        <v>44734</v>
      </c>
      <c r="H175" s="40">
        <f>IF(G175="","",WORKDAY(G175,I175,[1]FESTIVOS!$A$2:$V$146))</f>
        <v>44750</v>
      </c>
      <c r="I175" s="32">
        <f>IFERROR(IFERROR(IF(B175=VLOOKUP(B175,[1]Dependencias!$J$3:$J$4,1,FALSE),VLOOKUP(B175,[1]Dependencias!$J$3:$K$4,2,FALSE)),VLOOKUP(A175,[1]Dependencias!$F$3:$I$15,4,FALSE)),"")</f>
        <v>10</v>
      </c>
      <c r="J175" s="30" t="s">
        <v>151</v>
      </c>
      <c r="K175" s="31" t="s">
        <v>434</v>
      </c>
      <c r="L175" s="33" t="str">
        <f>IFERROR(VLOOKUP($C175,[1]Dependencias!$A$2:$D$26,2,FALSE),"")</f>
        <v>Direccion de Gestion Corporativa</v>
      </c>
      <c r="M175" s="33" t="str">
        <f>IFERROR(VLOOKUP($C175,[1]Dependencias!$A$2:$D$26,4,FALSE),"")</f>
        <v>Yamile Borja Martinez</v>
      </c>
      <c r="N175" s="34">
        <v>44735</v>
      </c>
      <c r="O175" s="41">
        <f>IF(N175="","No hay fecha de respuesta!",NETWORKDAYS(G175,N175,[1]FESTIVOS!$A$2:$A$146))</f>
        <v>2</v>
      </c>
      <c r="P175" s="31" t="s">
        <v>473</v>
      </c>
    </row>
    <row r="176" spans="1:16" ht="17.25" x14ac:dyDescent="0.25">
      <c r="A176" s="36" t="s">
        <v>41</v>
      </c>
      <c r="B176" s="30" t="s">
        <v>188</v>
      </c>
      <c r="C176" s="32">
        <v>330</v>
      </c>
      <c r="D176" s="30" t="s">
        <v>187</v>
      </c>
      <c r="E176" s="38">
        <v>2358842022</v>
      </c>
      <c r="F176" s="39">
        <v>20227100112012</v>
      </c>
      <c r="G176" s="40">
        <v>44734</v>
      </c>
      <c r="H176" s="40">
        <f>IF(G176="","",WORKDAY(G176,I176,[1]FESTIVOS!$A$2:$V$146))</f>
        <v>44757</v>
      </c>
      <c r="I176" s="32">
        <f>IFERROR(IFERROR(IF(B176=VLOOKUP(B176,[1]Dependencias!$J$3:$J$4,1,FALSE),VLOOKUP(B176,[1]Dependencias!$J$3:$K$4,2,FALSE)),VLOOKUP(A176,[1]Dependencias!$F$3:$I$15,4,FALSE)),"")</f>
        <v>15</v>
      </c>
      <c r="J176" s="30" t="s">
        <v>191</v>
      </c>
      <c r="K176" s="31" t="s">
        <v>474</v>
      </c>
      <c r="L176" s="33" t="str">
        <f>IFERROR(VLOOKUP($C176,[1]Dependencias!$A$2:$D$26,2,FALSE),"")</f>
        <v>Subdirección de Infraestructura y patrimonio cultural</v>
      </c>
      <c r="M176" s="33" t="str">
        <f>IFERROR(VLOOKUP($C176,[1]Dependencias!$A$2:$D$26,4,FALSE),"")</f>
        <v>Ivan Dario Quiñones Sanchez</v>
      </c>
      <c r="N176" s="34"/>
      <c r="O176" s="35" t="str">
        <f>IF(N176="","No hay fecha de respuesta!",NETWORKDAYS(G176,N176,[1]FESTIVOS!$A$2:$A$146))</f>
        <v>No hay fecha de respuesta!</v>
      </c>
      <c r="P176" s="31"/>
    </row>
    <row r="177" spans="1:16" ht="17.25" x14ac:dyDescent="0.25">
      <c r="A177" s="36" t="s">
        <v>41</v>
      </c>
      <c r="B177" s="30" t="s">
        <v>188</v>
      </c>
      <c r="C177" s="32">
        <v>330</v>
      </c>
      <c r="D177" s="30" t="s">
        <v>187</v>
      </c>
      <c r="E177" s="38">
        <v>2359792022</v>
      </c>
      <c r="F177" s="39">
        <v>20227100112032</v>
      </c>
      <c r="G177" s="40">
        <v>44734</v>
      </c>
      <c r="H177" s="40">
        <f>IF(G177="","",WORKDAY(G177,I177,[1]FESTIVOS!$A$2:$V$146))</f>
        <v>44757</v>
      </c>
      <c r="I177" s="32">
        <f>IFERROR(IFERROR(IF(B177=VLOOKUP(B177,[1]Dependencias!$J$3:$J$4,1,FALSE),VLOOKUP(B177,[1]Dependencias!$J$3:$K$4,2,FALSE)),VLOOKUP(A177,[1]Dependencias!$F$3:$I$15,4,FALSE)),"")</f>
        <v>15</v>
      </c>
      <c r="J177" s="30" t="s">
        <v>142</v>
      </c>
      <c r="K177" s="31" t="s">
        <v>475</v>
      </c>
      <c r="L177" s="33" t="str">
        <f>IFERROR(VLOOKUP($C177,[1]Dependencias!$A$2:$D$26,2,FALSE),"")</f>
        <v>Subdirección de Infraestructura y patrimonio cultural</v>
      </c>
      <c r="M177" s="33" t="str">
        <f>IFERROR(VLOOKUP($C177,[1]Dependencias!$A$2:$D$26,4,FALSE),"")</f>
        <v>Ivan Dario Quiñones Sanchez</v>
      </c>
      <c r="N177" s="34"/>
      <c r="O177" s="35" t="str">
        <f>IF(N177="","No hay fecha de respuesta!",NETWORKDAYS(G177,N177,[1]FESTIVOS!$A$2:$A$146))</f>
        <v>No hay fecha de respuesta!</v>
      </c>
      <c r="P177" s="31"/>
    </row>
    <row r="178" spans="1:16" ht="17.25" x14ac:dyDescent="0.25">
      <c r="A178" s="36" t="s">
        <v>35</v>
      </c>
      <c r="B178" s="30" t="s">
        <v>24</v>
      </c>
      <c r="C178" s="32">
        <v>700</v>
      </c>
      <c r="D178" s="30" t="s">
        <v>187</v>
      </c>
      <c r="E178" s="38">
        <v>2361862022</v>
      </c>
      <c r="F178" s="39">
        <v>20227100112132</v>
      </c>
      <c r="G178" s="40">
        <v>44734</v>
      </c>
      <c r="H178" s="40">
        <f>IF(G178="","",WORKDAY(G178,I178,[1]FESTIVOS!$A$2:$V$146))</f>
        <v>44742</v>
      </c>
      <c r="I178" s="32">
        <f>IFERROR(IFERROR(IF(B178=VLOOKUP(B178,[1]Dependencias!$J$3:$J$4,1,FALSE),VLOOKUP(B178,[1]Dependencias!$J$3:$K$4,2,FALSE)),VLOOKUP(A178,[1]Dependencias!$F$3:$I$15,4,FALSE)),"")</f>
        <v>5</v>
      </c>
      <c r="J178" s="30" t="s">
        <v>192</v>
      </c>
      <c r="K178" s="31" t="s">
        <v>476</v>
      </c>
      <c r="L178" s="33" t="str">
        <f>IFERROR(VLOOKUP($C178,[1]Dependencias!$A$2:$D$26,2,FALSE),"")</f>
        <v>Direccion de Gestion Corporativa</v>
      </c>
      <c r="M178" s="33" t="str">
        <f>IFERROR(VLOOKUP($C178,[1]Dependencias!$A$2:$D$26,4,FALSE),"")</f>
        <v>Yamile Borja Martinez</v>
      </c>
      <c r="N178" s="34">
        <v>44735</v>
      </c>
      <c r="O178" s="41">
        <f>IF(N178="","No hay fecha de respuesta!",NETWORKDAYS(G178,N178,[1]FESTIVOS!$A$2:$A$146))</f>
        <v>2</v>
      </c>
      <c r="P178" s="31" t="s">
        <v>477</v>
      </c>
    </row>
    <row r="179" spans="1:16" ht="17.25" x14ac:dyDescent="0.25">
      <c r="A179" s="36" t="s">
        <v>66</v>
      </c>
      <c r="B179" s="30" t="s">
        <v>188</v>
      </c>
      <c r="C179" s="32">
        <v>310</v>
      </c>
      <c r="D179" s="30" t="s">
        <v>187</v>
      </c>
      <c r="E179" s="38">
        <v>2374212022</v>
      </c>
      <c r="F179" s="39">
        <v>20227100113032</v>
      </c>
      <c r="G179" s="40">
        <v>44735</v>
      </c>
      <c r="H179" s="40">
        <f>IF(G179="","",WORKDAY(G179,I179,[1]FESTIVOS!$A$2:$V$146))</f>
        <v>44760</v>
      </c>
      <c r="I179" s="32">
        <f>IFERROR(IFERROR(IF(B179=VLOOKUP(B179,[1]Dependencias!$J$3:$J$4,1,FALSE),VLOOKUP(B179,[1]Dependencias!$J$3:$K$4,2,FALSE)),VLOOKUP(A179,[1]Dependencias!$F$3:$I$15,4,FALSE)),"")</f>
        <v>15</v>
      </c>
      <c r="J179" s="30" t="s">
        <v>189</v>
      </c>
      <c r="K179" s="31" t="s">
        <v>478</v>
      </c>
      <c r="L179" s="33" t="str">
        <f>IFERROR(VLOOKUP($C179,[1]Dependencias!$A$2:$D$26,2,FALSE),"")</f>
        <v>Subdirección de Gestión Cultural y Artística</v>
      </c>
      <c r="M179" s="33" t="str">
        <f>IFERROR(VLOOKUP($C179,[1]Dependencias!$A$2:$D$26,4,FALSE),"")</f>
        <v>Ines Elvira Montealegre Martinez</v>
      </c>
      <c r="N179" s="34"/>
      <c r="O179" s="35" t="str">
        <f>IF(N179="","No hay fecha de respuesta!",NETWORKDAYS(G179,N179,[1]FESTIVOS!$A$2:$A$146))</f>
        <v>No hay fecha de respuesta!</v>
      </c>
      <c r="P179" s="31"/>
    </row>
    <row r="180" spans="1:16" ht="17.25" x14ac:dyDescent="0.25">
      <c r="A180" s="36" t="s">
        <v>41</v>
      </c>
      <c r="B180" s="30" t="s">
        <v>188</v>
      </c>
      <c r="C180" s="32">
        <v>730</v>
      </c>
      <c r="D180" s="30" t="s">
        <v>196</v>
      </c>
      <c r="E180" s="38">
        <v>2377632022</v>
      </c>
      <c r="F180" s="39">
        <v>20227100113352</v>
      </c>
      <c r="G180" s="40">
        <v>44735</v>
      </c>
      <c r="H180" s="40">
        <f>IF(G180="","",WORKDAY(G180,I180,[1]FESTIVOS!$A$2:$V$146))</f>
        <v>44760</v>
      </c>
      <c r="I180" s="32">
        <f>IFERROR(IFERROR(IF(B180=VLOOKUP(B180,[1]Dependencias!$J$3:$J$4,1,FALSE),VLOOKUP(B180,[1]Dependencias!$J$3:$K$4,2,FALSE)),VLOOKUP(A180,[1]Dependencias!$F$3:$I$15,4,FALSE)),"")</f>
        <v>15</v>
      </c>
      <c r="J180" s="30" t="s">
        <v>136</v>
      </c>
      <c r="K180" s="31" t="s">
        <v>479</v>
      </c>
      <c r="L180" s="33" t="str">
        <f>IFERROR(VLOOKUP($C180,[1]Dependencias!$A$2:$D$26,2,FALSE),"")</f>
        <v>Grupo Interno De Trabajo De Gestión Del Talento Humano</v>
      </c>
      <c r="M180" s="33" t="str">
        <f>IFERROR(VLOOKUP($C180,[1]Dependencias!$A$2:$D$26,4,FALSE),"")</f>
        <v>Alba Nohora Diaz Galan</v>
      </c>
      <c r="N180" s="34"/>
      <c r="O180" s="35" t="str">
        <f>IF(N180="","No hay fecha de respuesta!",NETWORKDAYS(G180,N180,[1]FESTIVOS!$A$2:$A$146))</f>
        <v>No hay fecha de respuesta!</v>
      </c>
      <c r="P180" s="31"/>
    </row>
    <row r="181" spans="1:16" ht="17.25" x14ac:dyDescent="0.25">
      <c r="A181" s="36" t="s">
        <v>41</v>
      </c>
      <c r="B181" s="30" t="s">
        <v>188</v>
      </c>
      <c r="C181" s="32">
        <v>900</v>
      </c>
      <c r="D181" s="30" t="s">
        <v>190</v>
      </c>
      <c r="E181" s="38">
        <v>2366402022</v>
      </c>
      <c r="F181" s="39">
        <v>20227100113682</v>
      </c>
      <c r="G181" s="40">
        <v>44735</v>
      </c>
      <c r="H181" s="40">
        <f>IF(G181="","",WORKDAY(G181,I181,[1]FESTIVOS!$A$2:$V$146))</f>
        <v>44760</v>
      </c>
      <c r="I181" s="32">
        <f>IFERROR(IFERROR(IF(B181=VLOOKUP(B181,[1]Dependencias!$J$3:$J$4,1,FALSE),VLOOKUP(B181,[1]Dependencias!$J$3:$K$4,2,FALSE)),VLOOKUP(A181,[1]Dependencias!$F$3:$I$15,4,FALSE)),"")</f>
        <v>15</v>
      </c>
      <c r="J181" s="30" t="s">
        <v>140</v>
      </c>
      <c r="K181" s="31" t="s">
        <v>480</v>
      </c>
      <c r="L181" s="33" t="str">
        <f>IFERROR(VLOOKUP($C181,[1]Dependencias!$A$2:$D$26,2,FALSE),"")</f>
        <v>Subsecretaria de Cultura Ciudadana y Gestión del Conocimiento</v>
      </c>
      <c r="M181" s="33" t="str">
        <f>IFERROR(VLOOKUP($C181,[1]Dependencias!$A$2:$D$26,4,FALSE),"")</f>
        <v>Henry Samuel Murrain Knudson</v>
      </c>
      <c r="N181" s="34"/>
      <c r="O181" s="35" t="str">
        <f>IF(N181="","No hay fecha de respuesta!",NETWORKDAYS(G181,N181,[1]FESTIVOS!$A$2:$A$146))</f>
        <v>No hay fecha de respuesta!</v>
      </c>
      <c r="P181" s="31"/>
    </row>
    <row r="182" spans="1:16" ht="17.25" x14ac:dyDescent="0.25">
      <c r="A182" s="36" t="s">
        <v>46</v>
      </c>
      <c r="B182" s="30" t="s">
        <v>188</v>
      </c>
      <c r="C182" s="32">
        <v>800</v>
      </c>
      <c r="D182" s="30" t="s">
        <v>187</v>
      </c>
      <c r="E182" s="38">
        <v>2382642022</v>
      </c>
      <c r="F182" s="39">
        <v>20227100112162</v>
      </c>
      <c r="G182" s="40">
        <v>44734</v>
      </c>
      <c r="H182" s="40">
        <f>IF(G182="","",WORKDAY(G182,I182,[1]FESTIVOS!$A$2:$V$146))</f>
        <v>44750</v>
      </c>
      <c r="I182" s="32">
        <f>IFERROR(IFERROR(IF(B182=VLOOKUP(B182,[1]Dependencias!$J$3:$J$4,1,FALSE),VLOOKUP(B182,[1]Dependencias!$J$3:$K$4,2,FALSE)),VLOOKUP(A182,[1]Dependencias!$F$3:$I$15,4,FALSE)),"")</f>
        <v>10</v>
      </c>
      <c r="J182" s="30" t="s">
        <v>148</v>
      </c>
      <c r="K182" s="31" t="s">
        <v>481</v>
      </c>
      <c r="L182" s="33" t="str">
        <f>IFERROR(VLOOKUP($C182,[1]Dependencias!$A$2:$D$26,2,FALSE),"")</f>
        <v>Dirección de Lectura y Bibliotecas</v>
      </c>
      <c r="M182" s="33" t="str">
        <f>IFERROR(VLOOKUP($C182,[1]Dependencias!$A$2:$D$26,4,FALSE),"")</f>
        <v>Maria Consuelo Gaitan Gaitan</v>
      </c>
      <c r="N182" s="34"/>
      <c r="O182" s="35" t="str">
        <f>IF(N182="","No hay fecha de respuesta!",NETWORKDAYS(G182,N182,[1]FESTIVOS!$A$2:$A$146))</f>
        <v>No hay fecha de respuesta!</v>
      </c>
      <c r="P182" s="31"/>
    </row>
    <row r="183" spans="1:16" ht="17.25" x14ac:dyDescent="0.25">
      <c r="A183" s="36" t="s">
        <v>41</v>
      </c>
      <c r="B183" s="30" t="s">
        <v>188</v>
      </c>
      <c r="C183" s="32">
        <v>240</v>
      </c>
      <c r="D183" s="30" t="s">
        <v>187</v>
      </c>
      <c r="E183" s="38">
        <v>2387862022</v>
      </c>
      <c r="F183" s="39">
        <v>20227100111872</v>
      </c>
      <c r="G183" s="40">
        <v>44734</v>
      </c>
      <c r="H183" s="40">
        <f>IF(G183="","",WORKDAY(G183,I183,[1]FESTIVOS!$A$2:$V$146))</f>
        <v>44757</v>
      </c>
      <c r="I183" s="32">
        <f>IFERROR(IFERROR(IF(B183=VLOOKUP(B183,[1]Dependencias!$J$3:$J$4,1,FALSE),VLOOKUP(B183,[1]Dependencias!$J$3:$K$4,2,FALSE)),VLOOKUP(A183,[1]Dependencias!$F$3:$I$15,4,FALSE)),"")</f>
        <v>15</v>
      </c>
      <c r="J183" s="30" t="s">
        <v>193</v>
      </c>
      <c r="K183" s="31" t="s">
        <v>482</v>
      </c>
      <c r="L183" s="33" t="str">
        <f>IFERROR(VLOOKUP($C183,[1]Dependencias!$A$2:$D$26,2,FALSE),"")</f>
        <v>Dirección de Economia, Estudios y Politica</v>
      </c>
      <c r="M183" s="33" t="str">
        <f>IFERROR(VLOOKUP($C183,[1]Dependencias!$A$2:$D$26,4,FALSE),"")</f>
        <v>Mauricio Agudelo Ruiz</v>
      </c>
      <c r="N183" s="34"/>
      <c r="O183" s="35" t="str">
        <f>IF(N183="","No hay fecha de respuesta!",NETWORKDAYS(G183,N183,[1]FESTIVOS!$A$2:$A$146))</f>
        <v>No hay fecha de respuesta!</v>
      </c>
      <c r="P183" s="31"/>
    </row>
    <row r="184" spans="1:16" ht="17.25" x14ac:dyDescent="0.25">
      <c r="A184" s="36" t="s">
        <v>46</v>
      </c>
      <c r="B184" s="30" t="s">
        <v>24</v>
      </c>
      <c r="C184" s="32">
        <v>700</v>
      </c>
      <c r="D184" s="30" t="s">
        <v>187</v>
      </c>
      <c r="E184" s="38">
        <v>2391412022</v>
      </c>
      <c r="F184" s="39">
        <v>20227100113672</v>
      </c>
      <c r="G184" s="40">
        <v>44735</v>
      </c>
      <c r="H184" s="40">
        <f>IF(G184="","",WORKDAY(G184,I184,[1]FESTIVOS!$A$2:$V$146))</f>
        <v>44743</v>
      </c>
      <c r="I184" s="32">
        <f>IFERROR(IFERROR(IF(B184=VLOOKUP(B184,[1]Dependencias!$J$3:$J$4,1,FALSE),VLOOKUP(B184,[1]Dependencias!$J$3:$K$4,2,FALSE)),VLOOKUP(A184,[1]Dependencias!$F$3:$I$15,4,FALSE)),"")</f>
        <v>5</v>
      </c>
      <c r="J184" s="30" t="s">
        <v>192</v>
      </c>
      <c r="K184" s="31" t="s">
        <v>483</v>
      </c>
      <c r="L184" s="33" t="str">
        <f>IFERROR(VLOOKUP($C184,[1]Dependencias!$A$2:$D$26,2,FALSE),"")</f>
        <v>Direccion de Gestion Corporativa</v>
      </c>
      <c r="M184" s="33" t="str">
        <f>IFERROR(VLOOKUP($C184,[1]Dependencias!$A$2:$D$26,4,FALSE),"")</f>
        <v>Yamile Borja Martinez</v>
      </c>
      <c r="N184" s="34">
        <v>44736</v>
      </c>
      <c r="O184" s="41">
        <f>IF(N184="","No hay fecha de respuesta!",NETWORKDAYS(G184,N184,[1]FESTIVOS!$A$2:$A$146))</f>
        <v>2</v>
      </c>
      <c r="P184" s="31" t="s">
        <v>484</v>
      </c>
    </row>
    <row r="185" spans="1:16" ht="17.25" x14ac:dyDescent="0.25">
      <c r="A185" s="36" t="s">
        <v>46</v>
      </c>
      <c r="B185" s="30" t="s">
        <v>188</v>
      </c>
      <c r="C185" s="32">
        <v>220</v>
      </c>
      <c r="D185" s="30" t="s">
        <v>187</v>
      </c>
      <c r="E185" s="38">
        <v>2392332022</v>
      </c>
      <c r="F185" s="39">
        <v>20227100113652</v>
      </c>
      <c r="G185" s="40">
        <v>44735</v>
      </c>
      <c r="H185" s="40">
        <f>IF(G185="","",WORKDAY(G185,I185,[1]FESTIVOS!$A$2:$V$146))</f>
        <v>44753</v>
      </c>
      <c r="I185" s="32">
        <f>IFERROR(IFERROR(IF(B185=VLOOKUP(B185,[1]Dependencias!$J$3:$J$4,1,FALSE),VLOOKUP(B185,[1]Dependencias!$J$3:$K$4,2,FALSE)),VLOOKUP(A185,[1]Dependencias!$F$3:$I$15,4,FALSE)),"")</f>
        <v>10</v>
      </c>
      <c r="J185" s="30" t="s">
        <v>189</v>
      </c>
      <c r="K185" s="31" t="s">
        <v>485</v>
      </c>
      <c r="L185" s="33" t="str">
        <f>IFERROR(VLOOKUP($C185,[1]Dependencias!$A$2:$D$26,2,FALSE),"")</f>
        <v>Dirección de Fomento</v>
      </c>
      <c r="M185" s="33" t="str">
        <f>IFERROR(VLOOKUP($C185,[1]Dependencias!$A$2:$D$26,4,FALSE),"")</f>
        <v>Vanessa Barrenecha Samur</v>
      </c>
      <c r="N185" s="34"/>
      <c r="O185" s="35" t="str">
        <f>IF(N185="","No hay fecha de respuesta!",NETWORKDAYS(G185,N185,[1]FESTIVOS!$A$2:$A$146))</f>
        <v>No hay fecha de respuesta!</v>
      </c>
      <c r="P185" s="31"/>
    </row>
    <row r="186" spans="1:16" ht="17.25" x14ac:dyDescent="0.25">
      <c r="A186" s="36" t="s">
        <v>35</v>
      </c>
      <c r="B186" s="30" t="s">
        <v>188</v>
      </c>
      <c r="C186" s="32">
        <v>330</v>
      </c>
      <c r="D186" s="30" t="s">
        <v>190</v>
      </c>
      <c r="E186" s="38">
        <v>2383882022</v>
      </c>
      <c r="F186" s="39">
        <v>20227100115882</v>
      </c>
      <c r="G186" s="40">
        <v>44735</v>
      </c>
      <c r="H186" s="40">
        <f>IF(G186="","",WORKDAY(G186,I186,[1]FESTIVOS!$A$2:$V$146))</f>
        <v>44760</v>
      </c>
      <c r="I186" s="32">
        <f>IFERROR(IFERROR(IF(B186=VLOOKUP(B186,[1]Dependencias!$J$3:$J$4,1,FALSE),VLOOKUP(B186,[1]Dependencias!$J$3:$K$4,2,FALSE)),VLOOKUP(A186,[1]Dependencias!$F$3:$I$15,4,FALSE)),"")</f>
        <v>15</v>
      </c>
      <c r="J186" s="30" t="s">
        <v>142</v>
      </c>
      <c r="K186" s="31" t="s">
        <v>486</v>
      </c>
      <c r="L186" s="33" t="str">
        <f>IFERROR(VLOOKUP($C186,[1]Dependencias!$A$2:$D$26,2,FALSE),"")</f>
        <v>Subdirección de Infraestructura y patrimonio cultural</v>
      </c>
      <c r="M186" s="33" t="str">
        <f>IFERROR(VLOOKUP($C186,[1]Dependencias!$A$2:$D$26,4,FALSE),"")</f>
        <v>Ivan Dario Quiñones Sanchez</v>
      </c>
      <c r="N186" s="34"/>
      <c r="O186" s="35" t="str">
        <f>IF(N186="","No hay fecha de respuesta!",NETWORKDAYS(G186,N186,[1]FESTIVOS!$A$2:$A$146))</f>
        <v>No hay fecha de respuesta!</v>
      </c>
      <c r="P186" s="31"/>
    </row>
    <row r="187" spans="1:16" ht="17.25" x14ac:dyDescent="0.25">
      <c r="A187" s="36" t="s">
        <v>46</v>
      </c>
      <c r="B187" s="30" t="s">
        <v>188</v>
      </c>
      <c r="C187" s="32">
        <v>300</v>
      </c>
      <c r="D187" s="30" t="s">
        <v>187</v>
      </c>
      <c r="E187" s="38">
        <v>2388652022</v>
      </c>
      <c r="F187" s="39">
        <v>20227100113982</v>
      </c>
      <c r="G187" s="40">
        <v>44736</v>
      </c>
      <c r="H187" s="40">
        <f>IF(G187="","",WORKDAY(G187,I187,[1]FESTIVOS!$A$2:$V$146))</f>
        <v>44754</v>
      </c>
      <c r="I187" s="32">
        <f>IFERROR(IFERROR(IF(B187=VLOOKUP(B187,[1]Dependencias!$J$3:$J$4,1,FALSE),VLOOKUP(B187,[1]Dependencias!$J$3:$K$4,2,FALSE)),VLOOKUP(A187,[1]Dependencias!$F$3:$I$15,4,FALSE)),"")</f>
        <v>10</v>
      </c>
      <c r="J187" s="30" t="s">
        <v>142</v>
      </c>
      <c r="K187" s="31" t="s">
        <v>197</v>
      </c>
      <c r="L187" s="33" t="str">
        <f>IFERROR(VLOOKUP($C187,[1]Dependencias!$A$2:$D$26,2,FALSE),"")</f>
        <v>Dirección de Arte, Cultura y Patrimonio</v>
      </c>
      <c r="M187" s="33" t="str">
        <f>IFERROR(VLOOKUP($C187,[1]Dependencias!$A$2:$D$26,4,FALSE),"")</f>
        <v>Liliana Mercedes Gonzalez Jinete</v>
      </c>
      <c r="N187" s="34"/>
      <c r="O187" s="35" t="str">
        <f>IF(N187="","No hay fecha de respuesta!",NETWORKDAYS(G187,N187,[1]FESTIVOS!$A$2:$A$146))</f>
        <v>No hay fecha de respuesta!</v>
      </c>
      <c r="P187" s="31"/>
    </row>
    <row r="188" spans="1:16" ht="17.25" x14ac:dyDescent="0.25">
      <c r="A188" s="36" t="s">
        <v>41</v>
      </c>
      <c r="B188" s="30" t="s">
        <v>188</v>
      </c>
      <c r="C188" s="32">
        <v>760</v>
      </c>
      <c r="D188" s="30" t="s">
        <v>187</v>
      </c>
      <c r="E188" s="38">
        <v>2411822022</v>
      </c>
      <c r="F188" s="39">
        <v>20227100113042</v>
      </c>
      <c r="G188" s="40">
        <v>44735</v>
      </c>
      <c r="H188" s="40">
        <f>IF(G188="","",WORKDAY(G188,I188,[1]FESTIVOS!$A$2:$V$146))</f>
        <v>44760</v>
      </c>
      <c r="I188" s="32">
        <f>IFERROR(IFERROR(IF(B188=VLOOKUP(B188,[1]Dependencias!$J$3:$J$4,1,FALSE),VLOOKUP(B188,[1]Dependencias!$J$3:$K$4,2,FALSE)),VLOOKUP(A188,[1]Dependencias!$F$3:$I$15,4,FALSE)),"")</f>
        <v>15</v>
      </c>
      <c r="J188" s="30" t="s">
        <v>136</v>
      </c>
      <c r="K188" s="31" t="s">
        <v>487</v>
      </c>
      <c r="L188" s="33" t="str">
        <f>IFERROR(VLOOKUP($C188,[1]Dependencias!$A$2:$D$26,2,FALSE),"")</f>
        <v>Grupo interno de Trabajo de Contratacion</v>
      </c>
      <c r="M188" s="33" t="str">
        <f>IFERROR(VLOOKUP($C188,[1]Dependencias!$A$2:$D$26,4,FALSE),"")</f>
        <v>Myriam Janeth Sosa Sedano</v>
      </c>
      <c r="N188" s="34"/>
      <c r="O188" s="35" t="str">
        <f>IF(N188="","No hay fecha de respuesta!",NETWORKDAYS(G188,N188,[1]FESTIVOS!$A$2:$A$146))</f>
        <v>No hay fecha de respuesta!</v>
      </c>
      <c r="P188" s="31"/>
    </row>
    <row r="189" spans="1:16" ht="17.25" x14ac:dyDescent="0.25">
      <c r="A189" s="36" t="s">
        <v>46</v>
      </c>
      <c r="B189" s="30" t="s">
        <v>188</v>
      </c>
      <c r="C189" s="32">
        <v>800</v>
      </c>
      <c r="D189" s="30" t="s">
        <v>187</v>
      </c>
      <c r="E189" s="38">
        <v>2414842022</v>
      </c>
      <c r="F189" s="39">
        <v>20227100114022</v>
      </c>
      <c r="G189" s="40">
        <v>44736</v>
      </c>
      <c r="H189" s="40">
        <f>IF(G189="","",WORKDAY(G189,I189,[1]FESTIVOS!$A$2:$V$146))</f>
        <v>44754</v>
      </c>
      <c r="I189" s="32">
        <f>IFERROR(IFERROR(IF(B189=VLOOKUP(B189,[1]Dependencias!$J$3:$J$4,1,FALSE),VLOOKUP(B189,[1]Dependencias!$J$3:$K$4,2,FALSE)),VLOOKUP(A189,[1]Dependencias!$F$3:$I$15,4,FALSE)),"")</f>
        <v>10</v>
      </c>
      <c r="J189" s="30" t="s">
        <v>148</v>
      </c>
      <c r="K189" s="31" t="s">
        <v>488</v>
      </c>
      <c r="L189" s="33" t="str">
        <f>IFERROR(VLOOKUP($C189,[1]Dependencias!$A$2:$D$26,2,FALSE),"")</f>
        <v>Dirección de Lectura y Bibliotecas</v>
      </c>
      <c r="M189" s="33" t="str">
        <f>IFERROR(VLOOKUP($C189,[1]Dependencias!$A$2:$D$26,4,FALSE),"")</f>
        <v>Maria Consuelo Gaitan Gaitan</v>
      </c>
      <c r="N189" s="34"/>
      <c r="O189" s="35" t="str">
        <f>IF(N189="","No hay fecha de respuesta!",NETWORKDAYS(G189,N189,[1]FESTIVOS!$A$2:$A$146))</f>
        <v>No hay fecha de respuesta!</v>
      </c>
      <c r="P189" s="31"/>
    </row>
    <row r="190" spans="1:16" ht="17.25" x14ac:dyDescent="0.25">
      <c r="A190" s="36" t="s">
        <v>35</v>
      </c>
      <c r="B190" s="30" t="s">
        <v>188</v>
      </c>
      <c r="C190" s="32">
        <v>330</v>
      </c>
      <c r="D190" s="30" t="s">
        <v>187</v>
      </c>
      <c r="E190" s="38">
        <v>2415312022</v>
      </c>
      <c r="F190" s="39">
        <v>20227100114092</v>
      </c>
      <c r="G190" s="40">
        <v>44736</v>
      </c>
      <c r="H190" s="40">
        <f>IF(G190="","",WORKDAY(G190,I190,[1]FESTIVOS!$A$2:$V$146))</f>
        <v>44761</v>
      </c>
      <c r="I190" s="32">
        <f>IFERROR(IFERROR(IF(B190=VLOOKUP(B190,[1]Dependencias!$J$3:$J$4,1,FALSE),VLOOKUP(B190,[1]Dependencias!$J$3:$K$4,2,FALSE)),VLOOKUP(A190,[1]Dependencias!$F$3:$I$15,4,FALSE)),"")</f>
        <v>15</v>
      </c>
      <c r="J190" s="30" t="s">
        <v>142</v>
      </c>
      <c r="K190" s="31" t="s">
        <v>489</v>
      </c>
      <c r="L190" s="33" t="str">
        <f>IFERROR(VLOOKUP($C190,[1]Dependencias!$A$2:$D$26,2,FALSE),"")</f>
        <v>Subdirección de Infraestructura y patrimonio cultural</v>
      </c>
      <c r="M190" s="33" t="str">
        <f>IFERROR(VLOOKUP($C190,[1]Dependencias!$A$2:$D$26,4,FALSE),"")</f>
        <v>Ivan Dario Quiñones Sanchez</v>
      </c>
      <c r="N190" s="34"/>
      <c r="O190" s="35" t="str">
        <f>IF(N190="","No hay fecha de respuesta!",NETWORKDAYS(G190,N190,[1]FESTIVOS!$A$2:$A$146))</f>
        <v>No hay fecha de respuesta!</v>
      </c>
      <c r="P190" s="31"/>
    </row>
    <row r="191" spans="1:16" ht="17.25" x14ac:dyDescent="0.25">
      <c r="A191" s="36" t="s">
        <v>41</v>
      </c>
      <c r="B191" s="30" t="s">
        <v>24</v>
      </c>
      <c r="C191" s="32">
        <v>700</v>
      </c>
      <c r="D191" s="30" t="s">
        <v>187</v>
      </c>
      <c r="E191" s="38">
        <v>2409122022</v>
      </c>
      <c r="F191" s="39">
        <v>20227100114742</v>
      </c>
      <c r="G191" s="40">
        <v>44740</v>
      </c>
      <c r="H191" s="40">
        <f>IF(G191="","",WORKDAY(G191,I191,[1]FESTIVOS!$A$2:$V$146))</f>
        <v>44748</v>
      </c>
      <c r="I191" s="32">
        <f>IFERROR(IFERROR(IF(B191=VLOOKUP(B191,[1]Dependencias!$J$3:$J$4,1,FALSE),VLOOKUP(B191,[1]Dependencias!$J$3:$K$4,2,FALSE)),VLOOKUP(A191,[1]Dependencias!$F$3:$I$15,4,FALSE)),"")</f>
        <v>5</v>
      </c>
      <c r="J191" s="30" t="s">
        <v>189</v>
      </c>
      <c r="K191" s="31" t="s">
        <v>490</v>
      </c>
      <c r="L191" s="33" t="str">
        <f>IFERROR(VLOOKUP($C191,[1]Dependencias!$A$2:$D$26,2,FALSE),"")</f>
        <v>Direccion de Gestion Corporativa</v>
      </c>
      <c r="M191" s="33" t="str">
        <f>IFERROR(VLOOKUP($C191,[1]Dependencias!$A$2:$D$26,4,FALSE),"")</f>
        <v>Yamile Borja Martinez</v>
      </c>
      <c r="N191" s="34">
        <v>44741</v>
      </c>
      <c r="O191" s="41">
        <f>IF(N191="","No hay fecha de respuesta!",NETWORKDAYS(G191,N191,[1]FESTIVOS!$A$2:$A$146))</f>
        <v>2</v>
      </c>
      <c r="P191" s="31" t="s">
        <v>491</v>
      </c>
    </row>
    <row r="192" spans="1:16" ht="17.25" x14ac:dyDescent="0.25">
      <c r="A192" s="36" t="s">
        <v>35</v>
      </c>
      <c r="B192" s="30" t="s">
        <v>188</v>
      </c>
      <c r="C192" s="32">
        <v>210</v>
      </c>
      <c r="D192" s="30" t="s">
        <v>187</v>
      </c>
      <c r="E192" s="38">
        <v>2409782022</v>
      </c>
      <c r="F192" s="39">
        <v>20227100114772</v>
      </c>
      <c r="G192" s="40">
        <v>44740</v>
      </c>
      <c r="H192" s="40">
        <f>IF(G192="","",WORKDAY(G192,I192,[1]FESTIVOS!$A$2:$V$146))</f>
        <v>44763</v>
      </c>
      <c r="I192" s="32">
        <f>IFERROR(IFERROR(IF(B192=VLOOKUP(B192,[1]Dependencias!$J$3:$J$4,1,FALSE),VLOOKUP(B192,[1]Dependencias!$J$3:$K$4,2,FALSE)),VLOOKUP(A192,[1]Dependencias!$F$3:$I$15,4,FALSE)),"")</f>
        <v>15</v>
      </c>
      <c r="J192" s="30" t="s">
        <v>189</v>
      </c>
      <c r="K192" s="31" t="s">
        <v>492</v>
      </c>
      <c r="L192" s="33" t="str">
        <f>IFERROR(VLOOKUP($C192,[1]Dependencias!$A$2:$D$26,2,FALSE),"")</f>
        <v>Dirección de Asuntos Locales y Participación</v>
      </c>
      <c r="M192" s="33" t="str">
        <f>IFERROR(VLOOKUP($C192,[1]Dependencias!$A$2:$D$26,4,FALSE),"")</f>
        <v>Alejandro Franco Plata</v>
      </c>
      <c r="N192" s="34"/>
      <c r="O192" s="35" t="str">
        <f>IF(N192="","No hay fecha de respuesta!",NETWORKDAYS(G192,N192,[1]FESTIVOS!$A$2:$A$146))</f>
        <v>No hay fecha de respuesta!</v>
      </c>
      <c r="P192" s="31"/>
    </row>
    <row r="193" spans="1:16" ht="17.25" x14ac:dyDescent="0.25">
      <c r="A193" s="36" t="s">
        <v>46</v>
      </c>
      <c r="B193" s="30" t="s">
        <v>24</v>
      </c>
      <c r="C193" s="32">
        <v>700</v>
      </c>
      <c r="D193" s="30" t="s">
        <v>187</v>
      </c>
      <c r="E193" s="38">
        <v>2418042022</v>
      </c>
      <c r="F193" s="39">
        <v>20227100115632</v>
      </c>
      <c r="G193" s="40">
        <v>44740</v>
      </c>
      <c r="H193" s="40">
        <f>IF(G193="","",WORKDAY(G193,I193,[1]FESTIVOS!$A$2:$V$146))</f>
        <v>44748</v>
      </c>
      <c r="I193" s="32">
        <f>IFERROR(IFERROR(IF(B193=VLOOKUP(B193,[1]Dependencias!$J$3:$J$4,1,FALSE),VLOOKUP(B193,[1]Dependencias!$J$3:$K$4,2,FALSE)),VLOOKUP(A193,[1]Dependencias!$F$3:$I$15,4,FALSE)),"")</f>
        <v>5</v>
      </c>
      <c r="J193" s="30" t="s">
        <v>192</v>
      </c>
      <c r="K193" s="31" t="s">
        <v>493</v>
      </c>
      <c r="L193" s="33" t="str">
        <f>IFERROR(VLOOKUP($C193,[1]Dependencias!$A$2:$D$26,2,FALSE),"")</f>
        <v>Direccion de Gestion Corporativa</v>
      </c>
      <c r="M193" s="33" t="str">
        <f>IFERROR(VLOOKUP($C193,[1]Dependencias!$A$2:$D$26,4,FALSE),"")</f>
        <v>Yamile Borja Martinez</v>
      </c>
      <c r="N193" s="34">
        <v>44741</v>
      </c>
      <c r="O193" s="41">
        <f>IF(N193="","No hay fecha de respuesta!",NETWORKDAYS(G193,N193,[1]FESTIVOS!$A$2:$A$146))</f>
        <v>2</v>
      </c>
      <c r="P193" s="31" t="s">
        <v>494</v>
      </c>
    </row>
    <row r="194" spans="1:16" ht="17.25" x14ac:dyDescent="0.25">
      <c r="A194" s="36" t="s">
        <v>41</v>
      </c>
      <c r="B194" s="30" t="s">
        <v>188</v>
      </c>
      <c r="C194" s="32">
        <v>730</v>
      </c>
      <c r="D194" s="30" t="s">
        <v>187</v>
      </c>
      <c r="E194" s="38">
        <v>2410582022</v>
      </c>
      <c r="F194" s="39">
        <v>20227100114932</v>
      </c>
      <c r="G194" s="40">
        <v>44740</v>
      </c>
      <c r="H194" s="40">
        <f>IF(G194="","",WORKDAY(G194,I194,[1]FESTIVOS!$A$2:$V$146))</f>
        <v>44763</v>
      </c>
      <c r="I194" s="32">
        <f>IFERROR(IFERROR(IF(B194=VLOOKUP(B194,[1]Dependencias!$J$3:$J$4,1,FALSE),VLOOKUP(B194,[1]Dependencias!$J$3:$K$4,2,FALSE)),VLOOKUP(A194,[1]Dependencias!$F$3:$I$15,4,FALSE)),"")</f>
        <v>15</v>
      </c>
      <c r="J194" s="30" t="s">
        <v>136</v>
      </c>
      <c r="K194" s="31" t="s">
        <v>495</v>
      </c>
      <c r="L194" s="33" t="str">
        <f>IFERROR(VLOOKUP($C194,[1]Dependencias!$A$2:$D$26,2,FALSE),"")</f>
        <v>Grupo Interno De Trabajo De Gestión Del Talento Humano</v>
      </c>
      <c r="M194" s="33" t="str">
        <f>IFERROR(VLOOKUP($C194,[1]Dependencias!$A$2:$D$26,4,FALSE),"")</f>
        <v>Alba Nohora Diaz Galan</v>
      </c>
      <c r="N194" s="34"/>
      <c r="O194" s="35" t="str">
        <f>IF(N194="","No hay fecha de respuesta!",NETWORKDAYS(G194,N194,[1]FESTIVOS!$A$2:$A$146))</f>
        <v>No hay fecha de respuesta!</v>
      </c>
      <c r="P194" s="31"/>
    </row>
    <row r="195" spans="1:16" ht="17.25" x14ac:dyDescent="0.25">
      <c r="A195" s="36" t="s">
        <v>35</v>
      </c>
      <c r="B195" s="30" t="s">
        <v>188</v>
      </c>
      <c r="C195" s="32">
        <v>330</v>
      </c>
      <c r="D195" s="30" t="s">
        <v>187</v>
      </c>
      <c r="E195" s="38">
        <v>2411542022</v>
      </c>
      <c r="F195" s="39">
        <v>20227100115042</v>
      </c>
      <c r="G195" s="40">
        <v>44740</v>
      </c>
      <c r="H195" s="40">
        <f>IF(G195="","",WORKDAY(G195,I195,[1]FESTIVOS!$A$2:$V$146))</f>
        <v>44763</v>
      </c>
      <c r="I195" s="32">
        <f>IFERROR(IFERROR(IF(B195=VLOOKUP(B195,[1]Dependencias!$J$3:$J$4,1,FALSE),VLOOKUP(B195,[1]Dependencias!$J$3:$K$4,2,FALSE)),VLOOKUP(A195,[1]Dependencias!$F$3:$I$15,4,FALSE)),"")</f>
        <v>15</v>
      </c>
      <c r="J195" s="30" t="s">
        <v>142</v>
      </c>
      <c r="K195" s="31" t="s">
        <v>496</v>
      </c>
      <c r="L195" s="33" t="str">
        <f>IFERROR(VLOOKUP($C195,[1]Dependencias!$A$2:$D$26,2,FALSE),"")</f>
        <v>Subdirección de Infraestructura y patrimonio cultural</v>
      </c>
      <c r="M195" s="33" t="str">
        <f>IFERROR(VLOOKUP($C195,[1]Dependencias!$A$2:$D$26,4,FALSE),"")</f>
        <v>Ivan Dario Quiñones Sanchez</v>
      </c>
      <c r="N195" s="34"/>
      <c r="O195" s="35" t="str">
        <f>IF(N195="","No hay fecha de respuesta!",NETWORKDAYS(G195,N195,[1]FESTIVOS!$A$2:$A$146))</f>
        <v>No hay fecha de respuesta!</v>
      </c>
      <c r="P195" s="31"/>
    </row>
    <row r="196" spans="1:16" ht="17.25" x14ac:dyDescent="0.25">
      <c r="A196" s="36" t="s">
        <v>41</v>
      </c>
      <c r="B196" s="30" t="s">
        <v>188</v>
      </c>
      <c r="C196" s="32">
        <v>700</v>
      </c>
      <c r="D196" s="30" t="s">
        <v>187</v>
      </c>
      <c r="E196" s="38">
        <v>2422182022</v>
      </c>
      <c r="F196" s="39">
        <v>20227100115832</v>
      </c>
      <c r="G196" s="40">
        <v>44741</v>
      </c>
      <c r="H196" s="40">
        <f>IF(G196="","",WORKDAY(G196,I196,[1]FESTIVOS!$A$2:$V$146))</f>
        <v>44764</v>
      </c>
      <c r="I196" s="32">
        <f>IFERROR(IFERROR(IF(B196=VLOOKUP(B196,[1]Dependencias!$J$3:$J$4,1,FALSE),VLOOKUP(B196,[1]Dependencias!$J$3:$K$4,2,FALSE)),VLOOKUP(A196,[1]Dependencias!$F$3:$I$15,4,FALSE)),"")</f>
        <v>15</v>
      </c>
      <c r="J196" s="30" t="s">
        <v>151</v>
      </c>
      <c r="K196" s="31" t="s">
        <v>441</v>
      </c>
      <c r="L196" s="33" t="str">
        <f>IFERROR(VLOOKUP($C196,[1]Dependencias!$A$2:$D$26,2,FALSE),"")</f>
        <v>Direccion de Gestion Corporativa</v>
      </c>
      <c r="M196" s="33" t="str">
        <f>IFERROR(VLOOKUP($C196,[1]Dependencias!$A$2:$D$26,4,FALSE),"")</f>
        <v>Yamile Borja Martinez</v>
      </c>
      <c r="N196" s="34"/>
      <c r="O196" s="35" t="str">
        <f>IF(N196="","No hay fecha de respuesta!",NETWORKDAYS(G196,N196,[1]FESTIVOS!$A$2:$A$146))</f>
        <v>No hay fecha de respuesta!</v>
      </c>
      <c r="P196" s="31"/>
    </row>
    <row r="197" spans="1:16" ht="17.25" x14ac:dyDescent="0.25">
      <c r="A197" s="36" t="s">
        <v>46</v>
      </c>
      <c r="B197" s="30" t="s">
        <v>24</v>
      </c>
      <c r="C197" s="32">
        <v>700</v>
      </c>
      <c r="D197" s="30" t="s">
        <v>187</v>
      </c>
      <c r="E197" s="38">
        <v>2424452022</v>
      </c>
      <c r="F197" s="39">
        <v>20227100115972</v>
      </c>
      <c r="G197" s="40">
        <v>44741</v>
      </c>
      <c r="H197" s="40">
        <f>IF(G197="","",WORKDAY(G197,I197,[1]FESTIVOS!$A$2:$V$146))</f>
        <v>44749</v>
      </c>
      <c r="I197" s="32">
        <f>IFERROR(IFERROR(IF(B197=VLOOKUP(B197,[1]Dependencias!$J$3:$J$4,1,FALSE),VLOOKUP(B197,[1]Dependencias!$J$3:$K$4,2,FALSE)),VLOOKUP(A197,[1]Dependencias!$F$3:$I$15,4,FALSE)),"")</f>
        <v>5</v>
      </c>
      <c r="J197" s="30" t="s">
        <v>192</v>
      </c>
      <c r="K197" s="31" t="s">
        <v>497</v>
      </c>
      <c r="L197" s="33" t="str">
        <f>IFERROR(VLOOKUP($C197,[1]Dependencias!$A$2:$D$26,2,FALSE),"")</f>
        <v>Direccion de Gestion Corporativa</v>
      </c>
      <c r="M197" s="33" t="str">
        <f>IFERROR(VLOOKUP($C197,[1]Dependencias!$A$2:$D$26,4,FALSE),"")</f>
        <v>Yamile Borja Martinez</v>
      </c>
      <c r="N197" s="34">
        <v>44741</v>
      </c>
      <c r="O197" s="41">
        <f>IF(N197="","No hay fecha de respuesta!",NETWORKDAYS(G197,N197,[1]FESTIVOS!$A$2:$A$146))</f>
        <v>1</v>
      </c>
      <c r="P197" s="31" t="s">
        <v>494</v>
      </c>
    </row>
    <row r="198" spans="1:16" ht="17.25" x14ac:dyDescent="0.25">
      <c r="A198" s="36" t="s">
        <v>41</v>
      </c>
      <c r="B198" s="30" t="s">
        <v>24</v>
      </c>
      <c r="C198" s="32">
        <v>700</v>
      </c>
      <c r="D198" s="30" t="s">
        <v>187</v>
      </c>
      <c r="E198" s="38">
        <v>2430852022</v>
      </c>
      <c r="F198" s="39">
        <v>20227100114912</v>
      </c>
      <c r="G198" s="40">
        <v>44740</v>
      </c>
      <c r="H198" s="40">
        <f>IF(G198="","",WORKDAY(G198,I198,[1]FESTIVOS!$A$2:$V$146))</f>
        <v>44748</v>
      </c>
      <c r="I198" s="32">
        <f>IFERROR(IFERROR(IF(B198=VLOOKUP(B198,[1]Dependencias!$J$3:$J$4,1,FALSE),VLOOKUP(B198,[1]Dependencias!$J$3:$K$4,2,FALSE)),VLOOKUP(A198,[1]Dependencias!$F$3:$I$15,4,FALSE)),"")</f>
        <v>5</v>
      </c>
      <c r="J198" s="30" t="s">
        <v>189</v>
      </c>
      <c r="K198" s="31" t="s">
        <v>498</v>
      </c>
      <c r="L198" s="33" t="str">
        <f>IFERROR(VLOOKUP($C198,[1]Dependencias!$A$2:$D$26,2,FALSE),"")</f>
        <v>Direccion de Gestion Corporativa</v>
      </c>
      <c r="M198" s="33" t="str">
        <f>IFERROR(VLOOKUP($C198,[1]Dependencias!$A$2:$D$26,4,FALSE),"")</f>
        <v>Yamile Borja Martinez</v>
      </c>
      <c r="N198" s="34">
        <v>44741</v>
      </c>
      <c r="O198" s="41">
        <f>IF(N198="","No hay fecha de respuesta!",NETWORKDAYS(G198,N198,[1]FESTIVOS!$A$2:$A$146))</f>
        <v>2</v>
      </c>
      <c r="P198" s="31" t="s">
        <v>494</v>
      </c>
    </row>
    <row r="199" spans="1:16" ht="17.25" x14ac:dyDescent="0.25">
      <c r="A199" s="36" t="s">
        <v>46</v>
      </c>
      <c r="B199" s="30" t="s">
        <v>188</v>
      </c>
      <c r="C199" s="32">
        <v>220</v>
      </c>
      <c r="D199" s="30" t="s">
        <v>187</v>
      </c>
      <c r="E199" s="38">
        <v>2433192022</v>
      </c>
      <c r="F199" s="39">
        <v>20227100116252</v>
      </c>
      <c r="G199" s="40">
        <v>44741</v>
      </c>
      <c r="H199" s="40">
        <f>IF(G199="","",WORKDAY(G199,I199,[1]FESTIVOS!$A$2:$V$146))</f>
        <v>44756</v>
      </c>
      <c r="I199" s="32">
        <f>IFERROR(IFERROR(IF(B199=VLOOKUP(B199,[1]Dependencias!$J$3:$J$4,1,FALSE),VLOOKUP(B199,[1]Dependencias!$J$3:$K$4,2,FALSE)),VLOOKUP(A199,[1]Dependencias!$F$3:$I$15,4,FALSE)),"")</f>
        <v>10</v>
      </c>
      <c r="J199" s="30" t="s">
        <v>189</v>
      </c>
      <c r="K199" s="31" t="s">
        <v>499</v>
      </c>
      <c r="L199" s="33" t="str">
        <f>IFERROR(VLOOKUP($C199,[1]Dependencias!$A$2:$D$26,2,FALSE),"")</f>
        <v>Dirección de Fomento</v>
      </c>
      <c r="M199" s="33" t="str">
        <f>IFERROR(VLOOKUP($C199,[1]Dependencias!$A$2:$D$26,4,FALSE),"")</f>
        <v>Vanessa Barrenecha Samur</v>
      </c>
      <c r="N199" s="34"/>
      <c r="O199" s="35" t="str">
        <f>IF(N199="","No hay fecha de respuesta!",NETWORKDAYS(G199,N199,[1]FESTIVOS!$A$2:$A$146))</f>
        <v>No hay fecha de respuesta!</v>
      </c>
      <c r="P199" s="31"/>
    </row>
    <row r="200" spans="1:16" ht="17.25" x14ac:dyDescent="0.25">
      <c r="A200" s="36" t="s">
        <v>46</v>
      </c>
      <c r="B200" s="30" t="s">
        <v>188</v>
      </c>
      <c r="C200" s="32">
        <v>210</v>
      </c>
      <c r="D200" s="30" t="s">
        <v>190</v>
      </c>
      <c r="E200" s="38">
        <v>2419822022</v>
      </c>
      <c r="F200" s="39">
        <v>20227100118932</v>
      </c>
      <c r="G200" s="40">
        <v>44741</v>
      </c>
      <c r="H200" s="40">
        <f>IF(G200="","",WORKDAY(G200,I200,[1]FESTIVOS!$A$2:$V$146))</f>
        <v>44756</v>
      </c>
      <c r="I200" s="32">
        <f>IFERROR(IFERROR(IF(B200=VLOOKUP(B200,[1]Dependencias!$J$3:$J$4,1,FALSE),VLOOKUP(B200,[1]Dependencias!$J$3:$K$4,2,FALSE)),VLOOKUP(A200,[1]Dependencias!$F$3:$I$15,4,FALSE)),"")</f>
        <v>10</v>
      </c>
      <c r="J200" s="30" t="s">
        <v>192</v>
      </c>
      <c r="K200" s="31" t="s">
        <v>500</v>
      </c>
      <c r="L200" s="33" t="str">
        <f>IFERROR(VLOOKUP($C200,[1]Dependencias!$A$2:$D$26,2,FALSE),"")</f>
        <v>Dirección de Asuntos Locales y Participación</v>
      </c>
      <c r="M200" s="33" t="str">
        <f>IFERROR(VLOOKUP($C200,[1]Dependencias!$A$2:$D$26,4,FALSE),"")</f>
        <v>Alejandro Franco Plata</v>
      </c>
      <c r="N200" s="34"/>
      <c r="O200" s="35" t="str">
        <f>IF(N200="","No hay fecha de respuesta!",NETWORKDAYS(G200,N200,[1]FESTIVOS!$A$2:$A$146))</f>
        <v>No hay fecha de respuesta!</v>
      </c>
      <c r="P200" s="31"/>
    </row>
    <row r="201" spans="1:16" ht="17.25" x14ac:dyDescent="0.25">
      <c r="A201" s="36" t="s">
        <v>46</v>
      </c>
      <c r="B201" s="30" t="s">
        <v>188</v>
      </c>
      <c r="C201" s="32">
        <v>220</v>
      </c>
      <c r="D201" s="30" t="s">
        <v>187</v>
      </c>
      <c r="E201" s="38">
        <v>2439942022</v>
      </c>
      <c r="F201" s="39">
        <v>20227100116652</v>
      </c>
      <c r="G201" s="40">
        <v>44742</v>
      </c>
      <c r="H201" s="40">
        <f>IF(G201="","",WORKDAY(G201,I201,[1]FESTIVOS!$A$2:$V$146))</f>
        <v>44757</v>
      </c>
      <c r="I201" s="32">
        <f>IFERROR(IFERROR(IF(B201=VLOOKUP(B201,[1]Dependencias!$J$3:$J$4,1,FALSE),VLOOKUP(B201,[1]Dependencias!$J$3:$K$4,2,FALSE)),VLOOKUP(A201,[1]Dependencias!$F$3:$I$15,4,FALSE)),"")</f>
        <v>10</v>
      </c>
      <c r="J201" s="30" t="s">
        <v>189</v>
      </c>
      <c r="K201" s="31" t="s">
        <v>501</v>
      </c>
      <c r="L201" s="33" t="str">
        <f>IFERROR(VLOOKUP($C201,[1]Dependencias!$A$2:$D$26,2,FALSE),"")</f>
        <v>Dirección de Fomento</v>
      </c>
      <c r="M201" s="33" t="str">
        <f>IFERROR(VLOOKUP($C201,[1]Dependencias!$A$2:$D$26,4,FALSE),"")</f>
        <v>Vanessa Barrenecha Samur</v>
      </c>
      <c r="N201" s="34"/>
      <c r="O201" s="35" t="str">
        <f>IF(N201="","No hay fecha de respuesta!",NETWORKDAYS(G201,N201,[1]FESTIVOS!$A$2:$A$146))</f>
        <v>No hay fecha de respuesta!</v>
      </c>
      <c r="P201" s="31"/>
    </row>
    <row r="202" spans="1:16" ht="17.25" x14ac:dyDescent="0.25">
      <c r="A202" s="36" t="s">
        <v>46</v>
      </c>
      <c r="B202" s="30" t="s">
        <v>188</v>
      </c>
      <c r="C202" s="32">
        <v>330</v>
      </c>
      <c r="D202" s="30" t="s">
        <v>187</v>
      </c>
      <c r="E202" s="38">
        <v>2449042022</v>
      </c>
      <c r="F202" s="39">
        <v>20227100117082</v>
      </c>
      <c r="G202" s="40">
        <v>44742</v>
      </c>
      <c r="H202" s="40">
        <f>IF(G202="","",WORKDAY(G202,I202,[1]FESTIVOS!$A$2:$V$146))</f>
        <v>44757</v>
      </c>
      <c r="I202" s="32">
        <f>IFERROR(IFERROR(IF(B202=VLOOKUP(B202,[1]Dependencias!$J$3:$J$4,1,FALSE),VLOOKUP(B202,[1]Dependencias!$J$3:$K$4,2,FALSE)),VLOOKUP(A202,[1]Dependencias!$F$3:$I$15,4,FALSE)),"")</f>
        <v>10</v>
      </c>
      <c r="J202" s="30" t="s">
        <v>142</v>
      </c>
      <c r="K202" s="31" t="s">
        <v>502</v>
      </c>
      <c r="L202" s="33" t="str">
        <f>IFERROR(VLOOKUP($C202,[1]Dependencias!$A$2:$D$26,2,FALSE),"")</f>
        <v>Subdirección de Infraestructura y patrimonio cultural</v>
      </c>
      <c r="M202" s="33" t="str">
        <f>IFERROR(VLOOKUP($C202,[1]Dependencias!$A$2:$D$26,4,FALSE),"")</f>
        <v>Ivan Dario Quiñones Sanchez</v>
      </c>
      <c r="N202" s="34"/>
      <c r="O202" s="35" t="str">
        <f>IF(N202="","No hay fecha de respuesta!",NETWORKDAYS(G202,N202,[1]FESTIVOS!$A$2:$A$146))</f>
        <v>No hay fecha de respuesta!</v>
      </c>
      <c r="P202" s="31"/>
    </row>
    <row r="203" spans="1:16" ht="17.25" x14ac:dyDescent="0.25">
      <c r="A203" s="29" t="s">
        <v>35</v>
      </c>
      <c r="B203" s="30" t="s">
        <v>188</v>
      </c>
      <c r="C203" s="32">
        <v>330</v>
      </c>
      <c r="D203" s="30" t="s">
        <v>187</v>
      </c>
      <c r="E203" s="38">
        <v>2427632022</v>
      </c>
      <c r="F203" s="39">
        <v>20227100116052</v>
      </c>
      <c r="G203" s="40">
        <v>44741</v>
      </c>
      <c r="H203" s="40">
        <f>IF(G203="","",WORKDAY(G203,I203,[1]FESTIVOS!$A$2:$V$146))</f>
        <v>44764</v>
      </c>
      <c r="I203" s="32">
        <f>IFERROR(IFERROR(IF(B203=VLOOKUP(B203,[1]Dependencias!$J$3:$J$4,1,FALSE),VLOOKUP(B203,[1]Dependencias!$J$3:$K$4,2,FALSE)),VLOOKUP(A203,[1]Dependencias!$F$3:$I$15,4,FALSE)),"")</f>
        <v>15</v>
      </c>
      <c r="J203" s="30" t="s">
        <v>142</v>
      </c>
      <c r="K203" s="31" t="s">
        <v>503</v>
      </c>
      <c r="L203" s="33" t="str">
        <f>IFERROR(VLOOKUP($C203,[1]Dependencias!$A$2:$D$26,2,FALSE),"")</f>
        <v>Subdirección de Infraestructura y patrimonio cultural</v>
      </c>
      <c r="M203" s="33" t="str">
        <f>IFERROR(VLOOKUP($C203,[1]Dependencias!$A$2:$D$26,4,FALSE),"")</f>
        <v>Ivan Dario Quiñones Sanchez</v>
      </c>
      <c r="N203" s="34"/>
      <c r="O203" s="35" t="str">
        <f>IF(N203="","No hay fecha de respuesta!",NETWORKDAYS(G203,N203,[1]FESTIVOS!$A$2:$A$146))</f>
        <v>No hay fecha de respuesta!</v>
      </c>
      <c r="P203" s="31"/>
    </row>
    <row r="204" spans="1:16" ht="17.25" x14ac:dyDescent="0.25">
      <c r="A204" s="29" t="s">
        <v>41</v>
      </c>
      <c r="B204" s="30" t="s">
        <v>188</v>
      </c>
      <c r="C204" s="32">
        <v>760</v>
      </c>
      <c r="D204" s="30" t="s">
        <v>187</v>
      </c>
      <c r="E204" s="38">
        <v>2433412022</v>
      </c>
      <c r="F204" s="39">
        <v>20227100116292</v>
      </c>
      <c r="G204" s="40">
        <v>44741</v>
      </c>
      <c r="H204" s="40">
        <f>IF(G204="","",WORKDAY(G204,I204,[1]FESTIVOS!$A$2:$V$146))</f>
        <v>44764</v>
      </c>
      <c r="I204" s="32">
        <f>IFERROR(IFERROR(IF(B204=VLOOKUP(B204,[1]Dependencias!$J$3:$J$4,1,FALSE),VLOOKUP(B204,[1]Dependencias!$J$3:$K$4,2,FALSE)),VLOOKUP(A204,[1]Dependencias!$F$3:$I$15,4,FALSE)),"")</f>
        <v>15</v>
      </c>
      <c r="J204" s="30" t="s">
        <v>136</v>
      </c>
      <c r="K204" s="31" t="s">
        <v>504</v>
      </c>
      <c r="L204" s="33" t="str">
        <f>IFERROR(VLOOKUP($C204,[1]Dependencias!$A$2:$D$26,2,FALSE),"")</f>
        <v>Grupo interno de Trabajo de Contratacion</v>
      </c>
      <c r="M204" s="33" t="str">
        <f>IFERROR(VLOOKUP($C204,[1]Dependencias!$A$2:$D$26,4,FALSE),"")</f>
        <v>Myriam Janeth Sosa Sedano</v>
      </c>
      <c r="N204" s="34"/>
      <c r="O204" s="35" t="str">
        <f>IF(N204="","No hay fecha de respuesta!",NETWORKDAYS(G204,N204,[1]FESTIVOS!$A$2:$A$146))</f>
        <v>No hay fecha de respuesta!</v>
      </c>
      <c r="P204" s="31"/>
    </row>
    <row r="205" spans="1:16" ht="17.25" x14ac:dyDescent="0.25">
      <c r="A205" s="29" t="s">
        <v>41</v>
      </c>
      <c r="B205" s="30" t="s">
        <v>188</v>
      </c>
      <c r="C205" s="32">
        <v>900</v>
      </c>
      <c r="D205" s="30" t="s">
        <v>190</v>
      </c>
      <c r="E205" s="38">
        <v>2422472022</v>
      </c>
      <c r="F205" s="39">
        <v>20227100118262</v>
      </c>
      <c r="G205" s="40">
        <v>44741</v>
      </c>
      <c r="H205" s="40">
        <f>IF(G205="","",WORKDAY(G205,I205,[1]FESTIVOS!$A$2:$V$146))</f>
        <v>44764</v>
      </c>
      <c r="I205" s="32">
        <f>IFERROR(IFERROR(IF(B205=VLOOKUP(B205,[1]Dependencias!$J$3:$J$4,1,FALSE),VLOOKUP(B205,[1]Dependencias!$J$3:$K$4,2,FALSE)),VLOOKUP(A205,[1]Dependencias!$F$3:$I$15,4,FALSE)),"")</f>
        <v>15</v>
      </c>
      <c r="J205" s="30" t="s">
        <v>140</v>
      </c>
      <c r="K205" s="31" t="s">
        <v>505</v>
      </c>
      <c r="L205" s="33" t="str">
        <f>IFERROR(VLOOKUP($C205,[1]Dependencias!$A$2:$D$26,2,FALSE),"")</f>
        <v>Subsecretaria de Cultura Ciudadana y Gestión del Conocimiento</v>
      </c>
      <c r="M205" s="33" t="str">
        <f>IFERROR(VLOOKUP($C205,[1]Dependencias!$A$2:$D$26,4,FALSE),"")</f>
        <v>Henry Samuel Murrain Knudson</v>
      </c>
      <c r="N205" s="34"/>
      <c r="O205" s="35" t="str">
        <f>IF(N205="","No hay fecha de respuesta!",NETWORKDAYS(G205,N205,[1]FESTIVOS!$A$2:$A$146))</f>
        <v>No hay fecha de respuesta!</v>
      </c>
      <c r="P205" s="31"/>
    </row>
    <row r="206" spans="1:16" ht="17.25" x14ac:dyDescent="0.25">
      <c r="A206" s="29" t="s">
        <v>66</v>
      </c>
      <c r="B206" s="30" t="s">
        <v>188</v>
      </c>
      <c r="C206" s="32">
        <v>800</v>
      </c>
      <c r="D206" s="30" t="s">
        <v>187</v>
      </c>
      <c r="E206" s="38">
        <v>2439432022</v>
      </c>
      <c r="F206" s="39">
        <v>20227100116562</v>
      </c>
      <c r="G206" s="40">
        <v>44742</v>
      </c>
      <c r="H206" s="40">
        <f>IF(G206="","",WORKDAY(G206,I206,[1]FESTIVOS!$A$2:$V$146))</f>
        <v>44767</v>
      </c>
      <c r="I206" s="32">
        <f>IFERROR(IFERROR(IF(B206=VLOOKUP(B206,[1]Dependencias!$J$3:$J$4,1,FALSE),VLOOKUP(B206,[1]Dependencias!$J$3:$K$4,2,FALSE)),VLOOKUP(A206,[1]Dependencias!$F$3:$I$15,4,FALSE)),"")</f>
        <v>15</v>
      </c>
      <c r="J206" s="30" t="s">
        <v>148</v>
      </c>
      <c r="K206" s="31" t="s">
        <v>506</v>
      </c>
      <c r="L206" s="33" t="str">
        <f>IFERROR(VLOOKUP($C206,[1]Dependencias!$A$2:$D$26,2,FALSE),"")</f>
        <v>Dirección de Lectura y Bibliotecas</v>
      </c>
      <c r="M206" s="33" t="str">
        <f>IFERROR(VLOOKUP($C206,[1]Dependencias!$A$2:$D$26,4,FALSE),"")</f>
        <v>Maria Consuelo Gaitan Gaitan</v>
      </c>
      <c r="N206" s="34"/>
      <c r="O206" s="35" t="str">
        <f>IF(N206="","No hay fecha de respuesta!",NETWORKDAYS(G206,N206,[1]FESTIVOS!$A$2:$A$146))</f>
        <v>No hay fecha de respuesta!</v>
      </c>
      <c r="P206" s="31"/>
    </row>
    <row r="207" spans="1:16" ht="17.25" x14ac:dyDescent="0.25">
      <c r="A207" s="29" t="s">
        <v>46</v>
      </c>
      <c r="B207" s="30" t="s">
        <v>188</v>
      </c>
      <c r="C207" s="32">
        <v>220</v>
      </c>
      <c r="D207" s="30" t="s">
        <v>187</v>
      </c>
      <c r="E207" s="38">
        <v>2440252022</v>
      </c>
      <c r="F207" s="39">
        <v>20227100116722</v>
      </c>
      <c r="G207" s="40">
        <v>44742</v>
      </c>
      <c r="H207" s="40">
        <f>IF(G207="","",WORKDAY(G207,I207,[1]FESTIVOS!$A$2:$V$146))</f>
        <v>44757</v>
      </c>
      <c r="I207" s="32">
        <f>IFERROR(IFERROR(IF(B207=VLOOKUP(B207,[1]Dependencias!$J$3:$J$4,1,FALSE),VLOOKUP(B207,[1]Dependencias!$J$3:$K$4,2,FALSE)),VLOOKUP(A207,[1]Dependencias!$F$3:$I$15,4,FALSE)),"")</f>
        <v>10</v>
      </c>
      <c r="J207" s="30" t="s">
        <v>189</v>
      </c>
      <c r="K207" s="31" t="s">
        <v>507</v>
      </c>
      <c r="L207" s="33" t="str">
        <f>IFERROR(VLOOKUP($C207,[1]Dependencias!$A$2:$D$26,2,FALSE),"")</f>
        <v>Dirección de Fomento</v>
      </c>
      <c r="M207" s="33" t="str">
        <f>IFERROR(VLOOKUP($C207,[1]Dependencias!$A$2:$D$26,4,FALSE),"")</f>
        <v>Vanessa Barrenecha Samur</v>
      </c>
      <c r="N207" s="34"/>
      <c r="O207" s="35" t="str">
        <f>IF(N207="","No hay fecha de respuesta!",NETWORKDAYS(G207,N207,[1]FESTIVOS!$A$2:$A$146))</f>
        <v>No hay fecha de respuesta!</v>
      </c>
      <c r="P207" s="31"/>
    </row>
    <row r="208" spans="1:16" ht="17.25" x14ac:dyDescent="0.25">
      <c r="A208" s="29" t="s">
        <v>46</v>
      </c>
      <c r="B208" s="30" t="s">
        <v>188</v>
      </c>
      <c r="C208" s="32">
        <v>210</v>
      </c>
      <c r="D208" s="30" t="s">
        <v>187</v>
      </c>
      <c r="E208" s="38">
        <v>2445152022</v>
      </c>
      <c r="F208" s="39">
        <v>20227100117012</v>
      </c>
      <c r="G208" s="40">
        <v>44742</v>
      </c>
      <c r="H208" s="40">
        <f>IF(G208="","",WORKDAY(G208,I208,[1]FESTIVOS!$A$2:$V$146))</f>
        <v>44757</v>
      </c>
      <c r="I208" s="32">
        <f>IFERROR(IFERROR(IF(B208=VLOOKUP(B208,[1]Dependencias!$J$3:$J$4,1,FALSE),VLOOKUP(B208,[1]Dependencias!$J$3:$K$4,2,FALSE)),VLOOKUP(A208,[1]Dependencias!$F$3:$I$15,4,FALSE)),"")</f>
        <v>10</v>
      </c>
      <c r="J208" s="30" t="s">
        <v>189</v>
      </c>
      <c r="K208" s="31" t="s">
        <v>508</v>
      </c>
      <c r="L208" s="33" t="str">
        <f>IFERROR(VLOOKUP($C208,[1]Dependencias!$A$2:$D$26,2,FALSE),"")</f>
        <v>Dirección de Asuntos Locales y Participación</v>
      </c>
      <c r="M208" s="33" t="str">
        <f>IFERROR(VLOOKUP($C208,[1]Dependencias!$A$2:$D$26,4,FALSE),"")</f>
        <v>Alejandro Franco Plata</v>
      </c>
      <c r="N208" s="34"/>
      <c r="O208" s="35" t="str">
        <f>IF(N208="","No hay fecha de respuesta!",NETWORKDAYS(G208,N208,[1]FESTIVOS!$A$2:$A$146))</f>
        <v>No hay fecha de respuesta!</v>
      </c>
      <c r="P208" s="31"/>
    </row>
    <row r="209" spans="1:16" ht="17.25" x14ac:dyDescent="0.25">
      <c r="A209" s="29" t="s">
        <v>41</v>
      </c>
      <c r="B209" s="30" t="s">
        <v>188</v>
      </c>
      <c r="C209" s="32">
        <v>900</v>
      </c>
      <c r="D209" s="30" t="s">
        <v>190</v>
      </c>
      <c r="E209" s="38">
        <v>2446632022</v>
      </c>
      <c r="F209" s="39">
        <v>20227100119002</v>
      </c>
      <c r="G209" s="40">
        <v>44742</v>
      </c>
      <c r="H209" s="40">
        <f>IF(G209="","",WORKDAY(G209,I209,[1]FESTIVOS!$A$2:$V$146))</f>
        <v>44767</v>
      </c>
      <c r="I209" s="32">
        <f>IFERROR(IFERROR(IF(B209=VLOOKUP(B209,[1]Dependencias!$J$3:$J$4,1,FALSE),VLOOKUP(B209,[1]Dependencias!$J$3:$K$4,2,FALSE)),VLOOKUP(A209,[1]Dependencias!$F$3:$I$15,4,FALSE)),"")</f>
        <v>15</v>
      </c>
      <c r="J209" s="30" t="s">
        <v>133</v>
      </c>
      <c r="K209" s="31" t="s">
        <v>509</v>
      </c>
      <c r="L209" s="33" t="str">
        <f>IFERROR(VLOOKUP($C209,[1]Dependencias!$A$2:$D$26,2,FALSE),"")</f>
        <v>Subsecretaria de Cultura Ciudadana y Gestión del Conocimiento</v>
      </c>
      <c r="M209" s="33" t="str">
        <f>IFERROR(VLOOKUP($C209,[1]Dependencias!$A$2:$D$26,4,FALSE),"")</f>
        <v>Henry Samuel Murrain Knudson</v>
      </c>
      <c r="N209" s="34"/>
      <c r="O209" s="35" t="str">
        <f>IF(N209="","No hay fecha de respuesta!",NETWORKDAYS(G209,N209,[1]FESTIVOS!$A$2:$A$146))</f>
        <v>No hay fecha de respuesta!</v>
      </c>
      <c r="P209" s="31"/>
    </row>
  </sheetData>
  <mergeCells count="7">
    <mergeCell ref="P4:P5"/>
    <mergeCell ref="A1:B3"/>
    <mergeCell ref="C1:O2"/>
    <mergeCell ref="C3:O3"/>
    <mergeCell ref="A4:I4"/>
    <mergeCell ref="J4:K4"/>
    <mergeCell ref="N4:O4"/>
  </mergeCells>
  <dataValidations count="4">
    <dataValidation type="list" allowBlank="1" sqref="J6:J209" xr:uid="{57ED9B51-1D3C-467C-9448-8254F22EB62D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  <dataValidation type="list" allowBlank="1" sqref="B6:B209" xr:uid="{7714432A-FEF9-4D7F-A3B2-03EB037441CE}">
      <formula1>"Petición Incompleta,Traslado,Respuesta Definitiva,Solicitud de Ampliación de Término,Correspondencia"</formula1>
    </dataValidation>
    <dataValidation type="list" allowBlank="1" sqref="D6:D209" xr:uid="{B54763A7-20C0-4414-AFB4-15F4E892BDF7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A6:A209" xr:uid="{7560D96E-85BC-4D3E-9EE5-4E18F55F9702}">
      <formula1>"IN,EE,SP,DPIG,DPIP,SIG,SIP,CO,DE,RE,QU,SU,FE"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Junio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Leonardo Gonzalez Tellez</dc:creator>
  <cp:lastModifiedBy>scrdinvitado</cp:lastModifiedBy>
  <dcterms:created xsi:type="dcterms:W3CDTF">2019-08-09T16:48:43Z</dcterms:created>
  <dcterms:modified xsi:type="dcterms:W3CDTF">2022-09-01T19:54:25Z</dcterms:modified>
</cp:coreProperties>
</file>