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scrdinvitado\Downloads\"/>
    </mc:Choice>
  </mc:AlternateContent>
  <xr:revisionPtr revIDLastSave="0" documentId="13_ncr:1_{9F352F8D-A4D4-4626-BD0C-C0DAF409399C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Dependencias" sheetId="1" state="hidden" r:id="rId1"/>
    <sheet name="FESTIVOS" sheetId="2" state="hidden" r:id="rId2"/>
    <sheet name="Julio 2022" sheetId="9" r:id="rId3"/>
  </sheets>
  <externalReferences>
    <externalReference r:id="rId4"/>
  </externalReferences>
  <definedNames>
    <definedName name="_xlnm._FilterDatabase" localSheetId="2" hidden="1">'Julio 2022'!$A$5:$P$160</definedName>
  </definedNames>
  <calcPr calcId="181029"/>
  <customWorkbookViews>
    <customWorkbookView name="Filtro 1" guid="{3D09463C-5143-409F-961C-F995863DB8C8}" maximized="1" windowWidth="0" windowHeight="0" activeSheetId="0"/>
    <customWorkbookView name="Filtro 2" guid="{EC3C8118-63ED-46D3-936B-EC0B0D768EF0}" maximized="1" windowWidth="0" windowHeight="0" activeSheetId="0"/>
    <customWorkbookView name="Filtro 3" guid="{9BBD1665-231B-4B85-9312-CF3D3EFC7459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2" roundtripDataSignature="AMtx7mgqfsseqQgDpviGsatLf0VVurDpHA=="/>
    </ext>
  </extLst>
</workbook>
</file>

<file path=xl/calcChain.xml><?xml version="1.0" encoding="utf-8"?>
<calcChain xmlns="http://schemas.openxmlformats.org/spreadsheetml/2006/main">
  <c r="O160" i="9" l="1"/>
  <c r="M160" i="9"/>
  <c r="L160" i="9"/>
  <c r="I160" i="9"/>
  <c r="H160" i="9" s="1"/>
  <c r="O159" i="9"/>
  <c r="M159" i="9"/>
  <c r="L159" i="9"/>
  <c r="I159" i="9"/>
  <c r="H159" i="9" s="1"/>
  <c r="O158" i="9"/>
  <c r="M158" i="9"/>
  <c r="L158" i="9"/>
  <c r="I158" i="9"/>
  <c r="H158" i="9" s="1"/>
  <c r="O157" i="9"/>
  <c r="M157" i="9"/>
  <c r="L157" i="9"/>
  <c r="I157" i="9"/>
  <c r="H157" i="9" s="1"/>
  <c r="O156" i="9"/>
  <c r="M156" i="9"/>
  <c r="L156" i="9"/>
  <c r="I156" i="9"/>
  <c r="H156" i="9" s="1"/>
  <c r="O155" i="9"/>
  <c r="M155" i="9"/>
  <c r="L155" i="9"/>
  <c r="I155" i="9"/>
  <c r="H155" i="9" s="1"/>
  <c r="O154" i="9"/>
  <c r="M154" i="9"/>
  <c r="L154" i="9"/>
  <c r="I154" i="9"/>
  <c r="H154" i="9" s="1"/>
  <c r="O153" i="9"/>
  <c r="M153" i="9"/>
  <c r="L153" i="9"/>
  <c r="I153" i="9"/>
  <c r="H153" i="9" s="1"/>
  <c r="O152" i="9"/>
  <c r="M152" i="9"/>
  <c r="L152" i="9"/>
  <c r="I152" i="9"/>
  <c r="H152" i="9" s="1"/>
  <c r="O151" i="9"/>
  <c r="M151" i="9"/>
  <c r="L151" i="9"/>
  <c r="I151" i="9"/>
  <c r="H151" i="9" s="1"/>
  <c r="O150" i="9"/>
  <c r="M150" i="9"/>
  <c r="L150" i="9"/>
  <c r="I150" i="9"/>
  <c r="H150" i="9" s="1"/>
  <c r="O149" i="9"/>
  <c r="M149" i="9"/>
  <c r="L149" i="9"/>
  <c r="I149" i="9"/>
  <c r="H149" i="9" s="1"/>
  <c r="O148" i="9"/>
  <c r="M148" i="9"/>
  <c r="L148" i="9"/>
  <c r="I148" i="9"/>
  <c r="H148" i="9" s="1"/>
  <c r="O147" i="9"/>
  <c r="M147" i="9"/>
  <c r="L147" i="9"/>
  <c r="I147" i="9"/>
  <c r="H147" i="9" s="1"/>
  <c r="O146" i="9"/>
  <c r="M146" i="9"/>
  <c r="L146" i="9"/>
  <c r="I146" i="9"/>
  <c r="H146" i="9" s="1"/>
  <c r="O145" i="9"/>
  <c r="M145" i="9"/>
  <c r="L145" i="9"/>
  <c r="I145" i="9"/>
  <c r="H145" i="9" s="1"/>
  <c r="O144" i="9"/>
  <c r="M144" i="9"/>
  <c r="L144" i="9"/>
  <c r="I144" i="9"/>
  <c r="H144" i="9" s="1"/>
  <c r="O143" i="9"/>
  <c r="M143" i="9"/>
  <c r="L143" i="9"/>
  <c r="I143" i="9"/>
  <c r="H143" i="9" s="1"/>
  <c r="O142" i="9"/>
  <c r="M142" i="9"/>
  <c r="L142" i="9"/>
  <c r="I142" i="9"/>
  <c r="H142" i="9" s="1"/>
  <c r="O141" i="9"/>
  <c r="M141" i="9"/>
  <c r="L141" i="9"/>
  <c r="I141" i="9"/>
  <c r="H141" i="9" s="1"/>
  <c r="O140" i="9"/>
  <c r="M140" i="9"/>
  <c r="L140" i="9"/>
  <c r="I140" i="9"/>
  <c r="H140" i="9" s="1"/>
  <c r="O139" i="9"/>
  <c r="M139" i="9"/>
  <c r="L139" i="9"/>
  <c r="I139" i="9"/>
  <c r="H139" i="9" s="1"/>
  <c r="O138" i="9"/>
  <c r="M138" i="9"/>
  <c r="L138" i="9"/>
  <c r="I138" i="9"/>
  <c r="H138" i="9" s="1"/>
  <c r="O137" i="9"/>
  <c r="M137" i="9"/>
  <c r="L137" i="9"/>
  <c r="I137" i="9"/>
  <c r="H137" i="9" s="1"/>
  <c r="O136" i="9"/>
  <c r="M136" i="9"/>
  <c r="L136" i="9"/>
  <c r="I136" i="9"/>
  <c r="H136" i="9" s="1"/>
  <c r="O135" i="9"/>
  <c r="M135" i="9"/>
  <c r="L135" i="9"/>
  <c r="I135" i="9"/>
  <c r="H135" i="9" s="1"/>
  <c r="O134" i="9"/>
  <c r="M134" i="9"/>
  <c r="L134" i="9"/>
  <c r="I134" i="9"/>
  <c r="H134" i="9" s="1"/>
  <c r="O133" i="9"/>
  <c r="M133" i="9"/>
  <c r="L133" i="9"/>
  <c r="I133" i="9"/>
  <c r="H133" i="9" s="1"/>
  <c r="O132" i="9"/>
  <c r="M132" i="9"/>
  <c r="L132" i="9"/>
  <c r="I132" i="9"/>
  <c r="H132" i="9" s="1"/>
  <c r="O131" i="9"/>
  <c r="M131" i="9"/>
  <c r="L131" i="9"/>
  <c r="I131" i="9"/>
  <c r="H131" i="9" s="1"/>
  <c r="O130" i="9"/>
  <c r="M130" i="9"/>
  <c r="L130" i="9"/>
  <c r="I130" i="9"/>
  <c r="H130" i="9" s="1"/>
  <c r="O129" i="9"/>
  <c r="M129" i="9"/>
  <c r="L129" i="9"/>
  <c r="I129" i="9"/>
  <c r="H129" i="9" s="1"/>
  <c r="O128" i="9"/>
  <c r="M128" i="9"/>
  <c r="L128" i="9"/>
  <c r="I128" i="9"/>
  <c r="H128" i="9" s="1"/>
  <c r="O127" i="9"/>
  <c r="M127" i="9"/>
  <c r="L127" i="9"/>
  <c r="I127" i="9"/>
  <c r="H127" i="9" s="1"/>
  <c r="O126" i="9"/>
  <c r="M126" i="9"/>
  <c r="L126" i="9"/>
  <c r="I126" i="9"/>
  <c r="H126" i="9" s="1"/>
  <c r="O125" i="9"/>
  <c r="M125" i="9"/>
  <c r="L125" i="9"/>
  <c r="I125" i="9"/>
  <c r="H125" i="9" s="1"/>
  <c r="O124" i="9"/>
  <c r="M124" i="9"/>
  <c r="L124" i="9"/>
  <c r="I124" i="9"/>
  <c r="H124" i="9" s="1"/>
  <c r="O123" i="9"/>
  <c r="M123" i="9"/>
  <c r="L123" i="9"/>
  <c r="I123" i="9"/>
  <c r="H123" i="9" s="1"/>
  <c r="O122" i="9"/>
  <c r="M122" i="9"/>
  <c r="L122" i="9"/>
  <c r="I122" i="9"/>
  <c r="H122" i="9" s="1"/>
  <c r="O121" i="9"/>
  <c r="M121" i="9"/>
  <c r="L121" i="9"/>
  <c r="I121" i="9"/>
  <c r="H121" i="9" s="1"/>
  <c r="O120" i="9"/>
  <c r="M120" i="9"/>
  <c r="L120" i="9"/>
  <c r="I120" i="9"/>
  <c r="H120" i="9" s="1"/>
  <c r="O119" i="9"/>
  <c r="M119" i="9"/>
  <c r="L119" i="9"/>
  <c r="I119" i="9"/>
  <c r="H119" i="9" s="1"/>
  <c r="O118" i="9"/>
  <c r="M118" i="9"/>
  <c r="L118" i="9"/>
  <c r="I118" i="9"/>
  <c r="H118" i="9" s="1"/>
  <c r="O117" i="9"/>
  <c r="M117" i="9"/>
  <c r="L117" i="9"/>
  <c r="I117" i="9"/>
  <c r="H117" i="9" s="1"/>
  <c r="O116" i="9"/>
  <c r="M116" i="9"/>
  <c r="L116" i="9"/>
  <c r="I116" i="9"/>
  <c r="H116" i="9" s="1"/>
  <c r="O115" i="9"/>
  <c r="M115" i="9"/>
  <c r="L115" i="9"/>
  <c r="I115" i="9"/>
  <c r="H115" i="9" s="1"/>
  <c r="O114" i="9"/>
  <c r="M114" i="9"/>
  <c r="L114" i="9"/>
  <c r="I114" i="9"/>
  <c r="H114" i="9" s="1"/>
  <c r="O113" i="9"/>
  <c r="M113" i="9"/>
  <c r="L113" i="9"/>
  <c r="I113" i="9"/>
  <c r="H113" i="9" s="1"/>
  <c r="O112" i="9"/>
  <c r="M112" i="9"/>
  <c r="L112" i="9"/>
  <c r="I112" i="9"/>
  <c r="H112" i="9" s="1"/>
  <c r="O111" i="9"/>
  <c r="M111" i="9"/>
  <c r="L111" i="9"/>
  <c r="I111" i="9"/>
  <c r="H111" i="9" s="1"/>
  <c r="O110" i="9"/>
  <c r="M110" i="9"/>
  <c r="L110" i="9"/>
  <c r="I110" i="9"/>
  <c r="H110" i="9" s="1"/>
  <c r="O109" i="9"/>
  <c r="M109" i="9"/>
  <c r="L109" i="9"/>
  <c r="I109" i="9"/>
  <c r="H109" i="9" s="1"/>
  <c r="O108" i="9"/>
  <c r="M108" i="9"/>
  <c r="L108" i="9"/>
  <c r="I108" i="9"/>
  <c r="H108" i="9" s="1"/>
  <c r="O107" i="9"/>
  <c r="M107" i="9"/>
  <c r="L107" i="9"/>
  <c r="I107" i="9"/>
  <c r="H107" i="9" s="1"/>
  <c r="O106" i="9"/>
  <c r="M106" i="9"/>
  <c r="L106" i="9"/>
  <c r="I106" i="9"/>
  <c r="H106" i="9" s="1"/>
  <c r="O105" i="9"/>
  <c r="M105" i="9"/>
  <c r="L105" i="9"/>
  <c r="I105" i="9"/>
  <c r="H105" i="9" s="1"/>
  <c r="O104" i="9"/>
  <c r="M104" i="9"/>
  <c r="L104" i="9"/>
  <c r="I104" i="9"/>
  <c r="H104" i="9" s="1"/>
  <c r="O103" i="9"/>
  <c r="M103" i="9"/>
  <c r="L103" i="9"/>
  <c r="I103" i="9"/>
  <c r="H103" i="9" s="1"/>
  <c r="O102" i="9"/>
  <c r="M102" i="9"/>
  <c r="L102" i="9"/>
  <c r="I102" i="9"/>
  <c r="H102" i="9" s="1"/>
  <c r="O101" i="9"/>
  <c r="M101" i="9"/>
  <c r="L101" i="9"/>
  <c r="I101" i="9"/>
  <c r="H101" i="9" s="1"/>
  <c r="O100" i="9"/>
  <c r="M100" i="9"/>
  <c r="L100" i="9"/>
  <c r="I100" i="9"/>
  <c r="H100" i="9" s="1"/>
  <c r="O99" i="9"/>
  <c r="M99" i="9"/>
  <c r="L99" i="9"/>
  <c r="I99" i="9"/>
  <c r="H99" i="9" s="1"/>
  <c r="O98" i="9"/>
  <c r="M98" i="9"/>
  <c r="L98" i="9"/>
  <c r="I98" i="9"/>
  <c r="H98" i="9" s="1"/>
  <c r="O97" i="9"/>
  <c r="M97" i="9"/>
  <c r="L97" i="9"/>
  <c r="I97" i="9"/>
  <c r="H97" i="9" s="1"/>
  <c r="O96" i="9"/>
  <c r="M96" i="9"/>
  <c r="L96" i="9"/>
  <c r="I96" i="9"/>
  <c r="H96" i="9" s="1"/>
  <c r="O95" i="9"/>
  <c r="M95" i="9"/>
  <c r="L95" i="9"/>
  <c r="I95" i="9"/>
  <c r="H95" i="9" s="1"/>
  <c r="O94" i="9"/>
  <c r="M94" i="9"/>
  <c r="L94" i="9"/>
  <c r="I94" i="9"/>
  <c r="H94" i="9" s="1"/>
  <c r="O93" i="9"/>
  <c r="M93" i="9"/>
  <c r="L93" i="9"/>
  <c r="I93" i="9"/>
  <c r="H93" i="9" s="1"/>
  <c r="O92" i="9"/>
  <c r="M92" i="9"/>
  <c r="L92" i="9"/>
  <c r="I92" i="9"/>
  <c r="H92" i="9" s="1"/>
  <c r="O91" i="9"/>
  <c r="M91" i="9"/>
  <c r="L91" i="9"/>
  <c r="I91" i="9"/>
  <c r="H91" i="9" s="1"/>
  <c r="O90" i="9"/>
  <c r="M90" i="9"/>
  <c r="L90" i="9"/>
  <c r="I90" i="9"/>
  <c r="H90" i="9" s="1"/>
  <c r="O89" i="9"/>
  <c r="M89" i="9"/>
  <c r="L89" i="9"/>
  <c r="I89" i="9"/>
  <c r="H89" i="9" s="1"/>
  <c r="O88" i="9"/>
  <c r="M88" i="9"/>
  <c r="L88" i="9"/>
  <c r="I88" i="9"/>
  <c r="H88" i="9" s="1"/>
  <c r="O87" i="9"/>
  <c r="M87" i="9"/>
  <c r="L87" i="9"/>
  <c r="I87" i="9"/>
  <c r="H87" i="9" s="1"/>
  <c r="O86" i="9"/>
  <c r="M86" i="9"/>
  <c r="L86" i="9"/>
  <c r="I86" i="9"/>
  <c r="H86" i="9" s="1"/>
  <c r="O85" i="9"/>
  <c r="M85" i="9"/>
  <c r="L85" i="9"/>
  <c r="I85" i="9"/>
  <c r="H85" i="9" s="1"/>
  <c r="O84" i="9"/>
  <c r="M84" i="9"/>
  <c r="L84" i="9"/>
  <c r="I84" i="9"/>
  <c r="H84" i="9" s="1"/>
  <c r="O83" i="9"/>
  <c r="M83" i="9"/>
  <c r="L83" i="9"/>
  <c r="I83" i="9"/>
  <c r="H83" i="9" s="1"/>
  <c r="O82" i="9"/>
  <c r="M82" i="9"/>
  <c r="L82" i="9"/>
  <c r="I82" i="9"/>
  <c r="H82" i="9" s="1"/>
  <c r="O81" i="9"/>
  <c r="M81" i="9"/>
  <c r="L81" i="9"/>
  <c r="I81" i="9"/>
  <c r="H81" i="9" s="1"/>
  <c r="O80" i="9"/>
  <c r="M80" i="9"/>
  <c r="L80" i="9"/>
  <c r="I80" i="9"/>
  <c r="H80" i="9" s="1"/>
  <c r="O79" i="9"/>
  <c r="M79" i="9"/>
  <c r="L79" i="9"/>
  <c r="I79" i="9"/>
  <c r="H79" i="9" s="1"/>
  <c r="O78" i="9"/>
  <c r="M78" i="9"/>
  <c r="L78" i="9"/>
  <c r="I78" i="9"/>
  <c r="H78" i="9" s="1"/>
  <c r="O77" i="9"/>
  <c r="M77" i="9"/>
  <c r="L77" i="9"/>
  <c r="I77" i="9"/>
  <c r="H77" i="9" s="1"/>
  <c r="O76" i="9"/>
  <c r="M76" i="9"/>
  <c r="L76" i="9"/>
  <c r="I76" i="9"/>
  <c r="H76" i="9" s="1"/>
  <c r="O75" i="9"/>
  <c r="M75" i="9"/>
  <c r="L75" i="9"/>
  <c r="I75" i="9"/>
  <c r="H75" i="9" s="1"/>
  <c r="O74" i="9"/>
  <c r="M74" i="9"/>
  <c r="L74" i="9"/>
  <c r="I74" i="9"/>
  <c r="H74" i="9" s="1"/>
  <c r="O73" i="9"/>
  <c r="M73" i="9"/>
  <c r="L73" i="9"/>
  <c r="I73" i="9"/>
  <c r="H73" i="9" s="1"/>
  <c r="O72" i="9"/>
  <c r="M72" i="9"/>
  <c r="L72" i="9"/>
  <c r="I72" i="9"/>
  <c r="H72" i="9" s="1"/>
  <c r="O71" i="9"/>
  <c r="M71" i="9"/>
  <c r="L71" i="9"/>
  <c r="I71" i="9"/>
  <c r="H71" i="9" s="1"/>
  <c r="O70" i="9"/>
  <c r="M70" i="9"/>
  <c r="L70" i="9"/>
  <c r="I70" i="9"/>
  <c r="H70" i="9" s="1"/>
  <c r="O69" i="9"/>
  <c r="M69" i="9"/>
  <c r="L69" i="9"/>
  <c r="I69" i="9"/>
  <c r="H69" i="9" s="1"/>
  <c r="O68" i="9"/>
  <c r="M68" i="9"/>
  <c r="L68" i="9"/>
  <c r="I68" i="9"/>
  <c r="H68" i="9" s="1"/>
  <c r="O67" i="9"/>
  <c r="M67" i="9"/>
  <c r="L67" i="9"/>
  <c r="I67" i="9"/>
  <c r="H67" i="9" s="1"/>
  <c r="O66" i="9"/>
  <c r="M66" i="9"/>
  <c r="L66" i="9"/>
  <c r="I66" i="9"/>
  <c r="H66" i="9" s="1"/>
  <c r="O65" i="9"/>
  <c r="M65" i="9"/>
  <c r="L65" i="9"/>
  <c r="I65" i="9"/>
  <c r="H65" i="9" s="1"/>
  <c r="O64" i="9"/>
  <c r="M64" i="9"/>
  <c r="L64" i="9"/>
  <c r="I64" i="9"/>
  <c r="H64" i="9" s="1"/>
  <c r="O63" i="9"/>
  <c r="M63" i="9"/>
  <c r="L63" i="9"/>
  <c r="I63" i="9"/>
  <c r="H63" i="9" s="1"/>
  <c r="O62" i="9"/>
  <c r="M62" i="9"/>
  <c r="L62" i="9"/>
  <c r="I62" i="9"/>
  <c r="H62" i="9" s="1"/>
  <c r="O61" i="9"/>
  <c r="M61" i="9"/>
  <c r="L61" i="9"/>
  <c r="I61" i="9"/>
  <c r="H61" i="9" s="1"/>
  <c r="O60" i="9"/>
  <c r="M60" i="9"/>
  <c r="L60" i="9"/>
  <c r="I60" i="9"/>
  <c r="H60" i="9" s="1"/>
  <c r="O59" i="9"/>
  <c r="M59" i="9"/>
  <c r="L59" i="9"/>
  <c r="I59" i="9"/>
  <c r="H59" i="9" s="1"/>
  <c r="O58" i="9"/>
  <c r="M58" i="9"/>
  <c r="L58" i="9"/>
  <c r="I58" i="9"/>
  <c r="H58" i="9" s="1"/>
  <c r="O57" i="9"/>
  <c r="M57" i="9"/>
  <c r="L57" i="9"/>
  <c r="I57" i="9"/>
  <c r="H57" i="9" s="1"/>
  <c r="O56" i="9"/>
  <c r="M56" i="9"/>
  <c r="L56" i="9"/>
  <c r="I56" i="9"/>
  <c r="H56" i="9" s="1"/>
  <c r="O55" i="9"/>
  <c r="M55" i="9"/>
  <c r="L55" i="9"/>
  <c r="I55" i="9"/>
  <c r="H55" i="9" s="1"/>
  <c r="O54" i="9"/>
  <c r="M54" i="9"/>
  <c r="L54" i="9"/>
  <c r="I54" i="9"/>
  <c r="H54" i="9" s="1"/>
  <c r="O53" i="9"/>
  <c r="M53" i="9"/>
  <c r="L53" i="9"/>
  <c r="I53" i="9"/>
  <c r="H53" i="9" s="1"/>
  <c r="O52" i="9"/>
  <c r="M52" i="9"/>
  <c r="L52" i="9"/>
  <c r="I52" i="9"/>
  <c r="H52" i="9" s="1"/>
  <c r="O51" i="9"/>
  <c r="M51" i="9"/>
  <c r="L51" i="9"/>
  <c r="I51" i="9"/>
  <c r="H51" i="9" s="1"/>
  <c r="O50" i="9"/>
  <c r="M50" i="9"/>
  <c r="L50" i="9"/>
  <c r="I50" i="9"/>
  <c r="H50" i="9" s="1"/>
  <c r="O49" i="9"/>
  <c r="M49" i="9"/>
  <c r="L49" i="9"/>
  <c r="I49" i="9"/>
  <c r="H49" i="9" s="1"/>
  <c r="O48" i="9"/>
  <c r="M48" i="9"/>
  <c r="L48" i="9"/>
  <c r="I48" i="9"/>
  <c r="H48" i="9" s="1"/>
  <c r="O47" i="9"/>
  <c r="M47" i="9"/>
  <c r="L47" i="9"/>
  <c r="I47" i="9"/>
  <c r="H47" i="9" s="1"/>
  <c r="O46" i="9"/>
  <c r="M46" i="9"/>
  <c r="L46" i="9"/>
  <c r="I46" i="9"/>
  <c r="H46" i="9" s="1"/>
  <c r="O45" i="9"/>
  <c r="M45" i="9"/>
  <c r="L45" i="9"/>
  <c r="I45" i="9"/>
  <c r="H45" i="9" s="1"/>
  <c r="O44" i="9"/>
  <c r="M44" i="9"/>
  <c r="L44" i="9"/>
  <c r="I44" i="9"/>
  <c r="H44" i="9" s="1"/>
  <c r="O43" i="9"/>
  <c r="M43" i="9"/>
  <c r="L43" i="9"/>
  <c r="I43" i="9"/>
  <c r="H43" i="9" s="1"/>
  <c r="O42" i="9"/>
  <c r="M42" i="9"/>
  <c r="L42" i="9"/>
  <c r="I42" i="9"/>
  <c r="H42" i="9" s="1"/>
  <c r="O41" i="9"/>
  <c r="M41" i="9"/>
  <c r="L41" i="9"/>
  <c r="I41" i="9"/>
  <c r="H41" i="9" s="1"/>
  <c r="O40" i="9"/>
  <c r="M40" i="9"/>
  <c r="L40" i="9"/>
  <c r="I40" i="9"/>
  <c r="H40" i="9" s="1"/>
  <c r="O39" i="9"/>
  <c r="M39" i="9"/>
  <c r="L39" i="9"/>
  <c r="I39" i="9"/>
  <c r="H39" i="9" s="1"/>
  <c r="O38" i="9"/>
  <c r="M38" i="9"/>
  <c r="L38" i="9"/>
  <c r="I38" i="9"/>
  <c r="H38" i="9" s="1"/>
  <c r="O37" i="9"/>
  <c r="M37" i="9"/>
  <c r="L37" i="9"/>
  <c r="I37" i="9"/>
  <c r="H37" i="9" s="1"/>
  <c r="O36" i="9"/>
  <c r="M36" i="9"/>
  <c r="L36" i="9"/>
  <c r="I36" i="9"/>
  <c r="H36" i="9" s="1"/>
  <c r="O35" i="9"/>
  <c r="M35" i="9"/>
  <c r="L35" i="9"/>
  <c r="I35" i="9"/>
  <c r="H35" i="9" s="1"/>
  <c r="O34" i="9"/>
  <c r="M34" i="9"/>
  <c r="L34" i="9"/>
  <c r="I34" i="9"/>
  <c r="H34" i="9" s="1"/>
  <c r="O33" i="9"/>
  <c r="M33" i="9"/>
  <c r="L33" i="9"/>
  <c r="I33" i="9"/>
  <c r="H33" i="9" s="1"/>
  <c r="O32" i="9"/>
  <c r="M32" i="9"/>
  <c r="L32" i="9"/>
  <c r="I32" i="9"/>
  <c r="H32" i="9" s="1"/>
  <c r="O31" i="9"/>
  <c r="M31" i="9"/>
  <c r="L31" i="9"/>
  <c r="I31" i="9"/>
  <c r="H31" i="9" s="1"/>
  <c r="O30" i="9"/>
  <c r="M30" i="9"/>
  <c r="L30" i="9"/>
  <c r="I30" i="9"/>
  <c r="H30" i="9" s="1"/>
  <c r="O29" i="9"/>
  <c r="M29" i="9"/>
  <c r="L29" i="9"/>
  <c r="I29" i="9"/>
  <c r="H29" i="9" s="1"/>
  <c r="O28" i="9"/>
  <c r="M28" i="9"/>
  <c r="L28" i="9"/>
  <c r="I28" i="9"/>
  <c r="H28" i="9" s="1"/>
  <c r="O27" i="9"/>
  <c r="M27" i="9"/>
  <c r="L27" i="9"/>
  <c r="I27" i="9"/>
  <c r="H27" i="9" s="1"/>
  <c r="O26" i="9"/>
  <c r="M26" i="9"/>
  <c r="L26" i="9"/>
  <c r="I26" i="9"/>
  <c r="H26" i="9" s="1"/>
  <c r="O25" i="9"/>
  <c r="M25" i="9"/>
  <c r="L25" i="9"/>
  <c r="I25" i="9"/>
  <c r="H25" i="9" s="1"/>
  <c r="O24" i="9"/>
  <c r="M24" i="9"/>
  <c r="L24" i="9"/>
  <c r="I24" i="9"/>
  <c r="H24" i="9" s="1"/>
  <c r="O23" i="9"/>
  <c r="M23" i="9"/>
  <c r="L23" i="9"/>
  <c r="I23" i="9"/>
  <c r="H23" i="9" s="1"/>
  <c r="O22" i="9"/>
  <c r="M22" i="9"/>
  <c r="L22" i="9"/>
  <c r="I22" i="9"/>
  <c r="H22" i="9" s="1"/>
  <c r="O21" i="9"/>
  <c r="M21" i="9"/>
  <c r="L21" i="9"/>
  <c r="I21" i="9"/>
  <c r="H21" i="9" s="1"/>
  <c r="O20" i="9"/>
  <c r="M20" i="9"/>
  <c r="L20" i="9"/>
  <c r="I20" i="9"/>
  <c r="H20" i="9" s="1"/>
  <c r="O19" i="9"/>
  <c r="M19" i="9"/>
  <c r="L19" i="9"/>
  <c r="I19" i="9"/>
  <c r="H19" i="9" s="1"/>
  <c r="O18" i="9"/>
  <c r="M18" i="9"/>
  <c r="L18" i="9"/>
  <c r="I18" i="9"/>
  <c r="H18" i="9" s="1"/>
  <c r="O17" i="9"/>
  <c r="M17" i="9"/>
  <c r="L17" i="9"/>
  <c r="I17" i="9"/>
  <c r="H17" i="9" s="1"/>
  <c r="O16" i="9"/>
  <c r="M16" i="9"/>
  <c r="L16" i="9"/>
  <c r="I16" i="9"/>
  <c r="H16" i="9" s="1"/>
  <c r="O15" i="9"/>
  <c r="M15" i="9"/>
  <c r="L15" i="9"/>
  <c r="I15" i="9"/>
  <c r="H15" i="9" s="1"/>
  <c r="O14" i="9"/>
  <c r="M14" i="9"/>
  <c r="L14" i="9"/>
  <c r="I14" i="9"/>
  <c r="H14" i="9" s="1"/>
  <c r="O13" i="9"/>
  <c r="M13" i="9"/>
  <c r="L13" i="9"/>
  <c r="I13" i="9"/>
  <c r="H13" i="9" s="1"/>
  <c r="O12" i="9"/>
  <c r="M12" i="9"/>
  <c r="L12" i="9"/>
  <c r="I12" i="9"/>
  <c r="H12" i="9" s="1"/>
  <c r="O11" i="9"/>
  <c r="M11" i="9"/>
  <c r="L11" i="9"/>
  <c r="I11" i="9"/>
  <c r="H11" i="9" s="1"/>
  <c r="O10" i="9"/>
  <c r="M10" i="9"/>
  <c r="L10" i="9"/>
  <c r="I10" i="9"/>
  <c r="H10" i="9" s="1"/>
  <c r="O9" i="9"/>
  <c r="M9" i="9"/>
  <c r="L9" i="9"/>
  <c r="I9" i="9"/>
  <c r="H9" i="9" s="1"/>
  <c r="O8" i="9"/>
  <c r="M8" i="9"/>
  <c r="L8" i="9"/>
  <c r="I8" i="9"/>
  <c r="H8" i="9" s="1"/>
  <c r="O7" i="9"/>
  <c r="M7" i="9"/>
  <c r="L7" i="9"/>
  <c r="I7" i="9"/>
  <c r="H7" i="9" s="1"/>
  <c r="O6" i="9"/>
  <c r="M6" i="9"/>
  <c r="L6" i="9"/>
  <c r="I6" i="9"/>
  <c r="H6" i="9" s="1"/>
</calcChain>
</file>

<file path=xl/sharedStrings.xml><?xml version="1.0" encoding="utf-8"?>
<sst xmlns="http://schemas.openxmlformats.org/spreadsheetml/2006/main" count="1130" uniqueCount="449">
  <si>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</si>
  <si>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Área</t>
  </si>
  <si>
    <t>Siglas</t>
  </si>
  <si>
    <t>Jefes</t>
  </si>
  <si>
    <t>TIPOLOGIAS DP</t>
  </si>
  <si>
    <t>Despacho Secretario de Cultura, Recreación y Deporte</t>
  </si>
  <si>
    <t>Santiago Jose Piñerua Naranjo</t>
  </si>
  <si>
    <t>Tipologia</t>
  </si>
  <si>
    <t>Dto 491 de 2020</t>
  </si>
  <si>
    <t>Tipologia 2</t>
  </si>
  <si>
    <t>Ley 1755 de 2015</t>
  </si>
  <si>
    <t>Tramite</t>
  </si>
  <si>
    <t>Termino de tramite</t>
  </si>
  <si>
    <t>Oficina Asesora Juridica</t>
  </si>
  <si>
    <t>OAJ</t>
  </si>
  <si>
    <t>Juan Manuel Vargas Ayala</t>
  </si>
  <si>
    <t>IN</t>
  </si>
  <si>
    <t>Informativo</t>
  </si>
  <si>
    <t>Petición Incompleta</t>
  </si>
  <si>
    <t>Oficina Asesora de Comunicaciones</t>
  </si>
  <si>
    <t>OAC</t>
  </si>
  <si>
    <t>Carolina Ruiz Caicedo</t>
  </si>
  <si>
    <t>EE</t>
  </si>
  <si>
    <t>Entre autoridades</t>
  </si>
  <si>
    <t>Traslado</t>
  </si>
  <si>
    <t xml:space="preserve">Oficina de Control Interno </t>
  </si>
  <si>
    <t>OCI</t>
  </si>
  <si>
    <t>Omar Urrea Romero</t>
  </si>
  <si>
    <t>SP</t>
  </si>
  <si>
    <t>Solicitud Prioritaria</t>
  </si>
  <si>
    <t>Respuesta definitiva</t>
  </si>
  <si>
    <t>Segun la normatividad vigente</t>
  </si>
  <si>
    <t>Oficina de Control Interno Disciplinario</t>
  </si>
  <si>
    <t>OCID</t>
  </si>
  <si>
    <t>Ray Garfunkell Vanegas Herrera</t>
  </si>
  <si>
    <t>DPIG</t>
  </si>
  <si>
    <t>Derecho de Petición Interes General</t>
  </si>
  <si>
    <t>Solicitud ampliación de termino</t>
  </si>
  <si>
    <t>Antes del vencimiento del término señalado en la ley</t>
  </si>
  <si>
    <t>Oficina de Tecnologias de la Informacion</t>
  </si>
  <si>
    <t>Liliana Morales</t>
  </si>
  <si>
    <t>DPIP</t>
  </si>
  <si>
    <t>Derecho de Petición Interes Particular</t>
  </si>
  <si>
    <t>Grupo Interno de Trabajo de Infraestructura y Sistemas de la Información</t>
  </si>
  <si>
    <t>GITISI</t>
  </si>
  <si>
    <t>Fabio Fernando Sanchez Sanchez</t>
  </si>
  <si>
    <t>SIG</t>
  </si>
  <si>
    <t>Solicitud de Información General</t>
  </si>
  <si>
    <t>Oficina Asesora de Planeación</t>
  </si>
  <si>
    <t>TR</t>
  </si>
  <si>
    <t>Sonia Cordoba Alvarado</t>
  </si>
  <si>
    <t>SIP</t>
  </si>
  <si>
    <t>Solicitud de Acceso a Información Publica</t>
  </si>
  <si>
    <t>Subsecretaría de Gobernanza</t>
  </si>
  <si>
    <t>OAP</t>
  </si>
  <si>
    <t>Yaneth Suarez Acero</t>
  </si>
  <si>
    <t>CO</t>
  </si>
  <si>
    <t>Consulta</t>
  </si>
  <si>
    <t>Dirección de Asuntos Locales y Participación</t>
  </si>
  <si>
    <t>DALP</t>
  </si>
  <si>
    <t>Alejandro Franco Plata</t>
  </si>
  <si>
    <t>DE</t>
  </si>
  <si>
    <t>Denuncia por Actos de Corrupción</t>
  </si>
  <si>
    <t>Dirección de Fomento</t>
  </si>
  <si>
    <t>DF</t>
  </si>
  <si>
    <t>Vanessa Barrenecha Samur</t>
  </si>
  <si>
    <t>RE</t>
  </si>
  <si>
    <t>Reclamo</t>
  </si>
  <si>
    <t>Direccion de Personas Juridicas</t>
  </si>
  <si>
    <t>DPJ</t>
  </si>
  <si>
    <t>Oscar Medina Sanchez</t>
  </si>
  <si>
    <t>QU</t>
  </si>
  <si>
    <t>Queja</t>
  </si>
  <si>
    <t>Dirección de Economia, Estudios y Politica</t>
  </si>
  <si>
    <t>DEEP</t>
  </si>
  <si>
    <t>Mauricio Agudelo Ruiz</t>
  </si>
  <si>
    <t>SU</t>
  </si>
  <si>
    <t>Sugerencia</t>
  </si>
  <si>
    <t>Dirección de Arte, Cultura y Patrimonio</t>
  </si>
  <si>
    <t>DACP</t>
  </si>
  <si>
    <t>Liliana Mercedes Gonzalez Jinete</t>
  </si>
  <si>
    <t>FE</t>
  </si>
  <si>
    <t>Felicitación</t>
  </si>
  <si>
    <t>Subdirección de Gestión Cultural y Artística</t>
  </si>
  <si>
    <t>SGCA</t>
  </si>
  <si>
    <t>Ines Elvira Montealegre Martinez</t>
  </si>
  <si>
    <t>Subdirección de Infraestructura y patrimonio cultural</t>
  </si>
  <si>
    <t>SIPC</t>
  </si>
  <si>
    <t>Ivan Dario Quiñones Sanchez</t>
  </si>
  <si>
    <t>Direccion de Gestion Corporativa</t>
  </si>
  <si>
    <t>DGC</t>
  </si>
  <si>
    <t>Yamile Borja Martinez</t>
  </si>
  <si>
    <t>Grupo Interno de Trabajo de Gestion de Servicios Administrativos</t>
  </si>
  <si>
    <t>GITGS</t>
  </si>
  <si>
    <t>Nydia Nehida Miranda Urrego</t>
  </si>
  <si>
    <t>Grupo Interno de Trabajo de Gestión Financiera.</t>
  </si>
  <si>
    <t>GTGF</t>
  </si>
  <si>
    <t>Didier Ricardo Orduz Martinez</t>
  </si>
  <si>
    <t>Grupo Interno De Trabajo De Gestión Del Talento Humano</t>
  </si>
  <si>
    <t>GITGTH</t>
  </si>
  <si>
    <t>Alba Nohora Diaz Galan</t>
  </si>
  <si>
    <t>Grupo interno de Trabajo de Contratacion</t>
  </si>
  <si>
    <t>GITC</t>
  </si>
  <si>
    <t>Myriam Janeth Sosa Sedano</t>
  </si>
  <si>
    <t>Dirección de Lectura y Bibliotecas</t>
  </si>
  <si>
    <t>DLB</t>
  </si>
  <si>
    <t>Maria Consuelo Gaitan Gaitan</t>
  </si>
  <si>
    <t>Subsecretaria de Cultura Ciudadana y Gestión del Conocimiento</t>
  </si>
  <si>
    <t>Henry Samuel Murrain Knudson</t>
  </si>
  <si>
    <t>Direccion Observatorio y Gestion del Conocimiento Cultural</t>
  </si>
  <si>
    <t>DOGCC</t>
  </si>
  <si>
    <t>Sayra Guinette Aldana Hernandez</t>
  </si>
  <si>
    <t>ATC</t>
  </si>
  <si>
    <t>Columna1</t>
  </si>
  <si>
    <t>Columna2</t>
  </si>
  <si>
    <t>DP Interes General</t>
  </si>
  <si>
    <t>DP Interes Particular</t>
  </si>
  <si>
    <t>Felicitacion</t>
  </si>
  <si>
    <t>CE</t>
  </si>
  <si>
    <t>PE</t>
  </si>
  <si>
    <t>SI</t>
  </si>
  <si>
    <t>Solicitud de Informacion</t>
  </si>
  <si>
    <t>SD</t>
  </si>
  <si>
    <t>AG</t>
  </si>
  <si>
    <t>BOGOTA TE ESCUCHA</t>
  </si>
  <si>
    <t>ORFEO</t>
  </si>
  <si>
    <t>EMAIL</t>
  </si>
  <si>
    <t>REDES SOCIALES</t>
  </si>
  <si>
    <t>CHAT</t>
  </si>
  <si>
    <t>PRESENCIAL</t>
  </si>
  <si>
    <t>TELEFONICO</t>
  </si>
  <si>
    <t>TIPIFICACION</t>
  </si>
  <si>
    <t>Auxilios / Decreto 561</t>
  </si>
  <si>
    <t>Auxilios / Decreto 561/ BEPS</t>
  </si>
  <si>
    <t>Contratos</t>
  </si>
  <si>
    <t xml:space="preserve">  </t>
  </si>
  <si>
    <t>Talento Humano y Contratación</t>
  </si>
  <si>
    <t>Convocatorias</t>
  </si>
  <si>
    <t>Convocatorias, estimulos y fomento</t>
  </si>
  <si>
    <t>Cultura ciudadana</t>
  </si>
  <si>
    <t>Arte y Cultura</t>
  </si>
  <si>
    <t>Solicitud Prioritaria - EE</t>
  </si>
  <si>
    <t>Patrimonio e Infraestructura</t>
  </si>
  <si>
    <t>Asuntos Locales</t>
  </si>
  <si>
    <t>Asuntos Locales y participación</t>
  </si>
  <si>
    <t>Información Otra Entidad / Traslado</t>
  </si>
  <si>
    <t>Información Otra Entidad</t>
  </si>
  <si>
    <t>Talento Humano</t>
  </si>
  <si>
    <t>Red de Bibliotecas</t>
  </si>
  <si>
    <t>Asuntos de participación</t>
  </si>
  <si>
    <t>Personas juridicas</t>
  </si>
  <si>
    <t>Información General de la Entidad</t>
  </si>
  <si>
    <t>Reactivación economia</t>
  </si>
  <si>
    <t>Contable - financiero</t>
  </si>
  <si>
    <t>Correspondencia</t>
  </si>
  <si>
    <t>Petición incompleta</t>
  </si>
  <si>
    <t>Estimulos y fomento</t>
  </si>
  <si>
    <t>BEPS</t>
  </si>
  <si>
    <t>CANALES</t>
  </si>
  <si>
    <t>Virtual</t>
  </si>
  <si>
    <t>Presencial</t>
  </si>
  <si>
    <t>Redes sociales</t>
  </si>
  <si>
    <t>Telefonico</t>
  </si>
  <si>
    <t>FESTIVOS</t>
  </si>
  <si>
    <t>Respuesta - Soporte</t>
  </si>
  <si>
    <t>Tipo de Requerimiento</t>
  </si>
  <si>
    <t>No. Consecutivo de la Dependencia</t>
  </si>
  <si>
    <t>Fecha de Radicación</t>
  </si>
  <si>
    <t>Fecha Límite de Respuesta</t>
  </si>
  <si>
    <t>Asunto</t>
  </si>
  <si>
    <t>Responsable de Emitir Respuesta</t>
  </si>
  <si>
    <t>Fecha de Respuesta</t>
  </si>
  <si>
    <t>Dias habiles entre Fecha de radicacion y de respuesta.</t>
  </si>
  <si>
    <t>Se traslada mediante SDQS</t>
  </si>
  <si>
    <t>DPIG-Respecto a BIC</t>
  </si>
  <si>
    <t>RELACIÓN CON LA CIUDADANÍA</t>
  </si>
  <si>
    <t>FR-05-PR-ATE-01</t>
  </si>
  <si>
    <t>02</t>
  </si>
  <si>
    <t>MATRIZ REGISTRO Y CONTROL PQRSD</t>
  </si>
  <si>
    <t>Recepción del requerimiento</t>
  </si>
  <si>
    <t>Requerimiento</t>
  </si>
  <si>
    <t>Trámite</t>
  </si>
  <si>
    <t>Canal de Recepción</t>
  </si>
  <si>
    <t>Término de respuesta o trámite en días hábiles</t>
  </si>
  <si>
    <t>Tipificacion</t>
  </si>
  <si>
    <t>Dependencia Competente</t>
  </si>
  <si>
    <t xml:space="preserve">Observaciones
Funcionario Oficina de Atención al Ciudadano - Quejas y Reclamos </t>
  </si>
  <si>
    <t>Virtual – Email</t>
  </si>
  <si>
    <t>Respuesta Definitiva</t>
  </si>
  <si>
    <t>Convocatorias - Estímulos y Fomento</t>
  </si>
  <si>
    <t>Virtual - Bogotá te Escucha</t>
  </si>
  <si>
    <t>Asuntos Locales y Participación</t>
  </si>
  <si>
    <t>Información Otra Entidad/ Traslado</t>
  </si>
  <si>
    <t>Personas Jurídicas</t>
  </si>
  <si>
    <t>Contable – Financiero</t>
  </si>
  <si>
    <t>Presencial – Correspondencia</t>
  </si>
  <si>
    <t>Información sobre cursos de formación convenio SENA</t>
  </si>
  <si>
    <t>Información respecto de cursos de formación convenio SENA</t>
  </si>
  <si>
    <t>Presencial - Punto de atención</t>
  </si>
  <si>
    <t xml:space="preserve">Se traslada a través del SDQS y se finaliza en ORFEO con la evidencia </t>
  </si>
  <si>
    <t>Solicitud de acompañamiento y cumplimiento de Convenio 932 de 2021</t>
  </si>
  <si>
    <t>Se traslada a través del SDQS y se finaliza en ORFEO con la evidencia</t>
  </si>
  <si>
    <t>Inconformidad con evento desarrollado por el IDRD</t>
  </si>
  <si>
    <t>Se cierra por no competencia, la entidad competente ya tiene conocimiento (IDRD)</t>
  </si>
  <si>
    <t>Se da respuesta con radicado 20223300078781</t>
  </si>
  <si>
    <t>SIG-Respecto a convocatorias desde el 2010</t>
  </si>
  <si>
    <t>Se da respuesta con radicado 20222200079381</t>
  </si>
  <si>
    <t>SIG-Respecto a gestión horaria de red de bibliotecas</t>
  </si>
  <si>
    <t>Se traslada con oficio 20227000077781 y 20227000077791</t>
  </si>
  <si>
    <t>SIG-Respecto a cursos de formación en convenio con el SENA</t>
  </si>
  <si>
    <t>Se da respuesta con radicado 20223100078201</t>
  </si>
  <si>
    <t>RE-Respecto al uso indebido de cancha de tenis publica</t>
  </si>
  <si>
    <t>Copia del Acta de Fundadores de la Liga de Baloncesto de Bogotá</t>
  </si>
  <si>
    <t>Se da respuesta con radicado 20222300078821</t>
  </si>
  <si>
    <t>SIG-Respecto a hombre con comportamientos violentos</t>
  </si>
  <si>
    <t>Se da respuesta con radicado 20229000079721</t>
  </si>
  <si>
    <t>DPIP-Respecto a participación de juegos deportivos distritales de la juventud</t>
  </si>
  <si>
    <t xml:space="preserve">DPIP-Respecto a turismo y desarollo de equipamiento para evento </t>
  </si>
  <si>
    <t xml:space="preserve">DPIG-Respecto a visita de inspección por intervenciones sin autorización </t>
  </si>
  <si>
    <t>Se da respuesta con radicado 20223300084381</t>
  </si>
  <si>
    <t>Solicitud de planos de monumento templete el libertador para souvenirs</t>
  </si>
  <si>
    <t>Se cierra por no competencia ya tiene conocimiento</t>
  </si>
  <si>
    <t>Mantenimiento alrededores biblioteca Virgilio Barco</t>
  </si>
  <si>
    <t>Se da respuesta con radicado 20228000080001</t>
  </si>
  <si>
    <t>SIG-Respecto a hoja de vida y presentación de perfil</t>
  </si>
  <si>
    <t>Se da respuesta con radicado 20227300080871</t>
  </si>
  <si>
    <t>DPIP-Respecto al programa CREA</t>
  </si>
  <si>
    <t>SIG-Respecto a certificado de experiencia de consejo de A.C.P</t>
  </si>
  <si>
    <t>Se da respuesta con radicado 20222100080691</t>
  </si>
  <si>
    <t>SIG-Respecto a convocatoria (proyectos - ganadores - perdedores)</t>
  </si>
  <si>
    <t>Se da respuesta con radicado 20222200079261</t>
  </si>
  <si>
    <t>Se da respuesta con radicado 20223300085231</t>
  </si>
  <si>
    <t>DPIG-Respecto a propuesta de ESAL artistica</t>
  </si>
  <si>
    <t>Se da respuesta con radicado 20223100078521</t>
  </si>
  <si>
    <t>SIG-Respecto a teatros con acceso para personas en condición de discapacidad</t>
  </si>
  <si>
    <t>Se da respuesta con radicado 20223300080631</t>
  </si>
  <si>
    <t>Se da respuesta con radicado 20223300084961</t>
  </si>
  <si>
    <t xml:space="preserve">SIG-Respecto a rechazo de propuesta </t>
  </si>
  <si>
    <t>Se da respuesta con radicado 20222200080161</t>
  </si>
  <si>
    <t>DPIP-Respecto a re evaluación de ganador premio maria mercedes carranza</t>
  </si>
  <si>
    <t>Se trasladó a través del SDQS y se cerró en ORFEO con la evidencia</t>
  </si>
  <si>
    <t>DPIP-Respecto a revocación y suspensión</t>
  </si>
  <si>
    <t>Se da respuesta con radicado 20222300081931</t>
  </si>
  <si>
    <t>Remisión de documentación COMUNIDADES Y TERRITORIOS / ORGANIZACIÓN SOCIAL CIRCOMUNIDAD</t>
  </si>
  <si>
    <t>SIG-Respecto a ejercer IVC</t>
  </si>
  <si>
    <t>Se da respuesta con radicado 20222300081231</t>
  </si>
  <si>
    <t>Segundo pago beca La basura no es basura</t>
  </si>
  <si>
    <t xml:space="preserve">Se traslada a través del SDQS y se finaliza en ORFEO con la evidencia. </t>
  </si>
  <si>
    <t>SIG-Respecto a convocatorias en desarrollo</t>
  </si>
  <si>
    <t>Se da respuesta con radicado 20222200273893</t>
  </si>
  <si>
    <t>DPIP-Respecto a carpas para desarrollar actividad artistica</t>
  </si>
  <si>
    <t>SIG - Respecto a reglamento de aledaños de bibliotecas publicas</t>
  </si>
  <si>
    <t>Se da respuesta con radicado 20228000081851</t>
  </si>
  <si>
    <t>SIG-Respecto a envio mediante correo certificado</t>
  </si>
  <si>
    <t>Se da respuesta con radicado 20227100082921</t>
  </si>
  <si>
    <t>SIG-Respecto a dominio BIBLORED</t>
  </si>
  <si>
    <t>Se traslada con los oficios 20227000080771  y 20227000080781</t>
  </si>
  <si>
    <t>DPIP-Respecto a entradas a la mina de sal de nemocon</t>
  </si>
  <si>
    <t>Se traslada con los oficios 20227000081451 y 20227000081211</t>
  </si>
  <si>
    <t>SIG-Respecto a certificación de contrato prestación de servicios</t>
  </si>
  <si>
    <t>No es claro el tipo de convocatoria que manifiesta</t>
  </si>
  <si>
    <t>Se solicita ampliación de información con radicado 20227000084461</t>
  </si>
  <si>
    <t>DPIP-Respecto a beneficios para personas en condición de discapacidad</t>
  </si>
  <si>
    <t>Se da respuesta con radicado 20222100085431</t>
  </si>
  <si>
    <t>Se da respuesta con radicado 20223300086121</t>
  </si>
  <si>
    <t>SIG-no es claro el objeto de la petición</t>
  </si>
  <si>
    <t>Se solicita ampliación con radicado 20227000084481</t>
  </si>
  <si>
    <t xml:space="preserve">n políticas de cultura, recreación y deporte </t>
  </si>
  <si>
    <t>Se da respuesta con radicado 20222100287703</t>
  </si>
  <si>
    <t>Determinaciones para uso de espaci publico en artistas</t>
  </si>
  <si>
    <t>Se da respuesta con radicado 20223100083461</t>
  </si>
  <si>
    <t>DPIP-Respecto audicnecia y categoria de BIC</t>
  </si>
  <si>
    <t>Se da respuesta con radicado 20223300088831</t>
  </si>
  <si>
    <t>DPIP-Respecto a usario de SICON</t>
  </si>
  <si>
    <t>Se da respuesta con radicado 20222200083491</t>
  </si>
  <si>
    <t xml:space="preserve">SIG-Respecto a certificación contractual </t>
  </si>
  <si>
    <t>Se da respuesta con radicado 20227100082151</t>
  </si>
  <si>
    <t>Telefónico - Punto de Atención</t>
  </si>
  <si>
    <t>DPIG-Respecto a deterioro y basuras en espacio publico</t>
  </si>
  <si>
    <t xml:space="preserve">Se traslada mediante SDQS y se finaliza en ORFEO con la evidencia </t>
  </si>
  <si>
    <t>prespuesto de ganadores de premio FESTIVAL INVASION CULTURAL</t>
  </si>
  <si>
    <t>SIG-Respecto a beneficios para personas en condición de discapacidad</t>
  </si>
  <si>
    <t>Se trata de la misma petición, se le esta dando trámite mediante radicados 2585682022        20227100126452</t>
  </si>
  <si>
    <t>Se cancela por no petición, se le esta dando trámite mediante radicados 2585682022	20227100126452</t>
  </si>
  <si>
    <t>SIG-Respecto a particiáción en evento "rock al parque"</t>
  </si>
  <si>
    <t>Se traslada a través del SDQS y se finaliza en ORFEO con el evidencia</t>
  </si>
  <si>
    <t>Información acerca de premio de fotografia</t>
  </si>
  <si>
    <t>SIG-Respecto a inicio de clases de tecnologo en fotografia</t>
  </si>
  <si>
    <t>Se da respuesta con radicado 20223100083741</t>
  </si>
  <si>
    <t>SIG-Respecto a libro de vecinos inesperados</t>
  </si>
  <si>
    <t>Se da respuesta con radicado 20229100085271</t>
  </si>
  <si>
    <t>SIG-Respecto a planos viales</t>
  </si>
  <si>
    <t xml:space="preserve">Petición respecto a sellamiento e inconformidades </t>
  </si>
  <si>
    <t>Se da respuesta con radicado 20223300087401</t>
  </si>
  <si>
    <t>Solicitud de excención a impuesto predial</t>
  </si>
  <si>
    <t>Se da respuesta con radicado 20223100086051</t>
  </si>
  <si>
    <t>RE- Manifiesta inconformidad por horario de bibliotecas</t>
  </si>
  <si>
    <t>Se da respuesta con radicados 20227000084401 y 20227000084391</t>
  </si>
  <si>
    <t>Información y comentarios respecto de proyecto presentado en convocatoria</t>
  </si>
  <si>
    <t>Se da respuesta con radicado 20222200076691</t>
  </si>
  <si>
    <t>Información no comprensible</t>
  </si>
  <si>
    <t>Se da respuesta con radicado 20227000083771</t>
  </si>
  <si>
    <t>Se da respuesta con radicado 20223100078221</t>
  </si>
  <si>
    <t>Solicitud para colocar puesto de recolección de donaciones en la SCRD</t>
  </si>
  <si>
    <t>Se da respuesta con radicado 20227000083961</t>
  </si>
  <si>
    <t>Información sobre estado de convocatoria Distrito 4</t>
  </si>
  <si>
    <t>Se da respuesta con radicado 20227300079411</t>
  </si>
  <si>
    <t>Información sobre inicio de cursos de formación convenio SENA</t>
  </si>
  <si>
    <t>Se da respuesta con radicado 20223100078231</t>
  </si>
  <si>
    <t>Solicitud de participación en exposiciones de arte</t>
  </si>
  <si>
    <t xml:space="preserve">Solicitud de apoyo para producción de cortometraje </t>
  </si>
  <si>
    <t>Se da respuesta con radicado 20223000082881</t>
  </si>
  <si>
    <t>Inconformidad por no permitir participación en liga de futbol</t>
  </si>
  <si>
    <t>Inconformidad por fraude realizado desde una entidad distrital</t>
  </si>
  <si>
    <t>Inconvenientes con servicio contratado con Bodytech</t>
  </si>
  <si>
    <t>Se realiza traslado con oficios 20227000078891 y 20227000078871</t>
  </si>
  <si>
    <t>Solicitud de suspensión de diligencia programada</t>
  </si>
  <si>
    <t>Se da respuesta con radicado 20223300085001</t>
  </si>
  <si>
    <t>Solicitud de ingreso a programa escuela de mi barrio</t>
  </si>
  <si>
    <t>Procedimiento de aceptación de Beca dirigida por IDARTES</t>
  </si>
  <si>
    <t xml:space="preserve">Se traslada a través del SDQS  y se finaliza en ORFEO con la evidencia </t>
  </si>
  <si>
    <t>Copia de actuaciones adelantadas en un BIC</t>
  </si>
  <si>
    <t>Se da respuesta con radicado 20223300082491</t>
  </si>
  <si>
    <t>Información sobre estado de convocatoria rechazada</t>
  </si>
  <si>
    <t>Se da respuesta con radicado 20223100077971</t>
  </si>
  <si>
    <t>Solicitud de medidas correctivas a escuela de equitación en Bogotá</t>
  </si>
  <si>
    <t>Solicitud de alianza para llevar a cabo evento copa mex alianza méxico</t>
  </si>
  <si>
    <t>Se da respuesta con radicado 20223000087621</t>
  </si>
  <si>
    <t>Información respecto de funcionarios del IDPC</t>
  </si>
  <si>
    <t>Solicitud de cita para tratar temás relacionados con BIC</t>
  </si>
  <si>
    <t>Se cierra con la notación de informativo en el SDQS y se finaliza en ORFEO</t>
  </si>
  <si>
    <t>Información sobre apoyo para la realización de murales en colegio la gaitana</t>
  </si>
  <si>
    <t>Se da respuesta con radicado 20223100079401</t>
  </si>
  <si>
    <t>Información tributaria de retenciones a aplicar en actividades de índole cultural</t>
  </si>
  <si>
    <t>Se da respuesta con radicado 20227200082001</t>
  </si>
  <si>
    <t xml:space="preserve">Solicitud de certificación contractual </t>
  </si>
  <si>
    <t>Se da respuesta con radicado 20227100082321</t>
  </si>
  <si>
    <t>Inconvenientes con servicios prestados por Smart Fit</t>
  </si>
  <si>
    <t xml:space="preserve">Se traslado por competencia con radicados 20227000080801 y 20227000080811 </t>
  </si>
  <si>
    <t>Solicitud de soporte técnico por error con correo de biblored</t>
  </si>
  <si>
    <t>Se da respuesta con radicado 20227000080841 y 20227000080851</t>
  </si>
  <si>
    <t>Información sobre convocatoria PREMIO AL EMPRENDIMIENTO CULTURAL Y CREATIVO DE LA LOCALIDAD DE TUNJUELITO</t>
  </si>
  <si>
    <t xml:space="preserve">Se traslada a través del SDQS y se finaliza en ORFEO </t>
  </si>
  <si>
    <t>Información sobre convocatoria PREMIO ES CULTURA LOCAL AL EMPRENDIMIENTO CULTURAL Y CREATIVO EN LA LOCALIDAD DE FONTIBÓN</t>
  </si>
  <si>
    <t>Solicitud de envío de la respuesta de la petición 20227100077462</t>
  </si>
  <si>
    <t>Se da respuesta con radicado 20223300085341</t>
  </si>
  <si>
    <t>Solciitud de ingreso a convocatoria por error en plataforma</t>
  </si>
  <si>
    <t>Se da respuesta con radicado 20222200083521</t>
  </si>
  <si>
    <t>Solicitud de información sobre beca a Es Cultura Local - Localidad Martires</t>
  </si>
  <si>
    <t>Solciitud de información sobre convenios educativos a nivel distrital</t>
  </si>
  <si>
    <t>Solicitud de apoyo economico para representación de ciudad bolivar en evento del IDRD</t>
  </si>
  <si>
    <t xml:space="preserve">Se da respuesta con radicado 20222100086181 </t>
  </si>
  <si>
    <t>Solicitud de acompañamiento a evento cultural desarrollado por colegio</t>
  </si>
  <si>
    <t>Se da respuesta con radicado 20223100086911</t>
  </si>
  <si>
    <t xml:space="preserve">Información sobre lista de ganadores en convocatoria de FUGA </t>
  </si>
  <si>
    <t>Solicitud de cita para presentar propuesta artística</t>
  </si>
  <si>
    <t>Se da respuesta con radicado 20227000088161</t>
  </si>
  <si>
    <t>Solicitud de cita para tratar temas relacionados con participación en SICON</t>
  </si>
  <si>
    <t>Se da respuesta con radicado 20223100083861</t>
  </si>
  <si>
    <t>Solicitud de informe técnico de visita a BIC</t>
  </si>
  <si>
    <t>Se da respuesta con radicado 20223300088041</t>
  </si>
  <si>
    <t>Información sobre ejecución de acuerdo 813-2021 en convocatorias distritales</t>
  </si>
  <si>
    <t xml:space="preserve">Se da respuesta con radicado 20222100086761 </t>
  </si>
  <si>
    <t>Información sobre inscripciones a cursos de formación convenio SENA</t>
  </si>
  <si>
    <t>Se da respuesta con radicado 20223100083901</t>
  </si>
  <si>
    <t>Solicitud de retiro del cargo a presidente de la liga de Bogotá</t>
  </si>
  <si>
    <t>Solicitud de aclaración respecto a listados de inscritos en cursos de formación</t>
  </si>
  <si>
    <t>Se da respuesta con radicado 20223100084001</t>
  </si>
  <si>
    <t>Solicitud de cita para exponer el proyecto de escritura</t>
  </si>
  <si>
    <t>Se da respuesta con radicado 20228000085321</t>
  </si>
  <si>
    <t>Solicitud de certificación como consejero del CACP</t>
  </si>
  <si>
    <t>Se da respuesta con radicado 20222100082761</t>
  </si>
  <si>
    <t>Solicitud de cita para tratar temas relacionados con grafitti</t>
  </si>
  <si>
    <t>Se da respuesta con radicado 20223100082801</t>
  </si>
  <si>
    <t>Información relacionada con personeria juridica de la SCRD</t>
  </si>
  <si>
    <t>Se dio respuesta con oficio 20227000086541</t>
  </si>
  <si>
    <t>Incoformidad con el horario de servivio prestado en Biblioteca</t>
  </si>
  <si>
    <t>Se da respuesta con radicados 20227000082781 y 20227000082771</t>
  </si>
  <si>
    <t>Solicitud de desembolso a convocatoria ganada dirigida por IDARTES</t>
  </si>
  <si>
    <t>Se traslada a tavés del SDQS y se finaliza en ORFEO con la evidencia</t>
  </si>
  <si>
    <t>Solicitud de cita presencial para tratar temas relacionados con un BIC</t>
  </si>
  <si>
    <t>Se da respuesta con radicado 20223100084031</t>
  </si>
  <si>
    <t>Se da respuesta con radicado 20223100084041</t>
  </si>
  <si>
    <t xml:space="preserve">Información sobre resoluciones de ganadores </t>
  </si>
  <si>
    <t>Solicitud de certificación de ESAL</t>
  </si>
  <si>
    <t>Se da respuesta con radicado 20222300085961</t>
  </si>
  <si>
    <t>Información sobre vacantes en la SCRD</t>
  </si>
  <si>
    <t>Se da respuesta con radicado 20227300085931</t>
  </si>
  <si>
    <t>Inconvenientes presentados con una ESAL</t>
  </si>
  <si>
    <t>Se traslada con los radicados 20222300083281 y 20222300083261</t>
  </si>
  <si>
    <t>Respecto a normas aplicables en sanciones por modificaciones de BIC</t>
  </si>
  <si>
    <t>Solicitud de vigilancia  en bibioteca pública de madrid Cundinamarca</t>
  </si>
  <si>
    <t>Se trasladó con los radicados 20227000084551 y 20227000084541</t>
  </si>
  <si>
    <t>Solicitud de articulación con la SCRD para establecer una representación</t>
  </si>
  <si>
    <t>Solicitud de inscripción en atletismo</t>
  </si>
  <si>
    <t>Solicitud de alianza para realizar un taller de fotografía en Bogotá</t>
  </si>
  <si>
    <t>Solicitud de planilla de evaluación convocatoria IDARTES</t>
  </si>
  <si>
    <t xml:space="preserve">Solicitud de reestablecimiento de derechos </t>
  </si>
  <si>
    <t>Remisión copia de expediente relacionado con un BIC</t>
  </si>
  <si>
    <t>Se da respuesta con radicado 20223300089031</t>
  </si>
  <si>
    <t>Información respecto a mural de distrito grafiti</t>
  </si>
  <si>
    <t>Se responde con radicado 20223100086841 con lo que le compete y se traslada con radicado 20223100086441</t>
  </si>
  <si>
    <t>Información sobre boletas al concierto del festival de verano</t>
  </si>
  <si>
    <t>Aceptación de estímulo beca de IDARTES</t>
  </si>
  <si>
    <t>Solicitud de levantamiento de sello por intervenciones realizadas sobre un BIC</t>
  </si>
  <si>
    <t>Se da respuesta con radicado 20223300088961</t>
  </si>
  <si>
    <t>Información sobre todas las peticiones realizadas por el usuario</t>
  </si>
  <si>
    <t>Se dio respuesta con oficio 20227000088981</t>
  </si>
  <si>
    <t>Información sobre entrevista a participantes de convocatoria IDARTES</t>
  </si>
  <si>
    <t>Información sobre publicación de blog en la página web de la SCRD</t>
  </si>
  <si>
    <t>Se da respuesta con radicado 20221200087451</t>
  </si>
  <si>
    <t>Se da respuesta con radicado 20223300089211</t>
  </si>
  <si>
    <t>Comunicaciones incomprensibles por parte del ciudadno</t>
  </si>
  <si>
    <t>Solicitud de revisión de certificado con relación al acuerdo 780 de 2020</t>
  </si>
  <si>
    <t>Solicitud de designación para particiácion de reinado en Girardot</t>
  </si>
  <si>
    <t>Solicitud de información sobre proceso en beca dirigida por IDARTES</t>
  </si>
  <si>
    <t>Información sobre inscripción en atletismo</t>
  </si>
  <si>
    <t>Solicitud de copia de expedientes relacionados con BIC</t>
  </si>
  <si>
    <t>Se da respuesta con radicado 20223300089051</t>
  </si>
  <si>
    <t xml:space="preserve">Solicitud de instalación de canecas en sector público </t>
  </si>
  <si>
    <t>Portafolio de servicios relacionado con destinos turísticos</t>
  </si>
  <si>
    <t xml:space="preserve">Información sobre cursos gratuitos para niños </t>
  </si>
  <si>
    <t>Solicitud de actividades culturales en fundación San Mateo</t>
  </si>
  <si>
    <t>Solicitud de informacion sobre cierre de bibliotecas por covid 19</t>
  </si>
  <si>
    <t>Se traslada con los oficios 20227000086511 y 20227000086521</t>
  </si>
  <si>
    <t xml:space="preserve">Solucitud de informacion sobre convocatoria idartes </t>
  </si>
  <si>
    <t xml:space="preserve">Solicitud de incorporacion en curso de serigrafia </t>
  </si>
  <si>
    <t>Se da respuesta con radicado 20223100089311</t>
  </si>
  <si>
    <t xml:space="preserve">Solicitud de espacio en el parque metropolitano el tunal </t>
  </si>
  <si>
    <t>Se traslada a traves de bogota te escucha</t>
  </si>
  <si>
    <t>Se da respuesta con radicado 20223100088521</t>
  </si>
  <si>
    <t>Información sobre pago de estímulo convocatoria somos parte</t>
  </si>
  <si>
    <t>Se da respuesta con radicado 20222200087551</t>
  </si>
  <si>
    <t xml:space="preserve">No se comprende la petición </t>
  </si>
  <si>
    <t>Solicitud de copia de respuesta a peticiones enviadas con anterioridad</t>
  </si>
  <si>
    <t>Se da respuesta con radicado 20223300087411</t>
  </si>
  <si>
    <t xml:space="preserve">Solicitud de permisos para intervencion de un bien cultural y estudios </t>
  </si>
  <si>
    <t xml:space="preserve">Solicitud de informacion sobre publicación de aviso convocatorias </t>
  </si>
  <si>
    <t>Se traslada a idartes a traves de bogota te escucha</t>
  </si>
  <si>
    <t>Solicitud de exoneración decreto 552 de 2018- mesade trabajo</t>
  </si>
  <si>
    <t xml:space="preserve">Solicitud de informacion sobre curso de serigrafia </t>
  </si>
  <si>
    <t>Se da respuesta con radicado 20223100089331</t>
  </si>
  <si>
    <t xml:space="preserve">Solicita verificacion de certificaciones de trayectoria ya que podria estan incurriendo en falcificacion de documentos </t>
  </si>
  <si>
    <t xml:space="preserve">Solicitud de informacion sobre ayudas monetarias mecados y/o bonos subsidios de vivienda recreacion educacion y demas </t>
  </si>
  <si>
    <t>Se traslada a traves de SDQS y se adjunta evidencia</t>
  </si>
  <si>
    <t>Peticiones respecto apoyo economico y de insumos para desarrollo de actividades artisticas en Mexico</t>
  </si>
  <si>
    <t xml:space="preserve">Solicitud de apoyo para participación de representantes juveniles en el exterior </t>
  </si>
  <si>
    <t>Solicitud de creación de parque para mascotas</t>
  </si>
  <si>
    <t>Ofrecimiento de libro como oferta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</si>
</sst>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/m/yyyy"/>
    <numFmt numFmtId="166" formatCode="##"/>
  </numFmts>
  <fonts count="10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Times New Roman"/>
    </font>
    <font>
      <b/>
      <sz val="11"/>
      <color theme="1"/>
      <name val="Calibri"/>
    </font>
    <font>
      <sz val="11"/>
      <color theme="1"/>
      <name val="Inconsolata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DEEAF6"/>
        <bgColor rgb="FFDEEAF6"/>
      </patternFill>
    </fill>
    <fill>
      <patternFill patternType="solid">
        <fgColor rgb="FF4A86E8"/>
        <bgColor rgb="FF4A86E8"/>
      </patternFill>
    </fill>
    <fill>
      <patternFill patternType="solid">
        <fgColor rgb="FFCFE2F3"/>
        <bgColor rgb="FFCFE2F3"/>
      </patternFill>
    </fill>
    <fill>
      <patternFill patternType="solid">
        <fgColor theme="4"/>
        <bgColor theme="4"/>
      </patternFill>
    </fill>
    <fill>
      <patternFill patternType="solid">
        <fgColor rgb="FFB4C6E7"/>
        <bgColor rgb="FF000000"/>
      </patternFill>
    </fill>
    <fill>
      <patternFill patternType="solid">
        <fgColor rgb="FFB4C6E7"/>
        <bgColor rgb="FFBFBFB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2" borderId="1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0" borderId="0" xfId="0" applyFont="1" applyAlignment="1">
      <alignment horizontal="right"/>
    </xf>
    <xf numFmtId="0" fontId="3" fillId="4" borderId="3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5" xfId="0" applyFont="1" applyFill="1" applyBorder="1"/>
    <xf numFmtId="0" fontId="1" fillId="5" borderId="6" xfId="0" applyFont="1" applyFill="1" applyBorder="1"/>
    <xf numFmtId="0" fontId="1" fillId="5" borderId="7" xfId="0" applyFont="1" applyFill="1" applyBorder="1"/>
    <xf numFmtId="0" fontId="3" fillId="6" borderId="3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1" xfId="0" quotePrefix="1" applyFont="1" applyFill="1" applyBorder="1" applyAlignment="1">
      <alignment horizontal="center" vertical="center"/>
    </xf>
    <xf numFmtId="164" fontId="8" fillId="7" borderId="1" xfId="0" applyNumberFormat="1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1" fontId="9" fillId="8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6" fontId="1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0" xfId="0"/>
    <xf numFmtId="0" fontId="9" fillId="8" borderId="21" xfId="0" applyFont="1" applyFill="1" applyBorder="1" applyAlignment="1">
      <alignment horizontal="center" vertical="center" wrapText="1"/>
    </xf>
    <xf numFmtId="0" fontId="9" fillId="8" borderId="18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/>
    </xf>
    <xf numFmtId="0" fontId="6" fillId="7" borderId="22" xfId="0" applyFont="1" applyFill="1" applyBorder="1" applyAlignment="1">
      <alignment vertical="center"/>
    </xf>
    <xf numFmtId="0" fontId="6" fillId="7" borderId="20" xfId="0" applyFont="1" applyFill="1" applyBorder="1" applyAlignment="1">
      <alignment vertical="center"/>
    </xf>
    <xf numFmtId="0" fontId="6" fillId="7" borderId="16" xfId="0" applyFont="1" applyFill="1" applyBorder="1" applyAlignment="1">
      <alignment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</cellXfs>
  <cellStyles count="1">
    <cellStyle name="Normal" xfId="0" builtinId="0"/>
  </cellStyles>
  <dxfs count="9"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3">
    <tableStyle name="Dependencias-style" pivot="0" count="3" xr9:uid="{00000000-0011-0000-FFFF-FFFF00000000}">
      <tableStyleElement type="headerRow" dxfId="8"/>
      <tableStyleElement type="firstRowStripe" dxfId="7"/>
      <tableStyleElement type="secondRowStripe" dxfId="6"/>
    </tableStyle>
    <tableStyle name="Dependencias-style 2" pivot="0" count="3" xr9:uid="{00000000-0011-0000-FFFF-FFFF01000000}">
      <tableStyleElement type="headerRow" dxfId="5"/>
      <tableStyleElement type="firstRowStripe" dxfId="4"/>
      <tableStyleElement type="secondRowStripe" dxfId="3"/>
    </tableStyle>
    <tableStyle name="Dependencias-style 3" pivot="0" count="3" xr9:uid="{00000000-0011-0000-FFFF-FFFF02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47625</xdr:rowOff>
    </xdr:from>
    <xdr:ext cx="1028700" cy="10287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77B26050-3FAA-4FB8-97B5-984C47B72FB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4350" y="47625"/>
          <a:ext cx="1028700" cy="10287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quin/Downloads/Matriz%20de%20seguimiento%20PQRDS%202022%20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endencias"/>
      <sheetName val="FESTIVOS"/>
      <sheetName val="Junio 2022"/>
      <sheetName val="Julio 2022"/>
    </sheetNames>
    <sheetDataSet>
      <sheetData sheetId="0">
        <row r="2">
          <cell r="A2">
            <v>100</v>
          </cell>
          <cell r="B2" t="str">
            <v>Despacho Secretario de Cultura, Recreación y Deporte</v>
          </cell>
          <cell r="D2" t="str">
            <v>Santiago Jose Piñerua Naranjo</v>
          </cell>
        </row>
        <row r="3">
          <cell r="A3">
            <v>110</v>
          </cell>
          <cell r="B3" t="str">
            <v>Oficina Asesora Juridica</v>
          </cell>
          <cell r="C3" t="str">
            <v>OAJ</v>
          </cell>
          <cell r="D3" t="str">
            <v>Juan Manuel Vargas Ayala</v>
          </cell>
          <cell r="F3" t="str">
            <v>IN</v>
          </cell>
          <cell r="G3">
            <v>40</v>
          </cell>
          <cell r="H3" t="str">
            <v>Informativo</v>
          </cell>
          <cell r="I3">
            <v>40</v>
          </cell>
          <cell r="J3" t="str">
            <v>Petición Incompleta</v>
          </cell>
          <cell r="K3">
            <v>10</v>
          </cell>
        </row>
        <row r="4">
          <cell r="A4">
            <v>120</v>
          </cell>
          <cell r="B4" t="str">
            <v>Oficina Asesora de Comunicaciones</v>
          </cell>
          <cell r="C4" t="str">
            <v>OAC</v>
          </cell>
          <cell r="D4" t="str">
            <v>Carolina Ruiz Caicedo</v>
          </cell>
          <cell r="F4" t="str">
            <v>EE</v>
          </cell>
          <cell r="G4">
            <v>10</v>
          </cell>
          <cell r="H4" t="str">
            <v>Entre autoridades</v>
          </cell>
          <cell r="I4">
            <v>10</v>
          </cell>
          <cell r="J4" t="str">
            <v>Traslado</v>
          </cell>
          <cell r="K4">
            <v>5</v>
          </cell>
        </row>
        <row r="5">
          <cell r="A5">
            <v>140</v>
          </cell>
          <cell r="B5" t="str">
            <v xml:space="preserve">Oficina de Control Interno </v>
          </cell>
          <cell r="C5" t="str">
            <v>OCI</v>
          </cell>
          <cell r="D5" t="str">
            <v>Omar Urrea Romero</v>
          </cell>
          <cell r="F5" t="str">
            <v>SP</v>
          </cell>
          <cell r="H5" t="str">
            <v>Solicitud Prioritaria</v>
          </cell>
        </row>
        <row r="6">
          <cell r="A6">
            <v>150</v>
          </cell>
          <cell r="B6" t="str">
            <v>Oficina de Control Interno Disciplinario</v>
          </cell>
          <cell r="C6" t="str">
            <v>OCID</v>
          </cell>
          <cell r="D6" t="str">
            <v>Ray Garfunkell Vanegas Herrera</v>
          </cell>
          <cell r="F6" t="str">
            <v>DPIG</v>
          </cell>
          <cell r="G6">
            <v>30</v>
          </cell>
          <cell r="H6" t="str">
            <v>Derecho de Petición Interes General</v>
          </cell>
          <cell r="I6">
            <v>15</v>
          </cell>
        </row>
        <row r="7">
          <cell r="A7">
            <v>160</v>
          </cell>
          <cell r="B7" t="str">
            <v>Oficina de Tecnologias de la Informacion</v>
          </cell>
          <cell r="C7" t="str">
            <v>OTI</v>
          </cell>
          <cell r="D7" t="str">
            <v>Liliana Morales</v>
          </cell>
          <cell r="F7" t="str">
            <v>DPIP</v>
          </cell>
          <cell r="G7">
            <v>30</v>
          </cell>
          <cell r="H7" t="str">
            <v>Derecho de Petición Interes Particular</v>
          </cell>
          <cell r="I7">
            <v>15</v>
          </cell>
        </row>
        <row r="8">
          <cell r="A8">
            <v>161</v>
          </cell>
          <cell r="B8" t="str">
            <v>Grupo Interno de Trabajo de Infraestructura y Sistemas de la Información</v>
          </cell>
          <cell r="C8" t="str">
            <v>GITISI</v>
          </cell>
          <cell r="D8" t="str">
            <v>Fabio Fernando Sanchez Sanchez</v>
          </cell>
          <cell r="F8" t="str">
            <v>SIG</v>
          </cell>
          <cell r="G8">
            <v>20</v>
          </cell>
          <cell r="H8" t="str">
            <v>Solicitud de Información General</v>
          </cell>
          <cell r="I8">
            <v>10</v>
          </cell>
        </row>
        <row r="9">
          <cell r="A9">
            <v>170</v>
          </cell>
          <cell r="B9" t="str">
            <v>Oficina Asesora de Planeación</v>
          </cell>
          <cell r="C9" t="str">
            <v>OAP</v>
          </cell>
          <cell r="D9" t="str">
            <v>Sonia Cordoba Alvarado</v>
          </cell>
          <cell r="F9" t="str">
            <v>SIP</v>
          </cell>
          <cell r="G9">
            <v>20</v>
          </cell>
          <cell r="H9" t="str">
            <v>Solicitud de Acceso a Información Publica</v>
          </cell>
          <cell r="I9">
            <v>10</v>
          </cell>
        </row>
        <row r="10">
          <cell r="A10">
            <v>200</v>
          </cell>
          <cell r="B10" t="str">
            <v>Subsecretaría de Gobernanza</v>
          </cell>
          <cell r="C10" t="str">
            <v>SG</v>
          </cell>
          <cell r="D10" t="str">
            <v>Yaneth Suarez Acero</v>
          </cell>
          <cell r="F10" t="str">
            <v>CO</v>
          </cell>
          <cell r="G10">
            <v>35</v>
          </cell>
          <cell r="H10" t="str">
            <v>Consulta</v>
          </cell>
          <cell r="I10">
            <v>30</v>
          </cell>
        </row>
        <row r="11">
          <cell r="A11">
            <v>210</v>
          </cell>
          <cell r="B11" t="str">
            <v>Dirección de Asuntos Locales y Participación</v>
          </cell>
          <cell r="C11" t="str">
            <v>DALP</v>
          </cell>
          <cell r="D11" t="str">
            <v>Alejandro Franco Plata</v>
          </cell>
          <cell r="F11" t="str">
            <v>DE</v>
          </cell>
          <cell r="G11">
            <v>0</v>
          </cell>
          <cell r="H11" t="str">
            <v>Denuncia por Actos de Corrupción</v>
          </cell>
          <cell r="I11">
            <v>0</v>
          </cell>
        </row>
        <row r="12">
          <cell r="A12">
            <v>220</v>
          </cell>
          <cell r="B12" t="str">
            <v>Dirección de Fomento</v>
          </cell>
          <cell r="C12" t="str">
            <v>DF</v>
          </cell>
          <cell r="D12" t="str">
            <v>Vanessa Barrenecha Samur</v>
          </cell>
          <cell r="F12" t="str">
            <v>RE</v>
          </cell>
          <cell r="G12">
            <v>30</v>
          </cell>
          <cell r="H12" t="str">
            <v>Reclamo</v>
          </cell>
          <cell r="I12">
            <v>15</v>
          </cell>
        </row>
        <row r="13">
          <cell r="A13">
            <v>230</v>
          </cell>
          <cell r="B13" t="str">
            <v>Direccion de Personas Juridicas</v>
          </cell>
          <cell r="C13" t="str">
            <v>DPJ</v>
          </cell>
          <cell r="D13" t="str">
            <v>Oscar Medina Sanchez</v>
          </cell>
          <cell r="F13" t="str">
            <v>QU</v>
          </cell>
          <cell r="G13">
            <v>30</v>
          </cell>
          <cell r="H13" t="str">
            <v>Queja</v>
          </cell>
          <cell r="I13">
            <v>15</v>
          </cell>
        </row>
        <row r="14">
          <cell r="A14">
            <v>240</v>
          </cell>
          <cell r="B14" t="str">
            <v>Dirección de Economia, Estudios y Politica</v>
          </cell>
          <cell r="C14" t="str">
            <v>DEEP</v>
          </cell>
          <cell r="D14" t="str">
            <v>Mauricio Agudelo Ruiz</v>
          </cell>
          <cell r="F14" t="str">
            <v>SU</v>
          </cell>
          <cell r="G14">
            <v>30</v>
          </cell>
          <cell r="H14" t="str">
            <v>Sugerencia</v>
          </cell>
          <cell r="I14">
            <v>15</v>
          </cell>
        </row>
        <row r="15">
          <cell r="A15">
            <v>300</v>
          </cell>
          <cell r="B15" t="str">
            <v>Dirección de Arte, Cultura y Patrimonio</v>
          </cell>
          <cell r="C15" t="str">
            <v>DACP</v>
          </cell>
          <cell r="D15" t="str">
            <v>Liliana Mercedes Gonzalez Jinete</v>
          </cell>
          <cell r="F15" t="str">
            <v>FE</v>
          </cell>
          <cell r="G15">
            <v>30</v>
          </cell>
          <cell r="H15" t="str">
            <v>Felicitación</v>
          </cell>
          <cell r="I15">
            <v>15</v>
          </cell>
        </row>
        <row r="16">
          <cell r="A16">
            <v>310</v>
          </cell>
          <cell r="B16" t="str">
            <v>Subdirección de Gestión Cultural y Artística</v>
          </cell>
          <cell r="C16" t="str">
            <v>SGCA</v>
          </cell>
          <cell r="D16" t="str">
            <v>Ines Elvira Montealegre Martinez</v>
          </cell>
        </row>
        <row r="17">
          <cell r="A17">
            <v>330</v>
          </cell>
          <cell r="B17" t="str">
            <v>Subdirección de Infraestructura y patrimonio cultural</v>
          </cell>
          <cell r="C17" t="str">
            <v>SIPC</v>
          </cell>
          <cell r="D17" t="str">
            <v>Ivan Dario Quiñones Sanchez</v>
          </cell>
        </row>
        <row r="18">
          <cell r="A18">
            <v>700</v>
          </cell>
          <cell r="B18" t="str">
            <v>Direccion de Gestion Corporativa</v>
          </cell>
          <cell r="C18" t="str">
            <v>DGC</v>
          </cell>
          <cell r="D18" t="str">
            <v>Yamile Borja Martinez</v>
          </cell>
        </row>
        <row r="19">
          <cell r="A19">
            <v>710</v>
          </cell>
          <cell r="B19" t="str">
            <v>Grupo Interno de Trabajo de Gestion de Servicios Administrativos</v>
          </cell>
          <cell r="C19" t="str">
            <v>GITGS</v>
          </cell>
          <cell r="D19" t="str">
            <v>Nydia Nehida Miranda Urrego</v>
          </cell>
        </row>
        <row r="20">
          <cell r="A20">
            <v>720</v>
          </cell>
          <cell r="B20" t="str">
            <v>Grupo Interno de Trabajo de Gestión Financiera.</v>
          </cell>
          <cell r="C20" t="str">
            <v>GTGF</v>
          </cell>
          <cell r="D20" t="str">
            <v>Didier Ricardo Orduz Martinez</v>
          </cell>
        </row>
        <row r="21">
          <cell r="A21">
            <v>730</v>
          </cell>
          <cell r="B21" t="str">
            <v>Grupo Interno De Trabajo De Gestión Del Talento Humano</v>
          </cell>
          <cell r="C21" t="str">
            <v>GITGTH</v>
          </cell>
          <cell r="D21" t="str">
            <v>Alba Nohora Diaz Galan</v>
          </cell>
        </row>
        <row r="22">
          <cell r="A22">
            <v>760</v>
          </cell>
          <cell r="B22" t="str">
            <v>Grupo interno de Trabajo de Contratacion</v>
          </cell>
          <cell r="C22" t="str">
            <v>GITC</v>
          </cell>
          <cell r="D22" t="str">
            <v>Myriam Janeth Sosa Sedano</v>
          </cell>
        </row>
        <row r="23">
          <cell r="A23">
            <v>800</v>
          </cell>
          <cell r="B23" t="str">
            <v>Dirección de Lectura y Bibliotecas</v>
          </cell>
          <cell r="C23" t="str">
            <v>DLB</v>
          </cell>
          <cell r="D23" t="str">
            <v>Maria Consuelo Gaitan Gaitan</v>
          </cell>
        </row>
        <row r="24">
          <cell r="A24">
            <v>900</v>
          </cell>
          <cell r="B24" t="str">
            <v>Subsecretaria de Cultura Ciudadana y Gestión del Conocimiento</v>
          </cell>
          <cell r="D24" t="str">
            <v>Henry Samuel Murrain Knudson</v>
          </cell>
        </row>
        <row r="25">
          <cell r="A25">
            <v>910</v>
          </cell>
          <cell r="B25" t="str">
            <v>Direccion Observatorio y Gestion del Conocimiento Cultural</v>
          </cell>
          <cell r="C25" t="str">
            <v>DOGCC</v>
          </cell>
          <cell r="D25" t="str">
            <v>Sayra Guinette Aldana Hernandez</v>
          </cell>
        </row>
        <row r="26">
          <cell r="A26">
            <v>1000</v>
          </cell>
          <cell r="C26" t="str">
            <v>ATC</v>
          </cell>
        </row>
      </sheetData>
      <sheetData sheetId="1">
        <row r="2">
          <cell r="A2">
            <v>43466</v>
          </cell>
        </row>
        <row r="3">
          <cell r="A3">
            <v>43472</v>
          </cell>
        </row>
        <row r="4">
          <cell r="A4">
            <v>43549</v>
          </cell>
        </row>
        <row r="5">
          <cell r="A5">
            <v>43573</v>
          </cell>
        </row>
        <row r="6">
          <cell r="A6">
            <v>43574</v>
          </cell>
        </row>
        <row r="7">
          <cell r="A7">
            <v>43586</v>
          </cell>
        </row>
        <row r="8">
          <cell r="A8">
            <v>43619</v>
          </cell>
        </row>
        <row r="9">
          <cell r="A9">
            <v>43640</v>
          </cell>
        </row>
        <row r="10">
          <cell r="A10">
            <v>43647</v>
          </cell>
        </row>
        <row r="11">
          <cell r="A11">
            <v>43666</v>
          </cell>
        </row>
        <row r="12">
          <cell r="A12">
            <v>43684</v>
          </cell>
        </row>
        <row r="13">
          <cell r="A13">
            <v>43696</v>
          </cell>
        </row>
        <row r="14">
          <cell r="A14">
            <v>43752</v>
          </cell>
        </row>
        <row r="15">
          <cell r="A15">
            <v>43773</v>
          </cell>
        </row>
        <row r="16">
          <cell r="A16">
            <v>43780</v>
          </cell>
        </row>
        <row r="17">
          <cell r="A17">
            <v>43807</v>
          </cell>
        </row>
        <row r="18">
          <cell r="A18">
            <v>43824</v>
          </cell>
        </row>
        <row r="19">
          <cell r="A19">
            <v>43831</v>
          </cell>
        </row>
        <row r="20">
          <cell r="A20">
            <v>43836</v>
          </cell>
        </row>
        <row r="21">
          <cell r="A21">
            <v>43913</v>
          </cell>
        </row>
        <row r="22">
          <cell r="A22">
            <v>43927</v>
          </cell>
        </row>
        <row r="23">
          <cell r="A23">
            <v>43928</v>
          </cell>
        </row>
        <row r="24">
          <cell r="A24">
            <v>43929</v>
          </cell>
        </row>
        <row r="25">
          <cell r="A25">
            <v>43930</v>
          </cell>
        </row>
        <row r="26">
          <cell r="A26">
            <v>43931</v>
          </cell>
        </row>
        <row r="27">
          <cell r="A27">
            <v>43952</v>
          </cell>
        </row>
        <row r="28">
          <cell r="A28">
            <v>43976</v>
          </cell>
        </row>
        <row r="29">
          <cell r="A29">
            <v>43997</v>
          </cell>
        </row>
        <row r="30">
          <cell r="A30">
            <v>44004</v>
          </cell>
        </row>
        <row r="31">
          <cell r="A31">
            <v>44011</v>
          </cell>
        </row>
        <row r="32">
          <cell r="A32">
            <v>44032</v>
          </cell>
        </row>
        <row r="33">
          <cell r="A33">
            <v>44050</v>
          </cell>
        </row>
        <row r="34">
          <cell r="A34">
            <v>44060</v>
          </cell>
        </row>
        <row r="35">
          <cell r="A35">
            <v>44116</v>
          </cell>
        </row>
        <row r="36">
          <cell r="A36">
            <v>44137</v>
          </cell>
        </row>
        <row r="37">
          <cell r="A37">
            <v>44151</v>
          </cell>
        </row>
        <row r="38">
          <cell r="A38">
            <v>44173</v>
          </cell>
        </row>
        <row r="39">
          <cell r="A39">
            <v>44190</v>
          </cell>
        </row>
        <row r="40">
          <cell r="A40">
            <v>44197</v>
          </cell>
        </row>
        <row r="41">
          <cell r="A41">
            <v>44207</v>
          </cell>
        </row>
        <row r="42">
          <cell r="A42">
            <v>44277</v>
          </cell>
        </row>
        <row r="43">
          <cell r="A43">
            <v>44287</v>
          </cell>
        </row>
        <row r="44">
          <cell r="A44">
            <v>44288</v>
          </cell>
        </row>
        <row r="45">
          <cell r="A45">
            <v>44317</v>
          </cell>
        </row>
        <row r="46">
          <cell r="A46">
            <v>44333</v>
          </cell>
        </row>
        <row r="47">
          <cell r="A47">
            <v>44354</v>
          </cell>
        </row>
        <row r="48">
          <cell r="A48">
            <v>44361</v>
          </cell>
        </row>
        <row r="49">
          <cell r="A49">
            <v>44382</v>
          </cell>
        </row>
        <row r="50">
          <cell r="A50">
            <v>44397</v>
          </cell>
        </row>
        <row r="51">
          <cell r="A51">
            <v>44415</v>
          </cell>
        </row>
        <row r="52">
          <cell r="A52">
            <v>44424</v>
          </cell>
        </row>
        <row r="53">
          <cell r="A53">
            <v>44487</v>
          </cell>
        </row>
        <row r="54">
          <cell r="A54">
            <v>44501</v>
          </cell>
        </row>
        <row r="55">
          <cell r="A55">
            <v>44515</v>
          </cell>
        </row>
        <row r="56">
          <cell r="A56">
            <v>44538</v>
          </cell>
        </row>
        <row r="57">
          <cell r="A57">
            <v>44555</v>
          </cell>
        </row>
        <row r="58">
          <cell r="A58">
            <v>44562</v>
          </cell>
        </row>
        <row r="59">
          <cell r="A59">
            <v>44571</v>
          </cell>
        </row>
        <row r="60">
          <cell r="A60">
            <v>44641</v>
          </cell>
        </row>
        <row r="61">
          <cell r="A61">
            <v>44665</v>
          </cell>
        </row>
        <row r="62">
          <cell r="A62">
            <v>44666</v>
          </cell>
        </row>
        <row r="63">
          <cell r="A63">
            <v>44682</v>
          </cell>
        </row>
        <row r="64">
          <cell r="A64">
            <v>44711</v>
          </cell>
        </row>
        <row r="65">
          <cell r="A65">
            <v>44732</v>
          </cell>
        </row>
        <row r="66">
          <cell r="A66">
            <v>44739</v>
          </cell>
        </row>
        <row r="67">
          <cell r="A67">
            <v>44746</v>
          </cell>
        </row>
        <row r="68">
          <cell r="A68">
            <v>44762</v>
          </cell>
        </row>
        <row r="69">
          <cell r="A69">
            <v>44780</v>
          </cell>
        </row>
        <row r="70">
          <cell r="A70">
            <v>44788</v>
          </cell>
        </row>
        <row r="71">
          <cell r="A71">
            <v>44851</v>
          </cell>
        </row>
        <row r="72">
          <cell r="A72">
            <v>44872</v>
          </cell>
        </row>
        <row r="73">
          <cell r="A73">
            <v>44879</v>
          </cell>
        </row>
        <row r="74">
          <cell r="A74">
            <v>44903</v>
          </cell>
        </row>
        <row r="75">
          <cell r="A75">
            <v>44920</v>
          </cell>
        </row>
        <row r="76">
          <cell r="A76">
            <v>44927</v>
          </cell>
        </row>
        <row r="77">
          <cell r="A77">
            <v>44935</v>
          </cell>
        </row>
        <row r="78">
          <cell r="A78">
            <v>45005</v>
          </cell>
        </row>
        <row r="79">
          <cell r="A79">
            <v>45022</v>
          </cell>
        </row>
        <row r="80">
          <cell r="A80">
            <v>45023</v>
          </cell>
        </row>
        <row r="81">
          <cell r="A81">
            <v>45047</v>
          </cell>
        </row>
        <row r="82">
          <cell r="A82">
            <v>45068</v>
          </cell>
        </row>
        <row r="83">
          <cell r="A83">
            <v>45089</v>
          </cell>
        </row>
        <row r="84">
          <cell r="A84">
            <v>45096</v>
          </cell>
        </row>
        <row r="85">
          <cell r="A85">
            <v>45110</v>
          </cell>
        </row>
        <row r="86">
          <cell r="A86">
            <v>45127</v>
          </cell>
        </row>
        <row r="87">
          <cell r="A87">
            <v>45145</v>
          </cell>
        </row>
        <row r="88">
          <cell r="A88">
            <v>45159</v>
          </cell>
        </row>
        <row r="89">
          <cell r="A89">
            <v>45215</v>
          </cell>
        </row>
        <row r="90">
          <cell r="A90">
            <v>45236</v>
          </cell>
        </row>
        <row r="91">
          <cell r="A91">
            <v>45243</v>
          </cell>
        </row>
        <row r="92">
          <cell r="A92">
            <v>45268</v>
          </cell>
        </row>
        <row r="93">
          <cell r="A93">
            <v>45285</v>
          </cell>
        </row>
        <row r="94">
          <cell r="A94">
            <v>45292</v>
          </cell>
        </row>
        <row r="95">
          <cell r="A95">
            <v>45299</v>
          </cell>
        </row>
        <row r="96">
          <cell r="A96">
            <v>45376</v>
          </cell>
        </row>
        <row r="97">
          <cell r="A97">
            <v>45379</v>
          </cell>
        </row>
        <row r="98">
          <cell r="A98">
            <v>45380</v>
          </cell>
        </row>
        <row r="99">
          <cell r="A99">
            <v>45413</v>
          </cell>
        </row>
        <row r="100">
          <cell r="A100">
            <v>45425</v>
          </cell>
        </row>
        <row r="101">
          <cell r="A101">
            <v>45446</v>
          </cell>
        </row>
        <row r="102">
          <cell r="A102">
            <v>45453</v>
          </cell>
        </row>
        <row r="103">
          <cell r="A103">
            <v>45474</v>
          </cell>
        </row>
        <row r="104">
          <cell r="A104">
            <v>45493</v>
          </cell>
        </row>
        <row r="105">
          <cell r="A105">
            <v>45511</v>
          </cell>
        </row>
        <row r="106">
          <cell r="A106">
            <v>45523</v>
          </cell>
        </row>
        <row r="107">
          <cell r="A107">
            <v>45579</v>
          </cell>
        </row>
        <row r="108">
          <cell r="A108">
            <v>45600</v>
          </cell>
        </row>
        <row r="109">
          <cell r="A109">
            <v>45607</v>
          </cell>
        </row>
        <row r="110">
          <cell r="A110">
            <v>45634</v>
          </cell>
        </row>
        <row r="111">
          <cell r="A111">
            <v>45651</v>
          </cell>
        </row>
        <row r="112">
          <cell r="A112">
            <v>45658</v>
          </cell>
        </row>
        <row r="113">
          <cell r="A113">
            <v>45663</v>
          </cell>
        </row>
        <row r="114">
          <cell r="A114">
            <v>45740</v>
          </cell>
        </row>
        <row r="115">
          <cell r="A115">
            <v>45764</v>
          </cell>
        </row>
        <row r="116">
          <cell r="A116">
            <v>45765</v>
          </cell>
        </row>
        <row r="117">
          <cell r="A117">
            <v>45778</v>
          </cell>
        </row>
        <row r="118">
          <cell r="A118">
            <v>45810</v>
          </cell>
        </row>
        <row r="119">
          <cell r="A119">
            <v>45831</v>
          </cell>
        </row>
        <row r="120">
          <cell r="A120">
            <v>45838</v>
          </cell>
        </row>
        <row r="121">
          <cell r="A121">
            <v>45858</v>
          </cell>
        </row>
        <row r="122">
          <cell r="A122">
            <v>45876</v>
          </cell>
        </row>
        <row r="123">
          <cell r="A123">
            <v>45887</v>
          </cell>
        </row>
        <row r="124">
          <cell r="A124">
            <v>45943</v>
          </cell>
        </row>
        <row r="125">
          <cell r="A125">
            <v>45964</v>
          </cell>
        </row>
        <row r="126">
          <cell r="A126">
            <v>45978</v>
          </cell>
        </row>
        <row r="127">
          <cell r="A127">
            <v>45999</v>
          </cell>
        </row>
        <row r="128">
          <cell r="A128">
            <v>46016</v>
          </cell>
        </row>
        <row r="129">
          <cell r="A129">
            <v>46023</v>
          </cell>
        </row>
        <row r="130">
          <cell r="A130">
            <v>46034</v>
          </cell>
        </row>
        <row r="131">
          <cell r="A131">
            <v>46104</v>
          </cell>
        </row>
        <row r="132">
          <cell r="A132">
            <v>46114</v>
          </cell>
        </row>
        <row r="133">
          <cell r="A133">
            <v>46115</v>
          </cell>
        </row>
        <row r="134">
          <cell r="A134">
            <v>46143</v>
          </cell>
        </row>
        <row r="135">
          <cell r="A135">
            <v>46160</v>
          </cell>
        </row>
        <row r="136">
          <cell r="A136">
            <v>46181</v>
          </cell>
        </row>
        <row r="137">
          <cell r="A137">
            <v>46188</v>
          </cell>
        </row>
        <row r="138">
          <cell r="A138">
            <v>46202</v>
          </cell>
        </row>
        <row r="139">
          <cell r="A139">
            <v>46223</v>
          </cell>
        </row>
        <row r="140">
          <cell r="A140">
            <v>46241</v>
          </cell>
        </row>
        <row r="141">
          <cell r="A141">
            <v>46251</v>
          </cell>
        </row>
        <row r="142">
          <cell r="A142">
            <v>46307</v>
          </cell>
        </row>
        <row r="143">
          <cell r="A143">
            <v>46328</v>
          </cell>
        </row>
        <row r="144">
          <cell r="A144">
            <v>46342</v>
          </cell>
        </row>
        <row r="145">
          <cell r="A145">
            <v>46364</v>
          </cell>
        </row>
        <row r="146">
          <cell r="A146">
            <v>46381</v>
          </cell>
        </row>
      </sheetData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48:A50">
  <tableColumns count="1">
    <tableColumn id="1" xr3:uid="{00000000-0010-0000-0000-000001000000}" name="Columna1"/>
  </tableColumns>
  <tableStyleInfo name="Dependencia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D27">
  <tableColumns count="4">
    <tableColumn id="1" xr3:uid="{00000000-0010-0000-0100-000001000000}" name="                                                                                                                                                                                                                                                               "/>
    <tableColumn id="2" xr3:uid="{00000000-0010-0000-0100-000002000000}" name="Área"/>
    <tableColumn id="3" xr3:uid="{00000000-0010-0000-0100-000003000000}" name="Siglas"/>
    <tableColumn id="4" xr3:uid="{00000000-0010-0000-0100-000004000000}" name="Jefes"/>
  </tableColumns>
  <tableStyleInfo name="Dependencias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30:B46">
  <tableColumns count="2">
    <tableColumn id="1" xr3:uid="{00000000-0010-0000-0200-000001000000}" name="Columna1"/>
    <tableColumn id="2" xr3:uid="{00000000-0010-0000-0200-000002000000}" name="Columna2"/>
  </tableColumns>
  <tableStyleInfo name="Dependencias-style 3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9"/>
  <sheetViews>
    <sheetView workbookViewId="0"/>
  </sheetViews>
  <sheetFormatPr baseColWidth="10" defaultColWidth="14.42578125" defaultRowHeight="15" customHeight="1" x14ac:dyDescent="0.25"/>
  <cols>
    <col min="1" max="1" width="12" customWidth="1"/>
    <col min="2" max="2" width="82.140625" customWidth="1"/>
    <col min="3" max="3" width="11.42578125" customWidth="1"/>
    <col min="4" max="4" width="29.85546875" customWidth="1"/>
    <col min="5" max="5" width="30.42578125" customWidth="1"/>
    <col min="6" max="6" width="12" customWidth="1"/>
    <col min="7" max="7" width="15.28515625" customWidth="1"/>
    <col min="8" max="8" width="36.28515625" customWidth="1"/>
    <col min="9" max="9" width="10.7109375" customWidth="1"/>
    <col min="10" max="10" width="28.140625" customWidth="1"/>
    <col min="11" max="11" width="46" customWidth="1"/>
    <col min="12" max="26" width="10.7109375" customWidth="1"/>
  </cols>
  <sheetData>
    <row r="1" spans="1:26" x14ac:dyDescent="0.25">
      <c r="A1" s="1" t="s">
        <v>0</v>
      </c>
      <c r="B1" s="2" t="s">
        <v>1</v>
      </c>
      <c r="C1" s="2" t="s">
        <v>2</v>
      </c>
      <c r="D1" s="2" t="s">
        <v>3</v>
      </c>
      <c r="E1" s="3"/>
      <c r="F1" s="38" t="s">
        <v>4</v>
      </c>
      <c r="G1" s="39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4">
        <v>100</v>
      </c>
      <c r="B2" s="5" t="s">
        <v>5</v>
      </c>
      <c r="C2" s="5"/>
      <c r="D2" s="5" t="s">
        <v>6</v>
      </c>
      <c r="E2" s="3"/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">
        <v>110</v>
      </c>
      <c r="B3" s="5" t="s">
        <v>13</v>
      </c>
      <c r="C3" s="5" t="s">
        <v>14</v>
      </c>
      <c r="D3" s="5" t="s">
        <v>15</v>
      </c>
      <c r="E3" s="3"/>
      <c r="F3" s="7" t="s">
        <v>16</v>
      </c>
      <c r="G3" s="4">
        <v>40</v>
      </c>
      <c r="H3" s="7" t="s">
        <v>17</v>
      </c>
      <c r="I3" s="4">
        <v>40</v>
      </c>
      <c r="J3" s="7" t="s">
        <v>18</v>
      </c>
      <c r="K3" s="8">
        <v>10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4">
        <v>120</v>
      </c>
      <c r="B4" s="5" t="s">
        <v>19</v>
      </c>
      <c r="C4" s="5" t="s">
        <v>20</v>
      </c>
      <c r="D4" s="5" t="s">
        <v>21</v>
      </c>
      <c r="E4" s="3"/>
      <c r="F4" s="7" t="s">
        <v>22</v>
      </c>
      <c r="G4" s="4">
        <v>10</v>
      </c>
      <c r="H4" s="7" t="s">
        <v>23</v>
      </c>
      <c r="I4" s="4">
        <v>10</v>
      </c>
      <c r="J4" s="7" t="s">
        <v>24</v>
      </c>
      <c r="K4" s="8">
        <v>5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5">
        <v>140</v>
      </c>
      <c r="B5" s="5" t="s">
        <v>25</v>
      </c>
      <c r="C5" s="5" t="s">
        <v>26</v>
      </c>
      <c r="D5" s="5" t="s">
        <v>27</v>
      </c>
      <c r="E5" s="3"/>
      <c r="F5" s="7" t="s">
        <v>28</v>
      </c>
      <c r="G5" s="7"/>
      <c r="H5" s="7" t="s">
        <v>29</v>
      </c>
      <c r="I5" s="7"/>
      <c r="J5" s="7" t="s">
        <v>30</v>
      </c>
      <c r="K5" s="7" t="s">
        <v>31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5">
        <v>150</v>
      </c>
      <c r="B6" s="5" t="s">
        <v>32</v>
      </c>
      <c r="C6" s="5" t="s">
        <v>33</v>
      </c>
      <c r="D6" s="5" t="s">
        <v>34</v>
      </c>
      <c r="E6" s="3"/>
      <c r="F6" s="7" t="s">
        <v>35</v>
      </c>
      <c r="G6" s="4">
        <v>30</v>
      </c>
      <c r="H6" s="7" t="s">
        <v>36</v>
      </c>
      <c r="I6" s="4">
        <v>15</v>
      </c>
      <c r="J6" s="7" t="s">
        <v>37</v>
      </c>
      <c r="K6" s="7" t="s">
        <v>38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5">
        <v>160</v>
      </c>
      <c r="B7" s="5" t="s">
        <v>39</v>
      </c>
      <c r="C7" s="5"/>
      <c r="D7" s="5" t="s">
        <v>40</v>
      </c>
      <c r="E7" s="3"/>
      <c r="F7" s="7" t="s">
        <v>41</v>
      </c>
      <c r="G7" s="4">
        <v>30</v>
      </c>
      <c r="H7" s="7" t="s">
        <v>42</v>
      </c>
      <c r="I7" s="4">
        <v>15</v>
      </c>
      <c r="J7" s="7"/>
      <c r="K7" s="7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5">
        <v>161</v>
      </c>
      <c r="B8" s="5" t="s">
        <v>43</v>
      </c>
      <c r="C8" s="5" t="s">
        <v>44</v>
      </c>
      <c r="D8" s="5" t="s">
        <v>45</v>
      </c>
      <c r="E8" s="3"/>
      <c r="F8" s="7" t="s">
        <v>46</v>
      </c>
      <c r="G8" s="4">
        <v>20</v>
      </c>
      <c r="H8" s="7" t="s">
        <v>47</v>
      </c>
      <c r="I8" s="4">
        <v>10</v>
      </c>
      <c r="J8" s="7"/>
      <c r="K8" s="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4">
        <v>170</v>
      </c>
      <c r="B9" s="5" t="s">
        <v>48</v>
      </c>
      <c r="C9" s="5" t="s">
        <v>49</v>
      </c>
      <c r="D9" s="5" t="s">
        <v>50</v>
      </c>
      <c r="E9" s="3"/>
      <c r="F9" s="7" t="s">
        <v>51</v>
      </c>
      <c r="G9" s="4">
        <v>20</v>
      </c>
      <c r="H9" s="7" t="s">
        <v>52</v>
      </c>
      <c r="I9" s="4">
        <v>10</v>
      </c>
      <c r="J9" s="7"/>
      <c r="K9" s="7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4">
        <v>200</v>
      </c>
      <c r="B10" s="5" t="s">
        <v>53</v>
      </c>
      <c r="C10" s="5" t="s">
        <v>54</v>
      </c>
      <c r="D10" s="5" t="s">
        <v>55</v>
      </c>
      <c r="E10" s="3"/>
      <c r="F10" s="7" t="s">
        <v>56</v>
      </c>
      <c r="G10" s="4">
        <v>35</v>
      </c>
      <c r="H10" s="7" t="s">
        <v>57</v>
      </c>
      <c r="I10" s="4">
        <v>30</v>
      </c>
      <c r="J10" s="7"/>
      <c r="K10" s="7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 x14ac:dyDescent="0.25">
      <c r="A11" s="4">
        <v>210</v>
      </c>
      <c r="B11" s="5" t="s">
        <v>58</v>
      </c>
      <c r="C11" s="5" t="s">
        <v>59</v>
      </c>
      <c r="D11" s="5" t="s">
        <v>60</v>
      </c>
      <c r="E11" s="3"/>
      <c r="F11" s="7" t="s">
        <v>61</v>
      </c>
      <c r="G11" s="4">
        <v>0</v>
      </c>
      <c r="H11" s="7" t="s">
        <v>62</v>
      </c>
      <c r="I11" s="4">
        <v>0</v>
      </c>
      <c r="J11" s="7"/>
      <c r="K11" s="7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4">
        <v>220</v>
      </c>
      <c r="B12" s="5" t="s">
        <v>63</v>
      </c>
      <c r="C12" s="5" t="s">
        <v>64</v>
      </c>
      <c r="D12" s="5" t="s">
        <v>65</v>
      </c>
      <c r="E12" s="3"/>
      <c r="F12" s="7" t="s">
        <v>66</v>
      </c>
      <c r="G12" s="4">
        <v>30</v>
      </c>
      <c r="H12" s="7" t="s">
        <v>67</v>
      </c>
      <c r="I12" s="4">
        <v>15</v>
      </c>
      <c r="J12" s="7"/>
      <c r="K12" s="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4">
        <v>230</v>
      </c>
      <c r="B13" s="5" t="s">
        <v>68</v>
      </c>
      <c r="C13" s="5" t="s">
        <v>69</v>
      </c>
      <c r="D13" s="5" t="s">
        <v>70</v>
      </c>
      <c r="E13" s="3"/>
      <c r="F13" s="7" t="s">
        <v>71</v>
      </c>
      <c r="G13" s="4">
        <v>30</v>
      </c>
      <c r="H13" s="7" t="s">
        <v>72</v>
      </c>
      <c r="I13" s="4">
        <v>15</v>
      </c>
      <c r="J13" s="7"/>
      <c r="K13" s="7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4">
        <v>240</v>
      </c>
      <c r="B14" s="5" t="s">
        <v>73</v>
      </c>
      <c r="C14" s="5" t="s">
        <v>74</v>
      </c>
      <c r="D14" s="5" t="s">
        <v>75</v>
      </c>
      <c r="E14" s="3"/>
      <c r="F14" s="7" t="s">
        <v>76</v>
      </c>
      <c r="G14" s="4">
        <v>30</v>
      </c>
      <c r="H14" s="7" t="s">
        <v>77</v>
      </c>
      <c r="I14" s="4">
        <v>15</v>
      </c>
      <c r="J14" s="7"/>
      <c r="K14" s="7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4">
        <v>300</v>
      </c>
      <c r="B15" s="5" t="s">
        <v>78</v>
      </c>
      <c r="C15" s="5" t="s">
        <v>79</v>
      </c>
      <c r="D15" s="5" t="s">
        <v>80</v>
      </c>
      <c r="E15" s="3"/>
      <c r="F15" s="7" t="s">
        <v>81</v>
      </c>
      <c r="G15" s="4">
        <v>30</v>
      </c>
      <c r="H15" s="7" t="s">
        <v>82</v>
      </c>
      <c r="I15" s="4">
        <v>15</v>
      </c>
      <c r="J15" s="7"/>
      <c r="K15" s="7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4">
        <v>310</v>
      </c>
      <c r="B16" s="5" t="s">
        <v>83</v>
      </c>
      <c r="C16" s="5" t="s">
        <v>84</v>
      </c>
      <c r="D16" s="5" t="s">
        <v>85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4">
        <v>330</v>
      </c>
      <c r="B17" s="5" t="s">
        <v>86</v>
      </c>
      <c r="C17" s="5" t="s">
        <v>87</v>
      </c>
      <c r="D17" s="5" t="s">
        <v>88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4">
        <v>700</v>
      </c>
      <c r="B18" s="5" t="s">
        <v>89</v>
      </c>
      <c r="C18" s="5" t="s">
        <v>90</v>
      </c>
      <c r="D18" s="5" t="s">
        <v>91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4">
        <v>710</v>
      </c>
      <c r="B19" s="5" t="s">
        <v>92</v>
      </c>
      <c r="C19" s="5" t="s">
        <v>93</v>
      </c>
      <c r="D19" s="5" t="s">
        <v>94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5">
        <v>720</v>
      </c>
      <c r="B20" s="5" t="s">
        <v>95</v>
      </c>
      <c r="C20" s="5" t="s">
        <v>96</v>
      </c>
      <c r="D20" s="5" t="s">
        <v>97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4">
        <v>730</v>
      </c>
      <c r="B21" s="5" t="s">
        <v>98</v>
      </c>
      <c r="C21" s="5" t="s">
        <v>99</v>
      </c>
      <c r="D21" s="5" t="s">
        <v>100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4">
        <v>760</v>
      </c>
      <c r="B22" s="5" t="s">
        <v>101</v>
      </c>
      <c r="C22" s="5" t="s">
        <v>102</v>
      </c>
      <c r="D22" s="5" t="s">
        <v>103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4">
        <v>800</v>
      </c>
      <c r="B23" s="5" t="s">
        <v>104</v>
      </c>
      <c r="C23" s="5" t="s">
        <v>105</v>
      </c>
      <c r="D23" s="5" t="s">
        <v>106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4">
        <v>900</v>
      </c>
      <c r="B24" s="5" t="s">
        <v>107</v>
      </c>
      <c r="C24" s="5"/>
      <c r="D24" s="5" t="s">
        <v>108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4">
        <v>910</v>
      </c>
      <c r="B25" s="5" t="s">
        <v>109</v>
      </c>
      <c r="C25" s="5" t="s">
        <v>110</v>
      </c>
      <c r="D25" s="5" t="s">
        <v>111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9">
        <v>1000</v>
      </c>
      <c r="B26" s="10"/>
      <c r="C26" s="7" t="s">
        <v>112</v>
      </c>
      <c r="D26" s="5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8" t="s">
        <v>4</v>
      </c>
      <c r="B29" s="39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 t="s">
        <v>113</v>
      </c>
      <c r="B30" s="3" t="s">
        <v>114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 t="s">
        <v>16</v>
      </c>
      <c r="B31" s="3">
        <v>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 t="s">
        <v>56</v>
      </c>
      <c r="B32" s="3">
        <v>35</v>
      </c>
      <c r="C32" s="3"/>
      <c r="D32" s="3" t="s">
        <v>57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 t="s">
        <v>35</v>
      </c>
      <c r="B33" s="3">
        <v>30</v>
      </c>
      <c r="C33" s="3"/>
      <c r="D33" s="3" t="s">
        <v>115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 t="s">
        <v>41</v>
      </c>
      <c r="B34" s="3">
        <v>30</v>
      </c>
      <c r="C34" s="3"/>
      <c r="D34" s="3" t="s">
        <v>116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 t="s">
        <v>81</v>
      </c>
      <c r="B35" s="3">
        <v>30</v>
      </c>
      <c r="C35" s="3"/>
      <c r="D35" s="3" t="s">
        <v>117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 t="s">
        <v>61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 t="s">
        <v>118</v>
      </c>
      <c r="B37" s="3">
        <v>20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 t="s">
        <v>119</v>
      </c>
      <c r="B38" s="3">
        <v>30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 t="s">
        <v>76</v>
      </c>
      <c r="B39" s="3">
        <v>30</v>
      </c>
      <c r="C39" s="3"/>
      <c r="D39" s="3" t="s">
        <v>77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 t="s">
        <v>71</v>
      </c>
      <c r="B40" s="3">
        <v>30</v>
      </c>
      <c r="C40" s="3"/>
      <c r="D40" s="3" t="s">
        <v>72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 t="s">
        <v>66</v>
      </c>
      <c r="B41" s="3">
        <v>30</v>
      </c>
      <c r="C41" s="3"/>
      <c r="D41" s="3" t="s">
        <v>67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 t="s">
        <v>120</v>
      </c>
      <c r="B42" s="3">
        <v>20</v>
      </c>
      <c r="C42" s="3"/>
      <c r="D42" s="3" t="s">
        <v>121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 t="s">
        <v>28</v>
      </c>
      <c r="B43" s="11">
        <v>10</v>
      </c>
      <c r="C43" s="3"/>
      <c r="D43" s="3" t="s">
        <v>29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 t="s">
        <v>122</v>
      </c>
      <c r="B44" s="3">
        <v>35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 t="s">
        <v>123</v>
      </c>
      <c r="B45" s="3">
        <v>30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 t="s">
        <v>61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 t="s">
        <v>113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 t="s">
        <v>124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 t="s">
        <v>125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 t="s">
        <v>124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 t="s">
        <v>126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 t="s">
        <v>127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 t="s">
        <v>128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 t="s">
        <v>129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 t="s">
        <v>130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12" t="s">
        <v>131</v>
      </c>
      <c r="C57" s="3"/>
      <c r="D57" s="3"/>
      <c r="E57" s="12" t="s">
        <v>131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13" t="s">
        <v>132</v>
      </c>
      <c r="C58" s="3"/>
      <c r="D58" s="3"/>
      <c r="E58" s="13" t="s">
        <v>133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14" t="s">
        <v>134</v>
      </c>
      <c r="C59" s="3"/>
      <c r="D59" s="3" t="s">
        <v>135</v>
      </c>
      <c r="E59" s="14" t="s">
        <v>136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15" t="s">
        <v>137</v>
      </c>
      <c r="C60" s="3"/>
      <c r="D60" s="3"/>
      <c r="E60" s="15" t="s">
        <v>138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15" t="s">
        <v>139</v>
      </c>
      <c r="C61" s="3"/>
      <c r="D61" s="3"/>
      <c r="E61" s="13" t="s">
        <v>140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15" t="s">
        <v>141</v>
      </c>
      <c r="C62" s="3"/>
      <c r="D62" s="3"/>
      <c r="E62" s="15" t="s">
        <v>141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15" t="s">
        <v>142</v>
      </c>
      <c r="C63" s="3"/>
      <c r="D63" s="3"/>
      <c r="E63" s="15" t="s">
        <v>142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15" t="s">
        <v>143</v>
      </c>
      <c r="C64" s="3"/>
      <c r="D64" s="3"/>
      <c r="E64" s="15" t="s">
        <v>144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15" t="s">
        <v>145</v>
      </c>
      <c r="C65" s="3"/>
      <c r="D65" s="3"/>
      <c r="E65" s="15" t="s">
        <v>146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15" t="s">
        <v>147</v>
      </c>
      <c r="C66" s="3"/>
      <c r="D66" s="3"/>
      <c r="E66" s="15" t="s">
        <v>148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15" t="s">
        <v>149</v>
      </c>
      <c r="C67" s="3"/>
      <c r="D67" s="3"/>
      <c r="E67" s="14" t="s">
        <v>150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15" t="s">
        <v>148</v>
      </c>
      <c r="C68" s="3"/>
      <c r="D68" s="3"/>
      <c r="E68" s="13" t="s">
        <v>151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14" t="s">
        <v>150</v>
      </c>
      <c r="C69" s="3"/>
      <c r="D69" s="3"/>
      <c r="E69" s="13" t="s">
        <v>152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13" t="s">
        <v>151</v>
      </c>
      <c r="C70" s="3"/>
      <c r="D70" s="3"/>
      <c r="E70" s="13" t="s">
        <v>153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13" t="s">
        <v>140</v>
      </c>
      <c r="C71" s="3"/>
      <c r="D71" s="3"/>
      <c r="E71" s="16" t="s">
        <v>154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13" t="s">
        <v>155</v>
      </c>
      <c r="C72" s="3"/>
      <c r="D72" s="3"/>
      <c r="E72" s="1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13" t="s">
        <v>156</v>
      </c>
      <c r="C73" s="3"/>
      <c r="D73" s="3"/>
      <c r="E73" s="1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13" t="s">
        <v>152</v>
      </c>
      <c r="C74" s="3"/>
      <c r="D74" s="3"/>
      <c r="E74" s="1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13" t="s">
        <v>157</v>
      </c>
      <c r="C75" s="3"/>
      <c r="D75" s="3"/>
      <c r="E75" s="1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13" t="s">
        <v>153</v>
      </c>
      <c r="C76" s="3"/>
      <c r="D76" s="3"/>
      <c r="E76" s="1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16" t="s">
        <v>154</v>
      </c>
      <c r="C77" s="3"/>
      <c r="D77" s="3"/>
      <c r="E77" s="16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17" t="s">
        <v>158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18" t="s">
        <v>159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19" t="s">
        <v>160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19" t="s">
        <v>161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20" t="s">
        <v>162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</sheetData>
  <mergeCells count="2">
    <mergeCell ref="F1:G1"/>
    <mergeCell ref="A29:B29"/>
  </mergeCells>
  <pageMargins left="0.7" right="0.7" top="0.75" bottom="0.75" header="0" footer="0"/>
  <pageSetup orientation="portrait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50"/>
  <sheetViews>
    <sheetView workbookViewId="0"/>
  </sheetViews>
  <sheetFormatPr baseColWidth="10" defaultColWidth="14.42578125" defaultRowHeight="15" customHeight="1" x14ac:dyDescent="0.25"/>
  <cols>
    <col min="1" max="6" width="11.42578125" customWidth="1"/>
    <col min="7" max="26" width="10.7109375" customWidth="1"/>
  </cols>
  <sheetData>
    <row r="1" spans="1:26" x14ac:dyDescent="0.25">
      <c r="A1" s="21" t="s">
        <v>163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22">
        <v>43466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22">
        <v>43472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22">
        <v>43549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22">
        <v>43573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22">
        <v>43574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22">
        <v>43586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22">
        <v>43619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22">
        <v>43640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22">
        <v>43647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22">
        <v>43666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22">
        <v>43684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22">
        <v>43696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22">
        <v>43752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22">
        <v>43773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22">
        <v>43780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22">
        <v>43807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22">
        <v>43824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22">
        <v>43831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22">
        <v>43836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22">
        <v>43913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22">
        <v>43927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22">
        <v>43928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22">
        <v>43929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22">
        <v>43930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22">
        <v>43931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22">
        <v>43952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22">
        <v>43976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22">
        <v>43997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22">
        <v>44004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22">
        <v>44011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22">
        <v>44032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22">
        <v>44050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22">
        <v>44060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22">
        <v>44116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22">
        <v>44137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22">
        <v>44151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22">
        <v>44173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22">
        <v>44190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22">
        <v>44197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22">
        <v>44207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22">
        <v>44277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22">
        <v>44287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22">
        <v>44288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22">
        <v>44317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22">
        <v>44333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22">
        <v>44354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22">
        <v>44361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22">
        <v>44382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22">
        <v>44397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22">
        <v>44415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22">
        <v>44424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22">
        <v>44487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22">
        <v>44501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22">
        <v>44515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22">
        <v>44538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22">
        <v>44555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22">
        <v>44562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22">
        <v>44571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22">
        <v>44641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22">
        <v>44665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22">
        <v>44666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22">
        <v>44682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22">
        <v>44711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22">
        <v>44732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22">
        <v>44739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22">
        <v>44746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22">
        <v>44762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22">
        <v>44780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22">
        <v>44788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22">
        <v>44851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22">
        <v>44872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22">
        <v>44879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22">
        <v>44903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22">
        <v>44920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22">
        <v>44927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22">
        <v>44935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22">
        <v>45005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22">
        <v>45022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22">
        <v>45023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22">
        <v>45047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22">
        <v>45068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22">
        <v>45089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22">
        <v>45096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22">
        <v>45110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22">
        <v>45127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22">
        <v>45145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22">
        <v>45159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22">
        <v>45215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22">
        <v>45236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22">
        <v>45243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22">
        <v>45268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22">
        <v>45285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22">
        <v>45292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22">
        <v>45299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22">
        <v>45376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22">
        <v>45379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22">
        <v>45380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22">
        <v>45413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22">
        <v>45425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22">
        <v>45446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22">
        <v>45453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22">
        <v>45474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22">
        <v>45493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22">
        <v>45511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22">
        <v>45523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22">
        <v>45579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22">
        <v>45600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22">
        <v>45607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22">
        <v>45634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22">
        <v>45651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22">
        <v>45658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22">
        <v>45663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22">
        <v>45740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22">
        <v>45764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22">
        <v>45765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22">
        <v>45778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22">
        <v>45810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22">
        <v>45831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22">
        <v>45838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22">
        <v>45858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22">
        <v>45876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22">
        <v>45887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22">
        <v>45943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22">
        <v>45964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22">
        <v>45978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22">
        <v>45999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22">
        <v>46016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22">
        <v>46023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22">
        <v>46034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22">
        <v>46104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22">
        <v>46114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22">
        <v>46115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22">
        <v>46143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22">
        <v>46160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22">
        <v>46181</v>
      </c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22">
        <v>46188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22">
        <v>46202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22">
        <v>46223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22">
        <v>46241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22">
        <v>46251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22">
        <v>46307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22">
        <v>46328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22">
        <v>46342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22">
        <v>46364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22">
        <v>46381</v>
      </c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20F95-8CC4-4607-B98B-CD5A719C4197}">
  <dimension ref="A1:P160"/>
  <sheetViews>
    <sheetView tabSelected="1" workbookViewId="0">
      <selection activeCell="A6" sqref="A6"/>
    </sheetView>
  </sheetViews>
  <sheetFormatPr baseColWidth="10" defaultColWidth="11.5703125" defaultRowHeight="15" x14ac:dyDescent="0.25"/>
  <cols>
    <col min="1" max="1" width="14.28515625" customWidth="1"/>
    <col min="2" max="2" width="19.42578125" bestFit="1" customWidth="1"/>
    <col min="3" max="3" width="13.5703125" customWidth="1"/>
    <col min="4" max="4" width="28.28515625" bestFit="1" customWidth="1"/>
    <col min="5" max="6" width="19" customWidth="1"/>
    <col min="8" max="8" width="15.7109375" customWidth="1"/>
    <col min="9" max="9" width="14.85546875" customWidth="1"/>
    <col min="10" max="10" width="36.28515625" customWidth="1"/>
    <col min="11" max="11" width="79.7109375" customWidth="1"/>
    <col min="12" max="12" width="85.28515625" bestFit="1" customWidth="1"/>
    <col min="13" max="13" width="38.28515625" bestFit="1" customWidth="1"/>
    <col min="15" max="15" width="25.28515625" bestFit="1" customWidth="1"/>
    <col min="16" max="16" width="85.140625" customWidth="1"/>
  </cols>
  <sheetData>
    <row r="1" spans="1:16" ht="23.25" customHeight="1" x14ac:dyDescent="0.25">
      <c r="A1" s="42"/>
      <c r="B1" s="43"/>
      <c r="C1" s="46" t="s">
        <v>175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8"/>
      <c r="P1" s="27" t="s">
        <v>176</v>
      </c>
    </row>
    <row r="2" spans="1:16" ht="24.75" customHeight="1" x14ac:dyDescent="0.25">
      <c r="A2" s="42"/>
      <c r="B2" s="43"/>
      <c r="C2" s="49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1"/>
      <c r="P2" s="28" t="s">
        <v>177</v>
      </c>
    </row>
    <row r="3" spans="1:16" ht="40.5" customHeight="1" x14ac:dyDescent="0.25">
      <c r="A3" s="44"/>
      <c r="B3" s="45"/>
      <c r="C3" s="52" t="s">
        <v>178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4"/>
      <c r="P3" s="29">
        <v>44636</v>
      </c>
    </row>
    <row r="4" spans="1:16" x14ac:dyDescent="0.25">
      <c r="A4" s="55" t="s">
        <v>179</v>
      </c>
      <c r="B4" s="56"/>
      <c r="C4" s="56"/>
      <c r="D4" s="56"/>
      <c r="E4" s="56"/>
      <c r="F4" s="56"/>
      <c r="G4" s="56"/>
      <c r="H4" s="56"/>
      <c r="I4" s="57"/>
      <c r="J4" s="55" t="s">
        <v>180</v>
      </c>
      <c r="K4" s="57"/>
      <c r="L4" s="30"/>
      <c r="M4" s="30"/>
      <c r="N4" s="58" t="s">
        <v>164</v>
      </c>
      <c r="O4" s="59"/>
      <c r="P4" s="40" t="s">
        <v>186</v>
      </c>
    </row>
    <row r="5" spans="1:16" ht="48" x14ac:dyDescent="0.25">
      <c r="A5" s="31" t="s">
        <v>165</v>
      </c>
      <c r="B5" s="31" t="s">
        <v>181</v>
      </c>
      <c r="C5" s="31" t="s">
        <v>166</v>
      </c>
      <c r="D5" s="31" t="s">
        <v>182</v>
      </c>
      <c r="E5" s="31" t="s">
        <v>124</v>
      </c>
      <c r="F5" s="32" t="s">
        <v>125</v>
      </c>
      <c r="G5" s="31" t="s">
        <v>167</v>
      </c>
      <c r="H5" s="31" t="s">
        <v>168</v>
      </c>
      <c r="I5" s="31" t="s">
        <v>183</v>
      </c>
      <c r="J5" s="31" t="s">
        <v>184</v>
      </c>
      <c r="K5" s="31" t="s">
        <v>169</v>
      </c>
      <c r="L5" s="30" t="s">
        <v>185</v>
      </c>
      <c r="M5" s="30" t="s">
        <v>170</v>
      </c>
      <c r="N5" s="31" t="s">
        <v>171</v>
      </c>
      <c r="O5" s="31" t="s">
        <v>172</v>
      </c>
      <c r="P5" s="41"/>
    </row>
    <row r="6" spans="1:16" ht="17.25" x14ac:dyDescent="0.25">
      <c r="A6" s="24" t="s">
        <v>41</v>
      </c>
      <c r="B6" s="24" t="s">
        <v>24</v>
      </c>
      <c r="C6" s="23">
        <v>700</v>
      </c>
      <c r="D6" s="24" t="s">
        <v>190</v>
      </c>
      <c r="E6" s="24">
        <v>2780162022</v>
      </c>
      <c r="F6" s="33">
        <v>20227100139362</v>
      </c>
      <c r="G6" s="34">
        <v>44774</v>
      </c>
      <c r="H6" s="35">
        <f>IF(G6="","",WORKDAY(G6,I6,[1]FESTIVOS!$A$2:$V$146))</f>
        <v>44781</v>
      </c>
      <c r="I6" s="26">
        <f>IFERROR(IFERROR(IF(B6=VLOOKUP(B6,[1]Dependencias!$J$3:$J$4,1,FALSE),VLOOKUP(B6,[1]Dependencias!$J$3:$K$4,2,FALSE)),VLOOKUP(A6,[1]Dependencias!$F$3:$I$15,4,FALSE)),"")</f>
        <v>5</v>
      </c>
      <c r="J6" s="24" t="s">
        <v>192</v>
      </c>
      <c r="K6" s="24" t="s">
        <v>202</v>
      </c>
      <c r="L6" s="36" t="str">
        <f>IFERROR(VLOOKUP($C6,[1]Dependencias!$A$2:$D$26,2,FALSE),"")</f>
        <v>Direccion de Gestion Corporativa</v>
      </c>
      <c r="M6" s="36" t="str">
        <f>IFERROR(VLOOKUP($C6,[1]Dependencias!$A$2:$D$26,4,FALSE),"")</f>
        <v>Yamile Borja Martinez</v>
      </c>
      <c r="N6" s="25">
        <v>44775</v>
      </c>
      <c r="O6" s="37">
        <f>IF(N6="","No hay fecha de respuesta!",NETWORKDAYS(G6,N6,[1]FESTIVOS!$A$2:$A$146))</f>
        <v>2</v>
      </c>
      <c r="P6" s="24" t="s">
        <v>203</v>
      </c>
    </row>
    <row r="7" spans="1:16" ht="17.25" x14ac:dyDescent="0.25">
      <c r="A7" s="24" t="s">
        <v>35</v>
      </c>
      <c r="B7" s="24" t="s">
        <v>188</v>
      </c>
      <c r="C7" s="23">
        <v>330</v>
      </c>
      <c r="D7" s="24" t="s">
        <v>187</v>
      </c>
      <c r="E7" s="24">
        <v>2461232022</v>
      </c>
      <c r="F7" s="33">
        <v>20227100114962</v>
      </c>
      <c r="G7" s="34">
        <v>44740</v>
      </c>
      <c r="H7" s="35">
        <f>IF(G7="","",WORKDAY(G7,I7,[1]FESTIVOS!$A$2:$V$146))</f>
        <v>44763</v>
      </c>
      <c r="I7" s="26">
        <f>IFERROR(IFERROR(IF(B7=VLOOKUP(B7,[1]Dependencias!$J$3:$J$4,1,FALSE),VLOOKUP(B7,[1]Dependencias!$J$3:$K$4,2,FALSE)),VLOOKUP(A7,[1]Dependencias!$F$3:$I$15,4,FALSE)),"")</f>
        <v>15</v>
      </c>
      <c r="J7" s="24" t="s">
        <v>192</v>
      </c>
      <c r="K7" s="24" t="s">
        <v>200</v>
      </c>
      <c r="L7" s="36" t="str">
        <f>IFERROR(VLOOKUP($C7,[1]Dependencias!$A$2:$D$26,2,FALSE),"")</f>
        <v>Subdirección de Infraestructura y patrimonio cultural</v>
      </c>
      <c r="M7" s="36" t="str">
        <f>IFERROR(VLOOKUP($C7,[1]Dependencias!$A$2:$D$26,4,FALSE),"")</f>
        <v>Ivan Dario Quiñones Sanchez</v>
      </c>
      <c r="N7" s="25">
        <v>44760</v>
      </c>
      <c r="O7" s="37">
        <f>IF(N7="","No hay fecha de respuesta!",NETWORKDAYS(G7,N7,[1]FESTIVOS!$A$2:$A$146))</f>
        <v>14</v>
      </c>
      <c r="P7" s="24" t="s">
        <v>204</v>
      </c>
    </row>
    <row r="8" spans="1:16" ht="17.25" x14ac:dyDescent="0.25">
      <c r="A8" s="24" t="s">
        <v>46</v>
      </c>
      <c r="B8" s="24" t="s">
        <v>188</v>
      </c>
      <c r="C8" s="23">
        <v>220</v>
      </c>
      <c r="D8" s="24" t="s">
        <v>187</v>
      </c>
      <c r="E8" s="24">
        <v>2454582022</v>
      </c>
      <c r="F8" s="33">
        <v>20227100117392</v>
      </c>
      <c r="G8" s="34">
        <v>44743</v>
      </c>
      <c r="H8" s="35">
        <f>IF(G8="","",WORKDAY(G8,I8,[1]FESTIVOS!$A$2:$V$146))</f>
        <v>44760</v>
      </c>
      <c r="I8" s="26">
        <f>IFERROR(IFERROR(IF(B8=VLOOKUP(B8,[1]Dependencias!$J$3:$J$4,1,FALSE),VLOOKUP(B8,[1]Dependencias!$J$3:$K$4,2,FALSE)),VLOOKUP(A8,[1]Dependencias!$F$3:$I$15,4,FALSE)),"")</f>
        <v>10</v>
      </c>
      <c r="J8" s="24" t="s">
        <v>189</v>
      </c>
      <c r="K8" s="24" t="s">
        <v>205</v>
      </c>
      <c r="L8" s="36" t="str">
        <f>IFERROR(VLOOKUP($C8,[1]Dependencias!$A$2:$D$26,2,FALSE),"")</f>
        <v>Dirección de Fomento</v>
      </c>
      <c r="M8" s="36" t="str">
        <f>IFERROR(VLOOKUP($C8,[1]Dependencias!$A$2:$D$26,4,FALSE),"")</f>
        <v>Vanessa Barrenecha Samur</v>
      </c>
      <c r="N8" s="25">
        <v>44757</v>
      </c>
      <c r="O8" s="37">
        <f>IF(N8="","No hay fecha de respuesta!",NETWORKDAYS(G8,N8,[1]FESTIVOS!$A$2:$A$146))</f>
        <v>10</v>
      </c>
      <c r="P8" s="24" t="s">
        <v>206</v>
      </c>
    </row>
    <row r="9" spans="1:16" ht="17.25" x14ac:dyDescent="0.25">
      <c r="A9" s="24" t="s">
        <v>46</v>
      </c>
      <c r="B9" s="24" t="s">
        <v>24</v>
      </c>
      <c r="C9" s="23">
        <v>800</v>
      </c>
      <c r="D9" s="24" t="s">
        <v>190</v>
      </c>
      <c r="E9" s="24">
        <v>2457032022</v>
      </c>
      <c r="F9" s="33">
        <v>20227100122602</v>
      </c>
      <c r="G9" s="34">
        <v>44743</v>
      </c>
      <c r="H9" s="35">
        <f>IF(G9="","",WORKDAY(G9,I9,[1]FESTIVOS!$A$2:$V$146))</f>
        <v>44753</v>
      </c>
      <c r="I9" s="26">
        <f>IFERROR(IFERROR(IF(B9=VLOOKUP(B9,[1]Dependencias!$J$3:$J$4,1,FALSE),VLOOKUP(B9,[1]Dependencias!$J$3:$K$4,2,FALSE)),VLOOKUP(A9,[1]Dependencias!$F$3:$I$15,4,FALSE)),"")</f>
        <v>5</v>
      </c>
      <c r="J9" s="24" t="s">
        <v>192</v>
      </c>
      <c r="K9" s="24" t="s">
        <v>207</v>
      </c>
      <c r="L9" s="36" t="str">
        <f>IFERROR(VLOOKUP($C9,[1]Dependencias!$A$2:$D$26,2,FALSE),"")</f>
        <v>Dirección de Lectura y Bibliotecas</v>
      </c>
      <c r="M9" s="36" t="str">
        <f>IFERROR(VLOOKUP($C9,[1]Dependencias!$A$2:$D$26,4,FALSE),"")</f>
        <v>Maria Consuelo Gaitan Gaitan</v>
      </c>
      <c r="N9" s="25">
        <v>44753</v>
      </c>
      <c r="O9" s="37">
        <f>IF(N9="","No hay fecha de respuesta!",NETWORKDAYS(G9,N9,[1]FESTIVOS!$A$2:$A$146))</f>
        <v>6</v>
      </c>
      <c r="P9" s="24" t="s">
        <v>208</v>
      </c>
    </row>
    <row r="10" spans="1:16" ht="17.25" x14ac:dyDescent="0.25">
      <c r="A10" s="24" t="s">
        <v>46</v>
      </c>
      <c r="B10" s="24" t="s">
        <v>188</v>
      </c>
      <c r="C10" s="23">
        <v>310</v>
      </c>
      <c r="D10" s="24" t="s">
        <v>187</v>
      </c>
      <c r="E10" s="24">
        <v>2474172022</v>
      </c>
      <c r="F10" s="33">
        <v>20227100118472</v>
      </c>
      <c r="G10" s="34">
        <v>44747</v>
      </c>
      <c r="H10" s="35">
        <f>IF(G10="","",WORKDAY(G10,I10,[1]FESTIVOS!$A$2:$V$146))</f>
        <v>44761</v>
      </c>
      <c r="I10" s="26">
        <f>IFERROR(IFERROR(IF(B10=VLOOKUP(B10,[1]Dependencias!$J$3:$J$4,1,FALSE),VLOOKUP(B10,[1]Dependencias!$J$3:$K$4,2,FALSE)),VLOOKUP(A10,[1]Dependencias!$F$3:$I$15,4,FALSE)),"")</f>
        <v>10</v>
      </c>
      <c r="J10" s="24" t="s">
        <v>189</v>
      </c>
      <c r="K10" s="24" t="s">
        <v>209</v>
      </c>
      <c r="L10" s="36" t="str">
        <f>IFERROR(VLOOKUP($C10,[1]Dependencias!$A$2:$D$26,2,FALSE),"")</f>
        <v>Subdirección de Gestión Cultural y Artística</v>
      </c>
      <c r="M10" s="36" t="str">
        <f>IFERROR(VLOOKUP($C10,[1]Dependencias!$A$2:$D$26,4,FALSE),"")</f>
        <v>Ines Elvira Montealegre Martinez</v>
      </c>
      <c r="N10" s="25">
        <v>44755</v>
      </c>
      <c r="O10" s="37">
        <f>IF(N10="","No hay fecha de respuesta!",NETWORKDAYS(G10,N10,[1]FESTIVOS!$A$2:$A$146))</f>
        <v>7</v>
      </c>
      <c r="P10" s="24" t="s">
        <v>210</v>
      </c>
    </row>
    <row r="11" spans="1:16" ht="17.25" x14ac:dyDescent="0.25">
      <c r="A11" s="24" t="s">
        <v>66</v>
      </c>
      <c r="B11" s="24" t="s">
        <v>24</v>
      </c>
      <c r="C11" s="23">
        <v>700</v>
      </c>
      <c r="D11" s="24" t="s">
        <v>187</v>
      </c>
      <c r="E11" s="24">
        <v>2474692022</v>
      </c>
      <c r="F11" s="33">
        <v>20227100118542</v>
      </c>
      <c r="G11" s="34">
        <v>44747</v>
      </c>
      <c r="H11" s="35">
        <f>IF(G11="","",WORKDAY(G11,I11,[1]FESTIVOS!$A$2:$V$146))</f>
        <v>44754</v>
      </c>
      <c r="I11" s="26">
        <f>IFERROR(IFERROR(IF(B11=VLOOKUP(B11,[1]Dependencias!$J$3:$J$4,1,FALSE),VLOOKUP(B11,[1]Dependencias!$J$3:$K$4,2,FALSE)),VLOOKUP(A11,[1]Dependencias!$F$3:$I$15,4,FALSE)),"")</f>
        <v>5</v>
      </c>
      <c r="J11" s="24" t="s">
        <v>192</v>
      </c>
      <c r="K11" s="24" t="s">
        <v>211</v>
      </c>
      <c r="L11" s="36" t="str">
        <f>IFERROR(VLOOKUP($C11,[1]Dependencias!$A$2:$D$26,2,FALSE),"")</f>
        <v>Direccion de Gestion Corporativa</v>
      </c>
      <c r="M11" s="36" t="str">
        <f>IFERROR(VLOOKUP($C11,[1]Dependencias!$A$2:$D$26,4,FALSE),"")</f>
        <v>Yamile Borja Martinez</v>
      </c>
      <c r="N11" s="25">
        <v>44747</v>
      </c>
      <c r="O11" s="37">
        <f>IF(N11="","No hay fecha de respuesta!",NETWORKDAYS(G11,N11,[1]FESTIVOS!$A$2:$A$146))</f>
        <v>1</v>
      </c>
      <c r="P11" s="24" t="s">
        <v>173</v>
      </c>
    </row>
    <row r="12" spans="1:16" ht="17.25" x14ac:dyDescent="0.25">
      <c r="A12" s="24" t="s">
        <v>46</v>
      </c>
      <c r="B12" s="24" t="s">
        <v>188</v>
      </c>
      <c r="C12" s="23">
        <v>230</v>
      </c>
      <c r="D12" s="24" t="s">
        <v>187</v>
      </c>
      <c r="E12" s="24">
        <v>2479842022</v>
      </c>
      <c r="F12" s="33">
        <v>20227100117442</v>
      </c>
      <c r="G12" s="34">
        <v>44743</v>
      </c>
      <c r="H12" s="35">
        <f>IF(G12="","",WORKDAY(G12,I12,[1]FESTIVOS!$A$2:$V$146))</f>
        <v>44760</v>
      </c>
      <c r="I12" s="26">
        <f>IFERROR(IFERROR(IF(B12=VLOOKUP(B12,[1]Dependencias!$J$3:$J$4,1,FALSE),VLOOKUP(B12,[1]Dependencias!$J$3:$K$4,2,FALSE)),VLOOKUP(A12,[1]Dependencias!$F$3:$I$15,4,FALSE)),"")</f>
        <v>10</v>
      </c>
      <c r="J12" s="24" t="s">
        <v>193</v>
      </c>
      <c r="K12" s="24" t="s">
        <v>212</v>
      </c>
      <c r="L12" s="36" t="str">
        <f>IFERROR(VLOOKUP($C12,[1]Dependencias!$A$2:$D$26,2,FALSE),"")</f>
        <v>Direccion de Personas Juridicas</v>
      </c>
      <c r="M12" s="36" t="str">
        <f>IFERROR(VLOOKUP($C12,[1]Dependencias!$A$2:$D$26,4,FALSE),"")</f>
        <v>Oscar Medina Sanchez</v>
      </c>
      <c r="N12" s="25">
        <v>44756</v>
      </c>
      <c r="O12" s="37">
        <f>IF(N12="","No hay fecha de respuesta!",NETWORKDAYS(G12,N12,[1]FESTIVOS!$A$2:$A$146))</f>
        <v>9</v>
      </c>
      <c r="P12" s="24" t="s">
        <v>213</v>
      </c>
    </row>
    <row r="13" spans="1:16" ht="17.25" x14ac:dyDescent="0.25">
      <c r="A13" s="24" t="s">
        <v>46</v>
      </c>
      <c r="B13" s="24" t="s">
        <v>188</v>
      </c>
      <c r="C13" s="23">
        <v>900</v>
      </c>
      <c r="D13" s="24" t="s">
        <v>187</v>
      </c>
      <c r="E13" s="24">
        <v>2475762022</v>
      </c>
      <c r="F13" s="33">
        <v>20227100122492</v>
      </c>
      <c r="G13" s="34">
        <v>44747</v>
      </c>
      <c r="H13" s="35">
        <f>IF(G13="","",WORKDAY(G13,I13,[1]FESTIVOS!$A$2:$V$146))</f>
        <v>44761</v>
      </c>
      <c r="I13" s="26">
        <f>IFERROR(IFERROR(IF(B13=VLOOKUP(B13,[1]Dependencias!$J$3:$J$4,1,FALSE),VLOOKUP(B13,[1]Dependencias!$J$3:$K$4,2,FALSE)),VLOOKUP(A13,[1]Dependencias!$F$3:$I$15,4,FALSE)),"")</f>
        <v>10</v>
      </c>
      <c r="J13" s="24" t="s">
        <v>140</v>
      </c>
      <c r="K13" s="24" t="s">
        <v>214</v>
      </c>
      <c r="L13" s="36" t="str">
        <f>IFERROR(VLOOKUP($C13,[1]Dependencias!$A$2:$D$26,2,FALSE),"")</f>
        <v>Subsecretaria de Cultura Ciudadana y Gestión del Conocimiento</v>
      </c>
      <c r="M13" s="36" t="str">
        <f>IFERROR(VLOOKUP($C13,[1]Dependencias!$A$2:$D$26,4,FALSE),"")</f>
        <v>Henry Samuel Murrain Knudson</v>
      </c>
      <c r="N13" s="25">
        <v>44761</v>
      </c>
      <c r="O13" s="37">
        <f>IF(N13="","No hay fecha de respuesta!",NETWORKDAYS(G13,N13,[1]FESTIVOS!$A$2:$A$146))</f>
        <v>11</v>
      </c>
      <c r="P13" s="24" t="s">
        <v>215</v>
      </c>
    </row>
    <row r="14" spans="1:16" ht="17.25" x14ac:dyDescent="0.25">
      <c r="A14" s="24" t="s">
        <v>41</v>
      </c>
      <c r="B14" s="24" t="s">
        <v>24</v>
      </c>
      <c r="C14" s="23">
        <v>700</v>
      </c>
      <c r="D14" s="24" t="s">
        <v>187</v>
      </c>
      <c r="E14" s="24">
        <v>2492462022</v>
      </c>
      <c r="F14" s="33">
        <v>20227100120032</v>
      </c>
      <c r="G14" s="34">
        <v>44748</v>
      </c>
      <c r="H14" s="35">
        <f>IF(G14="","",WORKDAY(G14,I14,[1]FESTIVOS!$A$2:$V$146))</f>
        <v>44755</v>
      </c>
      <c r="I14" s="26">
        <f>IFERROR(IFERROR(IF(B14=VLOOKUP(B14,[1]Dependencias!$J$3:$J$4,1,FALSE),VLOOKUP(B14,[1]Dependencias!$J$3:$K$4,2,FALSE)),VLOOKUP(A14,[1]Dependencias!$F$3:$I$15,4,FALSE)),"")</f>
        <v>5</v>
      </c>
      <c r="J14" s="24" t="s">
        <v>192</v>
      </c>
      <c r="K14" s="24" t="s">
        <v>216</v>
      </c>
      <c r="L14" s="36" t="str">
        <f>IFERROR(VLOOKUP($C14,[1]Dependencias!$A$2:$D$26,2,FALSE),"")</f>
        <v>Direccion de Gestion Corporativa</v>
      </c>
      <c r="M14" s="36" t="str">
        <f>IFERROR(VLOOKUP($C14,[1]Dependencias!$A$2:$D$26,4,FALSE),"")</f>
        <v>Yamile Borja Martinez</v>
      </c>
      <c r="N14" s="25">
        <v>44753</v>
      </c>
      <c r="O14" s="37">
        <f>IF(N14="","No hay fecha de respuesta!",NETWORKDAYS(G14,N14,[1]FESTIVOS!$A$2:$A$146))</f>
        <v>4</v>
      </c>
      <c r="P14" s="24" t="s">
        <v>199</v>
      </c>
    </row>
    <row r="15" spans="1:16" ht="17.25" x14ac:dyDescent="0.25">
      <c r="A15" s="24" t="s">
        <v>41</v>
      </c>
      <c r="B15" s="24" t="s">
        <v>24</v>
      </c>
      <c r="C15" s="23">
        <v>700</v>
      </c>
      <c r="D15" s="24" t="s">
        <v>187</v>
      </c>
      <c r="E15" s="24">
        <v>2498462022</v>
      </c>
      <c r="F15" s="33">
        <v>20227100120342</v>
      </c>
      <c r="G15" s="34">
        <v>44748</v>
      </c>
      <c r="H15" s="35">
        <f>IF(G15="","",WORKDAY(G15,I15,[1]FESTIVOS!$A$2:$V$146))</f>
        <v>44755</v>
      </c>
      <c r="I15" s="26">
        <f>IFERROR(IFERROR(IF(B15=VLOOKUP(B15,[1]Dependencias!$J$3:$J$4,1,FALSE),VLOOKUP(B15,[1]Dependencias!$J$3:$K$4,2,FALSE)),VLOOKUP(A15,[1]Dependencias!$F$3:$I$15,4,FALSE)),"")</f>
        <v>5</v>
      </c>
      <c r="J15" s="24" t="s">
        <v>192</v>
      </c>
      <c r="K15" s="24" t="s">
        <v>217</v>
      </c>
      <c r="L15" s="36" t="str">
        <f>IFERROR(VLOOKUP($C15,[1]Dependencias!$A$2:$D$26,2,FALSE),"")</f>
        <v>Direccion de Gestion Corporativa</v>
      </c>
      <c r="M15" s="36" t="str">
        <f>IFERROR(VLOOKUP($C15,[1]Dependencias!$A$2:$D$26,4,FALSE),"")</f>
        <v>Yamile Borja Martinez</v>
      </c>
      <c r="N15" s="25">
        <v>44753</v>
      </c>
      <c r="O15" s="37">
        <f>IF(N15="","No hay fecha de respuesta!",NETWORKDAYS(G15,N15,[1]FESTIVOS!$A$2:$A$146))</f>
        <v>4</v>
      </c>
      <c r="P15" s="24" t="s">
        <v>199</v>
      </c>
    </row>
    <row r="16" spans="1:16" ht="17.25" x14ac:dyDescent="0.25">
      <c r="A16" s="24" t="s">
        <v>35</v>
      </c>
      <c r="B16" s="24" t="s">
        <v>188</v>
      </c>
      <c r="C16" s="23">
        <v>330</v>
      </c>
      <c r="D16" s="24" t="s">
        <v>190</v>
      </c>
      <c r="E16" s="24">
        <v>2498932022</v>
      </c>
      <c r="F16" s="33">
        <v>20227100123222</v>
      </c>
      <c r="G16" s="34">
        <v>44748</v>
      </c>
      <c r="H16" s="35">
        <f>IF(G16="","",WORKDAY(G16,I16,[1]FESTIVOS!$A$2:$V$146))</f>
        <v>44770</v>
      </c>
      <c r="I16" s="26">
        <f>IFERROR(IFERROR(IF(B16=VLOOKUP(B16,[1]Dependencias!$J$3:$J$4,1,FALSE),VLOOKUP(B16,[1]Dependencias!$J$3:$K$4,2,FALSE)),VLOOKUP(A16,[1]Dependencias!$F$3:$I$15,4,FALSE)),"")</f>
        <v>15</v>
      </c>
      <c r="J16" s="24" t="s">
        <v>142</v>
      </c>
      <c r="K16" s="24" t="s">
        <v>218</v>
      </c>
      <c r="L16" s="36" t="str">
        <f>IFERROR(VLOOKUP($C16,[1]Dependencias!$A$2:$D$26,2,FALSE),"")</f>
        <v>Subdirección de Infraestructura y patrimonio cultural</v>
      </c>
      <c r="M16" s="36" t="str">
        <f>IFERROR(VLOOKUP($C16,[1]Dependencias!$A$2:$D$26,4,FALSE),"")</f>
        <v>Ivan Dario Quiñones Sanchez</v>
      </c>
      <c r="N16" s="25">
        <v>44769</v>
      </c>
      <c r="O16" s="37">
        <f>IF(N16="","No hay fecha de respuesta!",NETWORKDAYS(G16,N16,[1]FESTIVOS!$A$2:$A$146))</f>
        <v>15</v>
      </c>
      <c r="P16" s="24" t="s">
        <v>219</v>
      </c>
    </row>
    <row r="17" spans="1:16" ht="17.25" x14ac:dyDescent="0.25">
      <c r="A17" s="24" t="s">
        <v>41</v>
      </c>
      <c r="B17" s="24" t="s">
        <v>24</v>
      </c>
      <c r="C17" s="23">
        <v>700</v>
      </c>
      <c r="D17" s="24" t="s">
        <v>190</v>
      </c>
      <c r="E17" s="24">
        <v>2504112022</v>
      </c>
      <c r="F17" s="33">
        <v>20227100128132</v>
      </c>
      <c r="G17" s="34">
        <v>44749</v>
      </c>
      <c r="H17" s="35">
        <f>IF(G17="","",WORKDAY(G17,I17,[1]FESTIVOS!$A$2:$V$146))</f>
        <v>44756</v>
      </c>
      <c r="I17" s="26">
        <f>IFERROR(IFERROR(IF(B17=VLOOKUP(B17,[1]Dependencias!$J$3:$J$4,1,FALSE),VLOOKUP(B17,[1]Dependencias!$J$3:$K$4,2,FALSE)),VLOOKUP(A17,[1]Dependencias!$F$3:$I$15,4,FALSE)),"")</f>
        <v>5</v>
      </c>
      <c r="J17" s="24" t="s">
        <v>192</v>
      </c>
      <c r="K17" s="24" t="s">
        <v>220</v>
      </c>
      <c r="L17" s="36" t="str">
        <f>IFERROR(VLOOKUP($C17,[1]Dependencias!$A$2:$D$26,2,FALSE),"")</f>
        <v>Direccion de Gestion Corporativa</v>
      </c>
      <c r="M17" s="36" t="str">
        <f>IFERROR(VLOOKUP($C17,[1]Dependencias!$A$2:$D$26,4,FALSE),"")</f>
        <v>Yamile Borja Martinez</v>
      </c>
      <c r="N17" s="25">
        <v>44756</v>
      </c>
      <c r="O17" s="37">
        <f>IF(N17="","No hay fecha de respuesta!",NETWORKDAYS(G17,N17,[1]FESTIVOS!$A$2:$A$146))</f>
        <v>6</v>
      </c>
      <c r="P17" s="24" t="s">
        <v>221</v>
      </c>
    </row>
    <row r="18" spans="1:16" ht="17.25" x14ac:dyDescent="0.25">
      <c r="A18" s="24" t="s">
        <v>35</v>
      </c>
      <c r="B18" s="24" t="s">
        <v>188</v>
      </c>
      <c r="C18" s="23">
        <v>800</v>
      </c>
      <c r="D18" s="24" t="s">
        <v>187</v>
      </c>
      <c r="E18" s="24">
        <v>2509542022</v>
      </c>
      <c r="F18" s="33">
        <v>20227100121062</v>
      </c>
      <c r="G18" s="34">
        <v>44749</v>
      </c>
      <c r="H18" s="35">
        <f>IF(G18="","",WORKDAY(G18,I18,[1]FESTIVOS!$A$2:$V$146))</f>
        <v>44771</v>
      </c>
      <c r="I18" s="26">
        <f>IFERROR(IFERROR(IF(B18=VLOOKUP(B18,[1]Dependencias!$J$3:$J$4,1,FALSE),VLOOKUP(B18,[1]Dependencias!$J$3:$K$4,2,FALSE)),VLOOKUP(A18,[1]Dependencias!$F$3:$I$15,4,FALSE)),"")</f>
        <v>15</v>
      </c>
      <c r="J18" s="24" t="s">
        <v>148</v>
      </c>
      <c r="K18" s="24" t="s">
        <v>222</v>
      </c>
      <c r="L18" s="36" t="str">
        <f>IFERROR(VLOOKUP($C18,[1]Dependencias!$A$2:$D$26,2,FALSE),"")</f>
        <v>Dirección de Lectura y Bibliotecas</v>
      </c>
      <c r="M18" s="36" t="str">
        <f>IFERROR(VLOOKUP($C18,[1]Dependencias!$A$2:$D$26,4,FALSE),"")</f>
        <v>Maria Consuelo Gaitan Gaitan</v>
      </c>
      <c r="N18" s="25">
        <v>44757</v>
      </c>
      <c r="O18" s="37">
        <f>IF(N18="","No hay fecha de respuesta!",NETWORKDAYS(G18,N18,[1]FESTIVOS!$A$2:$A$146))</f>
        <v>7</v>
      </c>
      <c r="P18" s="24" t="s">
        <v>223</v>
      </c>
    </row>
    <row r="19" spans="1:16" ht="17.25" x14ac:dyDescent="0.25">
      <c r="A19" s="24" t="s">
        <v>46</v>
      </c>
      <c r="B19" s="24" t="s">
        <v>188</v>
      </c>
      <c r="C19" s="23">
        <v>730</v>
      </c>
      <c r="D19" s="24" t="s">
        <v>187</v>
      </c>
      <c r="E19" s="24">
        <v>2513542022</v>
      </c>
      <c r="F19" s="33">
        <v>20227100121352</v>
      </c>
      <c r="G19" s="34">
        <v>44749</v>
      </c>
      <c r="H19" s="35">
        <f>IF(G19="","",WORKDAY(G19,I19,[1]FESTIVOS!$A$2:$V$146))</f>
        <v>44764</v>
      </c>
      <c r="I19" s="26">
        <f>IFERROR(IFERROR(IF(B19=VLOOKUP(B19,[1]Dependencias!$J$3:$J$4,1,FALSE),VLOOKUP(B19,[1]Dependencias!$J$3:$K$4,2,FALSE)),VLOOKUP(A19,[1]Dependencias!$F$3:$I$15,4,FALSE)),"")</f>
        <v>10</v>
      </c>
      <c r="J19" s="24" t="s">
        <v>136</v>
      </c>
      <c r="K19" s="24" t="s">
        <v>224</v>
      </c>
      <c r="L19" s="36" t="str">
        <f>IFERROR(VLOOKUP($C19,[1]Dependencias!$A$2:$D$26,2,FALSE),"")</f>
        <v>Grupo Interno De Trabajo De Gestión Del Talento Humano</v>
      </c>
      <c r="M19" s="36" t="str">
        <f>IFERROR(VLOOKUP($C19,[1]Dependencias!$A$2:$D$26,4,FALSE),"")</f>
        <v>Alba Nohora Diaz Galan</v>
      </c>
      <c r="N19" s="25">
        <v>44761</v>
      </c>
      <c r="O19" s="37">
        <f>IF(N19="","No hay fecha de respuesta!",NETWORKDAYS(G19,N19,[1]FESTIVOS!$A$2:$A$146))</f>
        <v>9</v>
      </c>
      <c r="P19" s="24" t="s">
        <v>225</v>
      </c>
    </row>
    <row r="20" spans="1:16" ht="17.25" x14ac:dyDescent="0.25">
      <c r="A20" s="24" t="s">
        <v>41</v>
      </c>
      <c r="B20" s="24" t="s">
        <v>24</v>
      </c>
      <c r="C20" s="23">
        <v>700</v>
      </c>
      <c r="D20" s="24" t="s">
        <v>190</v>
      </c>
      <c r="E20" s="24">
        <v>2516532022</v>
      </c>
      <c r="F20" s="33">
        <v>20227100128142</v>
      </c>
      <c r="G20" s="34">
        <v>44749</v>
      </c>
      <c r="H20" s="35">
        <f>IF(G20="","",WORKDAY(G20,I20,[1]FESTIVOS!$A$2:$V$146))</f>
        <v>44756</v>
      </c>
      <c r="I20" s="26">
        <f>IFERROR(IFERROR(IF(B20=VLOOKUP(B20,[1]Dependencias!$J$3:$J$4,1,FALSE),VLOOKUP(B20,[1]Dependencias!$J$3:$K$4,2,FALSE)),VLOOKUP(A20,[1]Dependencias!$F$3:$I$15,4,FALSE)),"")</f>
        <v>5</v>
      </c>
      <c r="J20" s="24" t="s">
        <v>192</v>
      </c>
      <c r="K20" s="24" t="s">
        <v>226</v>
      </c>
      <c r="L20" s="36" t="str">
        <f>IFERROR(VLOOKUP($C20,[1]Dependencias!$A$2:$D$26,2,FALSE),"")</f>
        <v>Direccion de Gestion Corporativa</v>
      </c>
      <c r="M20" s="36" t="str">
        <f>IFERROR(VLOOKUP($C20,[1]Dependencias!$A$2:$D$26,4,FALSE),"")</f>
        <v>Yamile Borja Martinez</v>
      </c>
      <c r="N20" s="25">
        <v>44753</v>
      </c>
      <c r="O20" s="37">
        <f>IF(N20="","No hay fecha de respuesta!",NETWORKDAYS(G20,N20,[1]FESTIVOS!$A$2:$A$146))</f>
        <v>3</v>
      </c>
      <c r="P20" s="24" t="s">
        <v>201</v>
      </c>
    </row>
    <row r="21" spans="1:16" ht="17.25" x14ac:dyDescent="0.25">
      <c r="A21" s="24" t="s">
        <v>46</v>
      </c>
      <c r="B21" s="24" t="s">
        <v>188</v>
      </c>
      <c r="C21" s="23">
        <v>210</v>
      </c>
      <c r="D21" s="24" t="s">
        <v>187</v>
      </c>
      <c r="E21" s="24">
        <v>2520812022</v>
      </c>
      <c r="F21" s="33">
        <v>20227100121732</v>
      </c>
      <c r="G21" s="34">
        <v>44750</v>
      </c>
      <c r="H21" s="35">
        <f>IF(G21="","",WORKDAY(G21,I21,[1]FESTIVOS!$A$2:$V$146))</f>
        <v>44767</v>
      </c>
      <c r="I21" s="26">
        <f>IFERROR(IFERROR(IF(B21=VLOOKUP(B21,[1]Dependencias!$J$3:$J$4,1,FALSE),VLOOKUP(B21,[1]Dependencias!$J$3:$K$4,2,FALSE)),VLOOKUP(A21,[1]Dependencias!$F$3:$I$15,4,FALSE)),"")</f>
        <v>10</v>
      </c>
      <c r="J21" s="24" t="s">
        <v>191</v>
      </c>
      <c r="K21" s="24" t="s">
        <v>227</v>
      </c>
      <c r="L21" s="36" t="str">
        <f>IFERROR(VLOOKUP($C21,[1]Dependencias!$A$2:$D$26,2,FALSE),"")</f>
        <v>Dirección de Asuntos Locales y Participación</v>
      </c>
      <c r="M21" s="36" t="str">
        <f>IFERROR(VLOOKUP($C21,[1]Dependencias!$A$2:$D$26,4,FALSE),"")</f>
        <v>Alejandro Franco Plata</v>
      </c>
      <c r="N21" s="25">
        <v>44760</v>
      </c>
      <c r="O21" s="37">
        <f>IF(N21="","No hay fecha de respuesta!",NETWORKDAYS(G21,N21,[1]FESTIVOS!$A$2:$A$146))</f>
        <v>7</v>
      </c>
      <c r="P21" s="24" t="s">
        <v>228</v>
      </c>
    </row>
    <row r="22" spans="1:16" ht="17.25" x14ac:dyDescent="0.25">
      <c r="A22" s="24" t="s">
        <v>46</v>
      </c>
      <c r="B22" s="24" t="s">
        <v>188</v>
      </c>
      <c r="C22" s="23">
        <v>220</v>
      </c>
      <c r="D22" s="24" t="s">
        <v>187</v>
      </c>
      <c r="E22" s="24">
        <v>2521042022</v>
      </c>
      <c r="F22" s="33">
        <v>20227100121742</v>
      </c>
      <c r="G22" s="34">
        <v>44750</v>
      </c>
      <c r="H22" s="35">
        <f>IF(G22="","",WORKDAY(G22,I22,[1]FESTIVOS!$A$2:$V$146))</f>
        <v>44767</v>
      </c>
      <c r="I22" s="26">
        <f>IFERROR(IFERROR(IF(B22=VLOOKUP(B22,[1]Dependencias!$J$3:$J$4,1,FALSE),VLOOKUP(B22,[1]Dependencias!$J$3:$K$4,2,FALSE)),VLOOKUP(A22,[1]Dependencias!$F$3:$I$15,4,FALSE)),"")</f>
        <v>10</v>
      </c>
      <c r="J22" s="24" t="s">
        <v>189</v>
      </c>
      <c r="K22" s="24" t="s">
        <v>229</v>
      </c>
      <c r="L22" s="36" t="str">
        <f>IFERROR(VLOOKUP($C22,[1]Dependencias!$A$2:$D$26,2,FALSE),"")</f>
        <v>Dirección de Fomento</v>
      </c>
      <c r="M22" s="36" t="str">
        <f>IFERROR(VLOOKUP($C22,[1]Dependencias!$A$2:$D$26,4,FALSE),"")</f>
        <v>Vanessa Barrenecha Samur</v>
      </c>
      <c r="N22" s="25">
        <v>44757</v>
      </c>
      <c r="O22" s="37">
        <f>IF(N22="","No hay fecha de respuesta!",NETWORKDAYS(G22,N22,[1]FESTIVOS!$A$2:$A$146))</f>
        <v>6</v>
      </c>
      <c r="P22" s="24" t="s">
        <v>230</v>
      </c>
    </row>
    <row r="23" spans="1:16" ht="17.25" x14ac:dyDescent="0.25">
      <c r="A23" s="24" t="s">
        <v>35</v>
      </c>
      <c r="B23" s="24" t="s">
        <v>188</v>
      </c>
      <c r="C23" s="23">
        <v>330</v>
      </c>
      <c r="D23" s="24" t="s">
        <v>190</v>
      </c>
      <c r="E23" s="24">
        <v>2523242022</v>
      </c>
      <c r="F23" s="33">
        <v>20227100123232</v>
      </c>
      <c r="G23" s="34">
        <v>44750</v>
      </c>
      <c r="H23" s="35">
        <f>IF(G23="","",WORKDAY(G23,I23,[1]FESTIVOS!$A$2:$V$146))</f>
        <v>44774</v>
      </c>
      <c r="I23" s="26">
        <f>IFERROR(IFERROR(IF(B23=VLOOKUP(B23,[1]Dependencias!$J$3:$J$4,1,FALSE),VLOOKUP(B23,[1]Dependencias!$J$3:$K$4,2,FALSE)),VLOOKUP(A23,[1]Dependencias!$F$3:$I$15,4,FALSE)),"")</f>
        <v>15</v>
      </c>
      <c r="J23" s="24" t="s">
        <v>142</v>
      </c>
      <c r="K23" s="24" t="s">
        <v>218</v>
      </c>
      <c r="L23" s="36" t="str">
        <f>IFERROR(VLOOKUP($C23,[1]Dependencias!$A$2:$D$26,2,FALSE),"")</f>
        <v>Subdirección de Infraestructura y patrimonio cultural</v>
      </c>
      <c r="M23" s="36" t="str">
        <f>IFERROR(VLOOKUP($C23,[1]Dependencias!$A$2:$D$26,4,FALSE),"")</f>
        <v>Ivan Dario Quiñones Sanchez</v>
      </c>
      <c r="N23" s="25">
        <v>44771</v>
      </c>
      <c r="O23" s="37">
        <f>IF(N23="","No hay fecha de respuesta!",NETWORKDAYS(G23,N23,[1]FESTIVOS!$A$2:$A$146))</f>
        <v>15</v>
      </c>
      <c r="P23" s="24" t="s">
        <v>231</v>
      </c>
    </row>
    <row r="24" spans="1:16" ht="17.25" x14ac:dyDescent="0.25">
      <c r="A24" s="24" t="s">
        <v>41</v>
      </c>
      <c r="B24" s="24" t="s">
        <v>188</v>
      </c>
      <c r="C24" s="23">
        <v>310</v>
      </c>
      <c r="D24" s="24" t="s">
        <v>187</v>
      </c>
      <c r="E24" s="24">
        <v>2523672022</v>
      </c>
      <c r="F24" s="33">
        <v>20227100121972</v>
      </c>
      <c r="G24" s="34">
        <v>44750</v>
      </c>
      <c r="H24" s="35">
        <f>IF(G24="","",WORKDAY(G24,I24,[1]FESTIVOS!$A$2:$V$146))</f>
        <v>44774</v>
      </c>
      <c r="I24" s="26">
        <f>IFERROR(IFERROR(IF(B24=VLOOKUP(B24,[1]Dependencias!$J$3:$J$4,1,FALSE),VLOOKUP(B24,[1]Dependencias!$J$3:$K$4,2,FALSE)),VLOOKUP(A24,[1]Dependencias!$F$3:$I$15,4,FALSE)),"")</f>
        <v>15</v>
      </c>
      <c r="J24" s="24" t="s">
        <v>140</v>
      </c>
      <c r="K24" s="24" t="s">
        <v>232</v>
      </c>
      <c r="L24" s="36" t="str">
        <f>IFERROR(VLOOKUP($C24,[1]Dependencias!$A$2:$D$26,2,FALSE),"")</f>
        <v>Subdirección de Gestión Cultural y Artística</v>
      </c>
      <c r="M24" s="36" t="str">
        <f>IFERROR(VLOOKUP($C24,[1]Dependencias!$A$2:$D$26,4,FALSE),"")</f>
        <v>Ines Elvira Montealegre Martinez</v>
      </c>
      <c r="N24" s="25">
        <v>44755</v>
      </c>
      <c r="O24" s="37">
        <f>IF(N24="","No hay fecha de respuesta!",NETWORKDAYS(G24,N24,[1]FESTIVOS!$A$2:$A$146))</f>
        <v>4</v>
      </c>
      <c r="P24" s="24" t="s">
        <v>233</v>
      </c>
    </row>
    <row r="25" spans="1:16" ht="17.25" x14ac:dyDescent="0.25">
      <c r="A25" s="24" t="s">
        <v>46</v>
      </c>
      <c r="B25" s="24" t="s">
        <v>188</v>
      </c>
      <c r="C25" s="23">
        <v>300</v>
      </c>
      <c r="D25" s="24" t="s">
        <v>187</v>
      </c>
      <c r="E25" s="24">
        <v>2525012022</v>
      </c>
      <c r="F25" s="33">
        <v>20227100122002</v>
      </c>
      <c r="G25" s="34">
        <v>44750</v>
      </c>
      <c r="H25" s="35">
        <f>IF(G25="","",WORKDAY(G25,I25,[1]FESTIVOS!$A$2:$V$146))</f>
        <v>44767</v>
      </c>
      <c r="I25" s="26">
        <f>IFERROR(IFERROR(IF(B25=VLOOKUP(B25,[1]Dependencias!$J$3:$J$4,1,FALSE),VLOOKUP(B25,[1]Dependencias!$J$3:$K$4,2,FALSE)),VLOOKUP(A25,[1]Dependencias!$F$3:$I$15,4,FALSE)),"")</f>
        <v>10</v>
      </c>
      <c r="J25" s="24" t="s">
        <v>140</v>
      </c>
      <c r="K25" s="24" t="s">
        <v>234</v>
      </c>
      <c r="L25" s="36" t="str">
        <f>IFERROR(VLOOKUP($C25,[1]Dependencias!$A$2:$D$26,2,FALSE),"")</f>
        <v>Dirección de Arte, Cultura y Patrimonio</v>
      </c>
      <c r="M25" s="36" t="str">
        <f>IFERROR(VLOOKUP($C25,[1]Dependencias!$A$2:$D$26,4,FALSE),"")</f>
        <v>Liliana Mercedes Gonzalez Jinete</v>
      </c>
      <c r="N25" s="25">
        <v>44763</v>
      </c>
      <c r="O25" s="37">
        <f>IF(N25="","No hay fecha de respuesta!",NETWORKDAYS(G25,N25,[1]FESTIVOS!$A$2:$A$146))</f>
        <v>9</v>
      </c>
      <c r="P25" s="24" t="s">
        <v>235</v>
      </c>
    </row>
    <row r="26" spans="1:16" ht="17.25" x14ac:dyDescent="0.25">
      <c r="A26" s="24" t="s">
        <v>35</v>
      </c>
      <c r="B26" s="24" t="s">
        <v>188</v>
      </c>
      <c r="C26" s="23">
        <v>330</v>
      </c>
      <c r="D26" s="24" t="s">
        <v>190</v>
      </c>
      <c r="E26" s="24">
        <v>2525952022</v>
      </c>
      <c r="F26" s="33">
        <v>20227100123462</v>
      </c>
      <c r="G26" s="34">
        <v>44750</v>
      </c>
      <c r="H26" s="35">
        <f>IF(G26="","",WORKDAY(G26,I26,[1]FESTIVOS!$A$2:$V$146))</f>
        <v>44774</v>
      </c>
      <c r="I26" s="26">
        <f>IFERROR(IFERROR(IF(B26=VLOOKUP(B26,[1]Dependencias!$J$3:$J$4,1,FALSE),VLOOKUP(B26,[1]Dependencias!$J$3:$K$4,2,FALSE)),VLOOKUP(A26,[1]Dependencias!$F$3:$I$15,4,FALSE)),"")</f>
        <v>15</v>
      </c>
      <c r="J26" s="24" t="s">
        <v>142</v>
      </c>
      <c r="K26" s="24" t="s">
        <v>218</v>
      </c>
      <c r="L26" s="36" t="str">
        <f>IFERROR(VLOOKUP($C26,[1]Dependencias!$A$2:$D$26,2,FALSE),"")</f>
        <v>Subdirección de Infraestructura y patrimonio cultural</v>
      </c>
      <c r="M26" s="36" t="str">
        <f>IFERROR(VLOOKUP($C26,[1]Dependencias!$A$2:$D$26,4,FALSE),"")</f>
        <v>Ivan Dario Quiñones Sanchez</v>
      </c>
      <c r="N26" s="25">
        <v>44771</v>
      </c>
      <c r="O26" s="37">
        <f>IF(N26="","No hay fecha de respuesta!",NETWORKDAYS(G26,N26,[1]FESTIVOS!$A$2:$A$146))</f>
        <v>15</v>
      </c>
      <c r="P26" s="24" t="s">
        <v>236</v>
      </c>
    </row>
    <row r="27" spans="1:16" ht="17.25" x14ac:dyDescent="0.25">
      <c r="A27" s="24" t="s">
        <v>46</v>
      </c>
      <c r="B27" s="24" t="s">
        <v>188</v>
      </c>
      <c r="C27" s="23">
        <v>220</v>
      </c>
      <c r="D27" s="24" t="s">
        <v>187</v>
      </c>
      <c r="E27" s="24">
        <v>2539042022</v>
      </c>
      <c r="F27" s="33">
        <v>20227100122382</v>
      </c>
      <c r="G27" s="34">
        <v>44753</v>
      </c>
      <c r="H27" s="35">
        <f>IF(G27="","",WORKDAY(G27,I27,[1]FESTIVOS!$A$2:$V$146))</f>
        <v>44768</v>
      </c>
      <c r="I27" s="26">
        <f>IFERROR(IFERROR(IF(B27=VLOOKUP(B27,[1]Dependencias!$J$3:$J$4,1,FALSE),VLOOKUP(B27,[1]Dependencias!$J$3:$K$4,2,FALSE)),VLOOKUP(A27,[1]Dependencias!$F$3:$I$15,4,FALSE)),"")</f>
        <v>10</v>
      </c>
      <c r="J27" s="24" t="s">
        <v>189</v>
      </c>
      <c r="K27" s="24" t="s">
        <v>237</v>
      </c>
      <c r="L27" s="36" t="str">
        <f>IFERROR(VLOOKUP($C27,[1]Dependencias!$A$2:$D$26,2,FALSE),"")</f>
        <v>Dirección de Fomento</v>
      </c>
      <c r="M27" s="36" t="str">
        <f>IFERROR(VLOOKUP($C27,[1]Dependencias!$A$2:$D$26,4,FALSE),"")</f>
        <v>Vanessa Barrenecha Samur</v>
      </c>
      <c r="N27" s="25">
        <v>44760</v>
      </c>
      <c r="O27" s="37">
        <f>IF(N27="","No hay fecha de respuesta!",NETWORKDAYS(G27,N27,[1]FESTIVOS!$A$2:$A$146))</f>
        <v>6</v>
      </c>
      <c r="P27" s="24" t="s">
        <v>238</v>
      </c>
    </row>
    <row r="28" spans="1:16" ht="17.25" x14ac:dyDescent="0.25">
      <c r="A28" s="24" t="s">
        <v>46</v>
      </c>
      <c r="B28" s="24" t="s">
        <v>24</v>
      </c>
      <c r="C28" s="23">
        <v>700</v>
      </c>
      <c r="D28" s="24" t="s">
        <v>187</v>
      </c>
      <c r="E28" s="24">
        <v>2539422022</v>
      </c>
      <c r="F28" s="33">
        <v>20227100122462</v>
      </c>
      <c r="G28" s="34">
        <v>44753</v>
      </c>
      <c r="H28" s="35">
        <f>IF(G28="","",WORKDAY(G28,I28,[1]FESTIVOS!$A$2:$V$146))</f>
        <v>44760</v>
      </c>
      <c r="I28" s="26">
        <f>IFERROR(IFERROR(IF(B28=VLOOKUP(B28,[1]Dependencias!$J$3:$J$4,1,FALSE),VLOOKUP(B28,[1]Dependencias!$J$3:$K$4,2,FALSE)),VLOOKUP(A28,[1]Dependencias!$F$3:$I$15,4,FALSE)),"")</f>
        <v>5</v>
      </c>
      <c r="J28" s="24" t="s">
        <v>192</v>
      </c>
      <c r="K28" s="24" t="s">
        <v>239</v>
      </c>
      <c r="L28" s="36" t="str">
        <f>IFERROR(VLOOKUP($C28,[1]Dependencias!$A$2:$D$26,2,FALSE),"")</f>
        <v>Direccion de Gestion Corporativa</v>
      </c>
      <c r="M28" s="36" t="str">
        <f>IFERROR(VLOOKUP($C28,[1]Dependencias!$A$2:$D$26,4,FALSE),"")</f>
        <v>Yamile Borja Martinez</v>
      </c>
      <c r="N28" s="25">
        <v>44753</v>
      </c>
      <c r="O28" s="37">
        <f>IF(N28="","No hay fecha de respuesta!",NETWORKDAYS(G28,N28,[1]FESTIVOS!$A$2:$A$146))</f>
        <v>1</v>
      </c>
      <c r="P28" s="24" t="s">
        <v>240</v>
      </c>
    </row>
    <row r="29" spans="1:16" ht="17.25" x14ac:dyDescent="0.25">
      <c r="A29" s="24" t="s">
        <v>41</v>
      </c>
      <c r="B29" s="24" t="s">
        <v>188</v>
      </c>
      <c r="C29" s="23">
        <v>230</v>
      </c>
      <c r="D29" s="24" t="s">
        <v>195</v>
      </c>
      <c r="E29" s="24">
        <v>2539522022</v>
      </c>
      <c r="F29" s="33">
        <v>20227100122442</v>
      </c>
      <c r="G29" s="34">
        <v>44753</v>
      </c>
      <c r="H29" s="35">
        <f>IF(G29="","",WORKDAY(G29,I29,[1]FESTIVOS!$A$2:$V$146))</f>
        <v>44775</v>
      </c>
      <c r="I29" s="26">
        <f>IFERROR(IFERROR(IF(B29=VLOOKUP(B29,[1]Dependencias!$J$3:$J$4,1,FALSE),VLOOKUP(B29,[1]Dependencias!$J$3:$K$4,2,FALSE)),VLOOKUP(A29,[1]Dependencias!$F$3:$I$15,4,FALSE)),"")</f>
        <v>15</v>
      </c>
      <c r="J29" s="24" t="s">
        <v>193</v>
      </c>
      <c r="K29" s="24" t="s">
        <v>241</v>
      </c>
      <c r="L29" s="36" t="str">
        <f>IFERROR(VLOOKUP($C29,[1]Dependencias!$A$2:$D$26,2,FALSE),"")</f>
        <v>Direccion de Personas Juridicas</v>
      </c>
      <c r="M29" s="36" t="str">
        <f>IFERROR(VLOOKUP($C29,[1]Dependencias!$A$2:$D$26,4,FALSE),"")</f>
        <v>Oscar Medina Sanchez</v>
      </c>
      <c r="N29" s="25">
        <v>44764</v>
      </c>
      <c r="O29" s="37">
        <f>IF(N29="","No hay fecha de respuesta!",NETWORKDAYS(G29,N29,[1]FESTIVOS!$A$2:$A$146))</f>
        <v>9</v>
      </c>
      <c r="P29" s="24" t="s">
        <v>242</v>
      </c>
    </row>
    <row r="30" spans="1:16" ht="17.25" x14ac:dyDescent="0.25">
      <c r="A30" s="24" t="s">
        <v>46</v>
      </c>
      <c r="B30" s="24" t="s">
        <v>24</v>
      </c>
      <c r="C30" s="23">
        <v>700</v>
      </c>
      <c r="D30" s="24" t="s">
        <v>187</v>
      </c>
      <c r="E30" s="24">
        <v>2545522022</v>
      </c>
      <c r="F30" s="33">
        <v>20227100120922</v>
      </c>
      <c r="G30" s="34">
        <v>44749</v>
      </c>
      <c r="H30" s="35">
        <f>IF(G30="","",WORKDAY(G30,I30,[1]FESTIVOS!$A$2:$V$146))</f>
        <v>44756</v>
      </c>
      <c r="I30" s="26">
        <f>IFERROR(IFERROR(IF(B30=VLOOKUP(B30,[1]Dependencias!$J$3:$J$4,1,FALSE),VLOOKUP(B30,[1]Dependencias!$J$3:$K$4,2,FALSE)),VLOOKUP(A30,[1]Dependencias!$F$3:$I$15,4,FALSE)),"")</f>
        <v>5</v>
      </c>
      <c r="J30" s="24" t="s">
        <v>192</v>
      </c>
      <c r="K30" s="24" t="s">
        <v>243</v>
      </c>
      <c r="L30" s="36" t="str">
        <f>IFERROR(VLOOKUP($C30,[1]Dependencias!$A$2:$D$26,2,FALSE),"")</f>
        <v>Direccion de Gestion Corporativa</v>
      </c>
      <c r="M30" s="36" t="str">
        <f>IFERROR(VLOOKUP($C30,[1]Dependencias!$A$2:$D$26,4,FALSE),"")</f>
        <v>Yamile Borja Martinez</v>
      </c>
      <c r="N30" s="25">
        <v>44753</v>
      </c>
      <c r="O30" s="37">
        <f>IF(N30="","No hay fecha de respuesta!",NETWORKDAYS(G30,N30,[1]FESTIVOS!$A$2:$A$146))</f>
        <v>3</v>
      </c>
      <c r="P30" s="24" t="s">
        <v>240</v>
      </c>
    </row>
    <row r="31" spans="1:16" ht="17.25" x14ac:dyDescent="0.25">
      <c r="A31" s="24" t="s">
        <v>46</v>
      </c>
      <c r="B31" s="24" t="s">
        <v>188</v>
      </c>
      <c r="C31" s="23">
        <v>230</v>
      </c>
      <c r="D31" s="24" t="s">
        <v>187</v>
      </c>
      <c r="E31" s="24">
        <v>2547782022</v>
      </c>
      <c r="F31" s="33">
        <v>20227100121362</v>
      </c>
      <c r="G31" s="34">
        <v>44749</v>
      </c>
      <c r="H31" s="35">
        <f>IF(G31="","",WORKDAY(G31,I31,[1]FESTIVOS!$A$2:$V$146))</f>
        <v>44764</v>
      </c>
      <c r="I31" s="26">
        <f>IFERROR(IFERROR(IF(B31=VLOOKUP(B31,[1]Dependencias!$J$3:$J$4,1,FALSE),VLOOKUP(B31,[1]Dependencias!$J$3:$K$4,2,FALSE)),VLOOKUP(A31,[1]Dependencias!$F$3:$I$15,4,FALSE)),"")</f>
        <v>10</v>
      </c>
      <c r="J31" s="24" t="s">
        <v>193</v>
      </c>
      <c r="K31" s="24" t="s">
        <v>244</v>
      </c>
      <c r="L31" s="36" t="str">
        <f>IFERROR(VLOOKUP($C31,[1]Dependencias!$A$2:$D$26,2,FALSE),"")</f>
        <v>Direccion de Personas Juridicas</v>
      </c>
      <c r="M31" s="36" t="str">
        <f>IFERROR(VLOOKUP($C31,[1]Dependencias!$A$2:$D$26,4,FALSE),"")</f>
        <v>Oscar Medina Sanchez</v>
      </c>
      <c r="N31" s="25">
        <v>44761</v>
      </c>
      <c r="O31" s="37">
        <f>IF(N31="","No hay fecha de respuesta!",NETWORKDAYS(G31,N31,[1]FESTIVOS!$A$2:$A$146))</f>
        <v>9</v>
      </c>
      <c r="P31" s="24" t="s">
        <v>245</v>
      </c>
    </row>
    <row r="32" spans="1:16" ht="17.25" x14ac:dyDescent="0.25">
      <c r="A32" s="24" t="s">
        <v>46</v>
      </c>
      <c r="B32" s="24" t="s">
        <v>188</v>
      </c>
      <c r="C32" s="23">
        <v>700</v>
      </c>
      <c r="D32" s="24" t="s">
        <v>187</v>
      </c>
      <c r="E32" s="24">
        <v>2714832022</v>
      </c>
      <c r="F32" s="33">
        <v>20227100122232</v>
      </c>
      <c r="G32" s="34">
        <v>44750</v>
      </c>
      <c r="H32" s="35">
        <f>IF(G32="","",WORKDAY(G32,I32,[1]FESTIVOS!$A$2:$V$146))</f>
        <v>44767</v>
      </c>
      <c r="I32" s="26">
        <f>IFERROR(IFERROR(IF(B32=VLOOKUP(B32,[1]Dependencias!$J$3:$J$4,1,FALSE),VLOOKUP(B32,[1]Dependencias!$J$3:$K$4,2,FALSE)),VLOOKUP(A32,[1]Dependencias!$F$3:$I$15,4,FALSE)),"")</f>
        <v>10</v>
      </c>
      <c r="J32" s="24" t="s">
        <v>189</v>
      </c>
      <c r="K32" s="24" t="s">
        <v>246</v>
      </c>
      <c r="L32" s="36" t="str">
        <f>IFERROR(VLOOKUP($C32,[1]Dependencias!$A$2:$D$26,2,FALSE),"")</f>
        <v>Direccion de Gestion Corporativa</v>
      </c>
      <c r="M32" s="36" t="str">
        <f>IFERROR(VLOOKUP($C32,[1]Dependencias!$A$2:$D$26,4,FALSE),"")</f>
        <v>Yamile Borja Martinez</v>
      </c>
      <c r="N32" s="25">
        <v>44767</v>
      </c>
      <c r="O32" s="37">
        <f>IF(N32="","No hay fecha de respuesta!",NETWORKDAYS(G32,N32,[1]FESTIVOS!$A$2:$A$146))</f>
        <v>11</v>
      </c>
      <c r="P32" s="24" t="s">
        <v>247</v>
      </c>
    </row>
    <row r="33" spans="1:16" ht="17.25" x14ac:dyDescent="0.25">
      <c r="A33" s="24" t="s">
        <v>46</v>
      </c>
      <c r="B33" s="24" t="s">
        <v>188</v>
      </c>
      <c r="C33" s="23">
        <v>220</v>
      </c>
      <c r="D33" s="24" t="s">
        <v>190</v>
      </c>
      <c r="E33" s="24">
        <v>2564862022</v>
      </c>
      <c r="F33" s="33">
        <v>20227100126962</v>
      </c>
      <c r="G33" s="34">
        <v>44754</v>
      </c>
      <c r="H33" s="35">
        <f>IF(G33="","",WORKDAY(G33,I33,[1]FESTIVOS!$A$2:$V$146))</f>
        <v>44769</v>
      </c>
      <c r="I33" s="26">
        <f>IFERROR(IFERROR(IF(B33=VLOOKUP(B33,[1]Dependencias!$J$3:$J$4,1,FALSE),VLOOKUP(B33,[1]Dependencias!$J$3:$K$4,2,FALSE)),VLOOKUP(A33,[1]Dependencias!$F$3:$I$15,4,FALSE)),"")</f>
        <v>10</v>
      </c>
      <c r="J33" s="24" t="s">
        <v>189</v>
      </c>
      <c r="K33" s="24" t="s">
        <v>248</v>
      </c>
      <c r="L33" s="36" t="str">
        <f>IFERROR(VLOOKUP($C33,[1]Dependencias!$A$2:$D$26,2,FALSE),"")</f>
        <v>Dirección de Fomento</v>
      </c>
      <c r="M33" s="36" t="str">
        <f>IFERROR(VLOOKUP($C33,[1]Dependencias!$A$2:$D$26,4,FALSE),"")</f>
        <v>Vanessa Barrenecha Samur</v>
      </c>
      <c r="N33" s="25">
        <v>44764</v>
      </c>
      <c r="O33" s="37">
        <f>IF(N33="","No hay fecha de respuesta!",NETWORKDAYS(G33,N33,[1]FESTIVOS!$A$2:$A$146))</f>
        <v>8</v>
      </c>
      <c r="P33" s="24" t="s">
        <v>249</v>
      </c>
    </row>
    <row r="34" spans="1:16" ht="17.25" x14ac:dyDescent="0.25">
      <c r="A34" s="24" t="s">
        <v>41</v>
      </c>
      <c r="B34" s="24" t="s">
        <v>24</v>
      </c>
      <c r="C34" s="23">
        <v>700</v>
      </c>
      <c r="D34" s="24" t="s">
        <v>190</v>
      </c>
      <c r="E34" s="24">
        <v>2546912022</v>
      </c>
      <c r="F34" s="33">
        <v>20227100128152</v>
      </c>
      <c r="G34" s="34">
        <v>44753</v>
      </c>
      <c r="H34" s="35">
        <f>IF(G34="","",WORKDAY(G34,I34,[1]FESTIVOS!$A$2:$V$146))</f>
        <v>44760</v>
      </c>
      <c r="I34" s="26">
        <f>IFERROR(IFERROR(IF(B34=VLOOKUP(B34,[1]Dependencias!$J$3:$J$4,1,FALSE),VLOOKUP(B34,[1]Dependencias!$J$3:$K$4,2,FALSE)),VLOOKUP(A34,[1]Dependencias!$F$3:$I$15,4,FALSE)),"")</f>
        <v>5</v>
      </c>
      <c r="J34" s="24" t="s">
        <v>192</v>
      </c>
      <c r="K34" s="24" t="s">
        <v>250</v>
      </c>
      <c r="L34" s="36" t="str">
        <f>IFERROR(VLOOKUP($C34,[1]Dependencias!$A$2:$D$26,2,FALSE),"")</f>
        <v>Direccion de Gestion Corporativa</v>
      </c>
      <c r="M34" s="36" t="str">
        <f>IFERROR(VLOOKUP($C34,[1]Dependencias!$A$2:$D$26,4,FALSE),"")</f>
        <v>Yamile Borja Martinez</v>
      </c>
      <c r="N34" s="25">
        <v>44756</v>
      </c>
      <c r="O34" s="37">
        <f>IF(N34="","No hay fecha de respuesta!",NETWORKDAYS(G34,N34,[1]FESTIVOS!$A$2:$A$146))</f>
        <v>4</v>
      </c>
      <c r="P34" s="24" t="s">
        <v>221</v>
      </c>
    </row>
    <row r="35" spans="1:16" ht="17.25" x14ac:dyDescent="0.25">
      <c r="A35" s="24" t="s">
        <v>46</v>
      </c>
      <c r="B35" s="24" t="s">
        <v>188</v>
      </c>
      <c r="C35" s="23">
        <v>800</v>
      </c>
      <c r="D35" s="24" t="s">
        <v>190</v>
      </c>
      <c r="E35" s="24">
        <v>2560882022</v>
      </c>
      <c r="F35" s="33">
        <v>20227100126952</v>
      </c>
      <c r="G35" s="34">
        <v>44754</v>
      </c>
      <c r="H35" s="35">
        <f>IF(G35="","",WORKDAY(G35,I35,[1]FESTIVOS!$A$2:$V$146))</f>
        <v>44769</v>
      </c>
      <c r="I35" s="26">
        <f>IFERROR(IFERROR(IF(B35=VLOOKUP(B35,[1]Dependencias!$J$3:$J$4,1,FALSE),VLOOKUP(B35,[1]Dependencias!$J$3:$K$4,2,FALSE)),VLOOKUP(A35,[1]Dependencias!$F$3:$I$15,4,FALSE)),"")</f>
        <v>10</v>
      </c>
      <c r="J35" s="24" t="s">
        <v>148</v>
      </c>
      <c r="K35" s="24" t="s">
        <v>251</v>
      </c>
      <c r="L35" s="36" t="str">
        <f>IFERROR(VLOOKUP($C35,[1]Dependencias!$A$2:$D$26,2,FALSE),"")</f>
        <v>Dirección de Lectura y Bibliotecas</v>
      </c>
      <c r="M35" s="36" t="str">
        <f>IFERROR(VLOOKUP($C35,[1]Dependencias!$A$2:$D$26,4,FALSE),"")</f>
        <v>Maria Consuelo Gaitan Gaitan</v>
      </c>
      <c r="N35" s="25">
        <v>44764</v>
      </c>
      <c r="O35" s="37">
        <f>IF(N35="","No hay fecha de respuesta!",NETWORKDAYS(G35,N35,[1]FESTIVOS!$A$2:$A$146))</f>
        <v>8</v>
      </c>
      <c r="P35" s="24" t="s">
        <v>252</v>
      </c>
    </row>
    <row r="36" spans="1:16" ht="17.25" x14ac:dyDescent="0.25">
      <c r="A36" s="24" t="s">
        <v>46</v>
      </c>
      <c r="B36" s="24" t="s">
        <v>188</v>
      </c>
      <c r="C36" s="23">
        <v>710</v>
      </c>
      <c r="D36" s="24" t="s">
        <v>190</v>
      </c>
      <c r="E36" s="24">
        <v>2562622022</v>
      </c>
      <c r="F36" s="33">
        <v>20227100126942</v>
      </c>
      <c r="G36" s="34">
        <v>44754</v>
      </c>
      <c r="H36" s="35">
        <f>IF(G36="","",WORKDAY(G36,I36,[1]FESTIVOS!$A$2:$V$146))</f>
        <v>44769</v>
      </c>
      <c r="I36" s="26">
        <f>IFERROR(IFERROR(IF(B36=VLOOKUP(B36,[1]Dependencias!$J$3:$J$4,1,FALSE),VLOOKUP(B36,[1]Dependencias!$J$3:$K$4,2,FALSE)),VLOOKUP(A36,[1]Dependencias!$F$3:$I$15,4,FALSE)),"")</f>
        <v>10</v>
      </c>
      <c r="J36" s="24" t="s">
        <v>151</v>
      </c>
      <c r="K36" s="24" t="s">
        <v>253</v>
      </c>
      <c r="L36" s="36" t="str">
        <f>IFERROR(VLOOKUP($C36,[1]Dependencias!$A$2:$D$26,2,FALSE),"")</f>
        <v>Grupo Interno de Trabajo de Gestion de Servicios Administrativos</v>
      </c>
      <c r="M36" s="36" t="str">
        <f>IFERROR(VLOOKUP($C36,[1]Dependencias!$A$2:$D$26,4,FALSE),"")</f>
        <v>Nydia Nehida Miranda Urrego</v>
      </c>
      <c r="N36" s="25">
        <v>44768</v>
      </c>
      <c r="O36" s="37">
        <f>IF(N36="","No hay fecha de respuesta!",NETWORKDAYS(G36,N36,[1]FESTIVOS!$A$2:$A$146))</f>
        <v>10</v>
      </c>
      <c r="P36" s="24" t="s">
        <v>254</v>
      </c>
    </row>
    <row r="37" spans="1:16" ht="17.25" x14ac:dyDescent="0.25">
      <c r="A37" s="24" t="s">
        <v>46</v>
      </c>
      <c r="B37" s="24" t="s">
        <v>24</v>
      </c>
      <c r="C37" s="23">
        <v>700</v>
      </c>
      <c r="D37" s="24" t="s">
        <v>190</v>
      </c>
      <c r="E37" s="24">
        <v>2562642022</v>
      </c>
      <c r="F37" s="33">
        <v>20227100128162</v>
      </c>
      <c r="G37" s="34">
        <v>44754</v>
      </c>
      <c r="H37" s="35">
        <f>IF(G37="","",WORKDAY(G37,I37,[1]FESTIVOS!$A$2:$V$146))</f>
        <v>44761</v>
      </c>
      <c r="I37" s="26">
        <f>IFERROR(IFERROR(IF(B37=VLOOKUP(B37,[1]Dependencias!$J$3:$J$4,1,FALSE),VLOOKUP(B37,[1]Dependencias!$J$3:$K$4,2,FALSE)),VLOOKUP(A37,[1]Dependencias!$F$3:$I$15,4,FALSE)),"")</f>
        <v>5</v>
      </c>
      <c r="J37" s="24" t="s">
        <v>192</v>
      </c>
      <c r="K37" s="24" t="s">
        <v>255</v>
      </c>
      <c r="L37" s="36" t="str">
        <f>IFERROR(VLOOKUP($C37,[1]Dependencias!$A$2:$D$26,2,FALSE),"")</f>
        <v>Direccion de Gestion Corporativa</v>
      </c>
      <c r="M37" s="36" t="str">
        <f>IFERROR(VLOOKUP($C37,[1]Dependencias!$A$2:$D$26,4,FALSE),"")</f>
        <v>Yamile Borja Martinez</v>
      </c>
      <c r="N37" s="25">
        <v>44761</v>
      </c>
      <c r="O37" s="37">
        <f>IF(N37="","No hay fecha de respuesta!",NETWORKDAYS(G37,N37,[1]FESTIVOS!$A$2:$A$146))</f>
        <v>6</v>
      </c>
      <c r="P37" s="24" t="s">
        <v>256</v>
      </c>
    </row>
    <row r="38" spans="1:16" ht="17.25" x14ac:dyDescent="0.25">
      <c r="A38" s="24" t="s">
        <v>41</v>
      </c>
      <c r="B38" s="24" t="s">
        <v>24</v>
      </c>
      <c r="C38" s="23">
        <v>700</v>
      </c>
      <c r="D38" s="24" t="s">
        <v>190</v>
      </c>
      <c r="E38" s="24">
        <v>2523952022</v>
      </c>
      <c r="F38" s="33">
        <v>20227100128172</v>
      </c>
      <c r="G38" s="34">
        <v>44754</v>
      </c>
      <c r="H38" s="35">
        <f>IF(G38="","",WORKDAY(G38,I38,[1]FESTIVOS!$A$2:$V$146))</f>
        <v>44761</v>
      </c>
      <c r="I38" s="26">
        <f>IFERROR(IFERROR(IF(B38=VLOOKUP(B38,[1]Dependencias!$J$3:$J$4,1,FALSE),VLOOKUP(B38,[1]Dependencias!$J$3:$K$4,2,FALSE)),VLOOKUP(A38,[1]Dependencias!$F$3:$I$15,4,FALSE)),"")</f>
        <v>5</v>
      </c>
      <c r="J38" s="24" t="s">
        <v>192</v>
      </c>
      <c r="K38" s="24" t="s">
        <v>257</v>
      </c>
      <c r="L38" s="36" t="str">
        <f>IFERROR(VLOOKUP($C38,[1]Dependencias!$A$2:$D$26,2,FALSE),"")</f>
        <v>Direccion de Gestion Corporativa</v>
      </c>
      <c r="M38" s="36" t="str">
        <f>IFERROR(VLOOKUP($C38,[1]Dependencias!$A$2:$D$26,4,FALSE),"")</f>
        <v>Yamile Borja Martinez</v>
      </c>
      <c r="N38" s="25">
        <v>44761</v>
      </c>
      <c r="O38" s="37">
        <f>IF(N38="","No hay fecha de respuesta!",NETWORKDAYS(G38,N38,[1]FESTIVOS!$A$2:$A$146))</f>
        <v>6</v>
      </c>
      <c r="P38" s="24" t="s">
        <v>258</v>
      </c>
    </row>
    <row r="39" spans="1:16" ht="17.25" x14ac:dyDescent="0.25">
      <c r="A39" s="24" t="s">
        <v>46</v>
      </c>
      <c r="B39" s="24" t="s">
        <v>24</v>
      </c>
      <c r="C39" s="23">
        <v>700</v>
      </c>
      <c r="D39" s="24" t="s">
        <v>187</v>
      </c>
      <c r="E39" s="24">
        <v>2572522022</v>
      </c>
      <c r="F39" s="33">
        <v>20227100124152</v>
      </c>
      <c r="G39" s="34">
        <v>44755</v>
      </c>
      <c r="H39" s="35">
        <f>IF(G39="","",WORKDAY(G39,I39,[1]FESTIVOS!$A$2:$V$146))</f>
        <v>44763</v>
      </c>
      <c r="I39" s="26">
        <f>IFERROR(IFERROR(IF(B39=VLOOKUP(B39,[1]Dependencias!$J$3:$J$4,1,FALSE),VLOOKUP(B39,[1]Dependencias!$J$3:$K$4,2,FALSE)),VLOOKUP(A39,[1]Dependencias!$F$3:$I$15,4,FALSE)),"")</f>
        <v>5</v>
      </c>
      <c r="J39" s="24" t="s">
        <v>192</v>
      </c>
      <c r="K39" s="24" t="s">
        <v>259</v>
      </c>
      <c r="L39" s="36" t="str">
        <f>IFERROR(VLOOKUP($C39,[1]Dependencias!$A$2:$D$26,2,FALSE),"")</f>
        <v>Direccion de Gestion Corporativa</v>
      </c>
      <c r="M39" s="36" t="str">
        <f>IFERROR(VLOOKUP($C39,[1]Dependencias!$A$2:$D$26,4,FALSE),"")</f>
        <v>Yamile Borja Martinez</v>
      </c>
      <c r="N39" s="25">
        <v>44761</v>
      </c>
      <c r="O39" s="37">
        <f>IF(N39="","No hay fecha de respuesta!",NETWORKDAYS(G39,N39,[1]FESTIVOS!$A$2:$A$146))</f>
        <v>5</v>
      </c>
      <c r="P39" s="24" t="s">
        <v>199</v>
      </c>
    </row>
    <row r="40" spans="1:16" ht="17.25" x14ac:dyDescent="0.25">
      <c r="A40" s="24" t="s">
        <v>41</v>
      </c>
      <c r="B40" s="24" t="s">
        <v>18</v>
      </c>
      <c r="C40" s="23">
        <v>700</v>
      </c>
      <c r="D40" s="24" t="s">
        <v>187</v>
      </c>
      <c r="E40" s="24">
        <v>2574222022</v>
      </c>
      <c r="F40" s="33">
        <v>20227100124262</v>
      </c>
      <c r="G40" s="34">
        <v>44755</v>
      </c>
      <c r="H40" s="35">
        <f>IF(G40="","",WORKDAY(G40,I40,[1]FESTIVOS!$A$2:$V$146))</f>
        <v>44770</v>
      </c>
      <c r="I40" s="26">
        <f>IFERROR(IFERROR(IF(B40=VLOOKUP(B40,[1]Dependencias!$J$3:$J$4,1,FALSE),VLOOKUP(B40,[1]Dependencias!$J$3:$K$4,2,FALSE)),VLOOKUP(A40,[1]Dependencias!$F$3:$I$15,4,FALSE)),"")</f>
        <v>10</v>
      </c>
      <c r="J40" s="24" t="s">
        <v>189</v>
      </c>
      <c r="K40" s="24" t="s">
        <v>260</v>
      </c>
      <c r="L40" s="36" t="str">
        <f>IFERROR(VLOOKUP($C40,[1]Dependencias!$A$2:$D$26,2,FALSE),"")</f>
        <v>Direccion de Gestion Corporativa</v>
      </c>
      <c r="M40" s="36" t="str">
        <f>IFERROR(VLOOKUP($C40,[1]Dependencias!$A$2:$D$26,4,FALSE),"")</f>
        <v>Yamile Borja Martinez</v>
      </c>
      <c r="N40" s="25">
        <v>44770</v>
      </c>
      <c r="O40" s="37">
        <f>IF(N40="","No hay fecha de respuesta!",NETWORKDAYS(G40,N40,[1]FESTIVOS!$A$2:$A$146))</f>
        <v>11</v>
      </c>
      <c r="P40" s="24" t="s">
        <v>261</v>
      </c>
    </row>
    <row r="41" spans="1:16" ht="17.25" x14ac:dyDescent="0.25">
      <c r="A41" s="24" t="s">
        <v>41</v>
      </c>
      <c r="B41" s="24" t="s">
        <v>188</v>
      </c>
      <c r="C41" s="23">
        <v>210</v>
      </c>
      <c r="D41" s="24" t="s">
        <v>190</v>
      </c>
      <c r="E41" s="24">
        <v>2535282022</v>
      </c>
      <c r="F41" s="33">
        <v>20227100126972</v>
      </c>
      <c r="G41" s="34">
        <v>44755</v>
      </c>
      <c r="H41" s="35">
        <f>IF(G41="","",WORKDAY(G41,I41,[1]FESTIVOS!$A$2:$V$146))</f>
        <v>44777</v>
      </c>
      <c r="I41" s="26">
        <f>IFERROR(IFERROR(IF(B41=VLOOKUP(B41,[1]Dependencias!$J$3:$J$4,1,FALSE),VLOOKUP(B41,[1]Dependencias!$J$3:$K$4,2,FALSE)),VLOOKUP(A41,[1]Dependencias!$F$3:$I$15,4,FALSE)),"")</f>
        <v>15</v>
      </c>
      <c r="J41" s="24" t="s">
        <v>191</v>
      </c>
      <c r="K41" s="24" t="s">
        <v>262</v>
      </c>
      <c r="L41" s="36" t="str">
        <f>IFERROR(VLOOKUP($C41,[1]Dependencias!$A$2:$D$26,2,FALSE),"")</f>
        <v>Dirección de Asuntos Locales y Participación</v>
      </c>
      <c r="M41" s="36" t="str">
        <f>IFERROR(VLOOKUP($C41,[1]Dependencias!$A$2:$D$26,4,FALSE),"")</f>
        <v>Alejandro Franco Plata</v>
      </c>
      <c r="N41" s="25">
        <v>44771</v>
      </c>
      <c r="O41" s="37">
        <f>IF(N41="","No hay fecha de respuesta!",NETWORKDAYS(G41,N41,[1]FESTIVOS!$A$2:$A$146))</f>
        <v>12</v>
      </c>
      <c r="P41" s="24" t="s">
        <v>263</v>
      </c>
    </row>
    <row r="42" spans="1:16" ht="17.25" x14ac:dyDescent="0.25">
      <c r="A42" s="24" t="s">
        <v>35</v>
      </c>
      <c r="B42" s="24" t="s">
        <v>188</v>
      </c>
      <c r="C42" s="23">
        <v>330</v>
      </c>
      <c r="D42" s="24" t="s">
        <v>198</v>
      </c>
      <c r="E42" s="24">
        <v>2579682022</v>
      </c>
      <c r="F42" s="33">
        <v>20227100124602</v>
      </c>
      <c r="G42" s="34">
        <v>44755</v>
      </c>
      <c r="H42" s="35">
        <f>IF(G42="","",WORKDAY(G42,I42,[1]FESTIVOS!$A$2:$V$146))</f>
        <v>44777</v>
      </c>
      <c r="I42" s="26">
        <f>IFERROR(IFERROR(IF(B42=VLOOKUP(B42,[1]Dependencias!$J$3:$J$4,1,FALSE),VLOOKUP(B42,[1]Dependencias!$J$3:$K$4,2,FALSE)),VLOOKUP(A42,[1]Dependencias!$F$3:$I$15,4,FALSE)),"")</f>
        <v>15</v>
      </c>
      <c r="J42" s="24" t="s">
        <v>142</v>
      </c>
      <c r="K42" s="24" t="s">
        <v>174</v>
      </c>
      <c r="L42" s="36" t="str">
        <f>IFERROR(VLOOKUP($C42,[1]Dependencias!$A$2:$D$26,2,FALSE),"")</f>
        <v>Subdirección de Infraestructura y patrimonio cultural</v>
      </c>
      <c r="M42" s="36" t="str">
        <f>IFERROR(VLOOKUP($C42,[1]Dependencias!$A$2:$D$26,4,FALSE),"")</f>
        <v>Ivan Dario Quiñones Sanchez</v>
      </c>
      <c r="N42" s="25">
        <v>44775</v>
      </c>
      <c r="O42" s="37">
        <f>IF(N42="","No hay fecha de respuesta!",NETWORKDAYS(G42,N42,[1]FESTIVOS!$A$2:$A$146))</f>
        <v>14</v>
      </c>
      <c r="P42" s="24" t="s">
        <v>264</v>
      </c>
    </row>
    <row r="43" spans="1:16" ht="17.25" x14ac:dyDescent="0.25">
      <c r="A43" s="24" t="s">
        <v>41</v>
      </c>
      <c r="B43" s="24" t="s">
        <v>18</v>
      </c>
      <c r="C43" s="23">
        <v>700</v>
      </c>
      <c r="D43" s="24" t="s">
        <v>187</v>
      </c>
      <c r="E43" s="24">
        <v>2595542022</v>
      </c>
      <c r="F43" s="33">
        <v>20227100125312</v>
      </c>
      <c r="G43" s="34">
        <v>44756</v>
      </c>
      <c r="H43" s="35">
        <f>IF(G43="","",WORKDAY(G43,I43,[1]FESTIVOS!$A$2:$V$146))</f>
        <v>44771</v>
      </c>
      <c r="I43" s="26">
        <f>IFERROR(IFERROR(IF(B43=VLOOKUP(B43,[1]Dependencias!$J$3:$J$4,1,FALSE),VLOOKUP(B43,[1]Dependencias!$J$3:$K$4,2,FALSE)),VLOOKUP(A43,[1]Dependencias!$F$3:$I$15,4,FALSE)),"")</f>
        <v>10</v>
      </c>
      <c r="J43" s="24" t="s">
        <v>140</v>
      </c>
      <c r="K43" s="24" t="s">
        <v>265</v>
      </c>
      <c r="L43" s="36" t="str">
        <f>IFERROR(VLOOKUP($C43,[1]Dependencias!$A$2:$D$26,2,FALSE),"")</f>
        <v>Direccion de Gestion Corporativa</v>
      </c>
      <c r="M43" s="36" t="str">
        <f>IFERROR(VLOOKUP($C43,[1]Dependencias!$A$2:$D$26,4,FALSE),"")</f>
        <v>Yamile Borja Martinez</v>
      </c>
      <c r="N43" s="25">
        <v>44770</v>
      </c>
      <c r="O43" s="37">
        <f>IF(N43="","No hay fecha de respuesta!",NETWORKDAYS(G43,N43,[1]FESTIVOS!$A$2:$A$146))</f>
        <v>10</v>
      </c>
      <c r="P43" s="24" t="s">
        <v>266</v>
      </c>
    </row>
    <row r="44" spans="1:16" ht="17.25" x14ac:dyDescent="0.25">
      <c r="A44" s="24" t="s">
        <v>41</v>
      </c>
      <c r="B44" s="24" t="s">
        <v>188</v>
      </c>
      <c r="C44" s="23">
        <v>210</v>
      </c>
      <c r="D44" s="24" t="s">
        <v>187</v>
      </c>
      <c r="E44" s="24">
        <v>2598752022</v>
      </c>
      <c r="F44" s="33">
        <v>20227100125452</v>
      </c>
      <c r="G44" s="34">
        <v>44756</v>
      </c>
      <c r="H44" s="35">
        <f>IF(G44="","",WORKDAY(G44,I44,[1]FESTIVOS!$A$2:$V$146))</f>
        <v>44778</v>
      </c>
      <c r="I44" s="26">
        <f>IFERROR(IFERROR(IF(B44=VLOOKUP(B44,[1]Dependencias!$J$3:$J$4,1,FALSE),VLOOKUP(B44,[1]Dependencias!$J$3:$K$4,2,FALSE)),VLOOKUP(A44,[1]Dependencias!$F$3:$I$15,4,FALSE)),"")</f>
        <v>15</v>
      </c>
      <c r="J44" s="24" t="s">
        <v>140</v>
      </c>
      <c r="K44" s="24" t="s">
        <v>267</v>
      </c>
      <c r="L44" s="36" t="str">
        <f>IFERROR(VLOOKUP($C44,[1]Dependencias!$A$2:$D$26,2,FALSE),"")</f>
        <v>Dirección de Asuntos Locales y Participación</v>
      </c>
      <c r="M44" s="36" t="str">
        <f>IFERROR(VLOOKUP($C44,[1]Dependencias!$A$2:$D$26,4,FALSE),"")</f>
        <v>Alejandro Franco Plata</v>
      </c>
      <c r="N44" s="25">
        <v>44775</v>
      </c>
      <c r="O44" s="37">
        <f>IF(N44="","No hay fecha de respuesta!",NETWORKDAYS(G44,N44,[1]FESTIVOS!$A$2:$A$146))</f>
        <v>13</v>
      </c>
      <c r="P44" s="24" t="s">
        <v>268</v>
      </c>
    </row>
    <row r="45" spans="1:16" ht="17.25" x14ac:dyDescent="0.25">
      <c r="A45" s="24" t="s">
        <v>35</v>
      </c>
      <c r="B45" s="24" t="s">
        <v>188</v>
      </c>
      <c r="C45" s="23">
        <v>310</v>
      </c>
      <c r="D45" s="24" t="s">
        <v>190</v>
      </c>
      <c r="E45" s="24">
        <v>2518562022</v>
      </c>
      <c r="F45" s="33">
        <v>20227100128212</v>
      </c>
      <c r="G45" s="34">
        <v>44757</v>
      </c>
      <c r="H45" s="35">
        <f>IF(G45="","",WORKDAY(G45,I45,[1]FESTIVOS!$A$2:$V$146))</f>
        <v>44781</v>
      </c>
      <c r="I45" s="26">
        <f>IFERROR(IFERROR(IF(B45=VLOOKUP(B45,[1]Dependencias!$J$3:$J$4,1,FALSE),VLOOKUP(B45,[1]Dependencias!$J$3:$K$4,2,FALSE)),VLOOKUP(A45,[1]Dependencias!$F$3:$I$15,4,FALSE)),"")</f>
        <v>15</v>
      </c>
      <c r="J45" s="24" t="s">
        <v>140</v>
      </c>
      <c r="K45" s="24" t="s">
        <v>269</v>
      </c>
      <c r="L45" s="36" t="str">
        <f>IFERROR(VLOOKUP($C45,[1]Dependencias!$A$2:$D$26,2,FALSE),"")</f>
        <v>Subdirección de Gestión Cultural y Artística</v>
      </c>
      <c r="M45" s="36" t="str">
        <f>IFERROR(VLOOKUP($C45,[1]Dependencias!$A$2:$D$26,4,FALSE),"")</f>
        <v>Ines Elvira Montealegre Martinez</v>
      </c>
      <c r="N45" s="25">
        <v>44769</v>
      </c>
      <c r="O45" s="37">
        <f>IF(N45="","No hay fecha de respuesta!",NETWORKDAYS(G45,N45,[1]FESTIVOS!$A$2:$A$146))</f>
        <v>8</v>
      </c>
      <c r="P45" s="24" t="s">
        <v>270</v>
      </c>
    </row>
    <row r="46" spans="1:16" ht="17.25" x14ac:dyDescent="0.25">
      <c r="A46" s="24" t="s">
        <v>41</v>
      </c>
      <c r="B46" s="24" t="s">
        <v>188</v>
      </c>
      <c r="C46" s="23">
        <v>330</v>
      </c>
      <c r="D46" s="24" t="s">
        <v>187</v>
      </c>
      <c r="E46" s="24">
        <v>2606912022</v>
      </c>
      <c r="F46" s="33">
        <v>20227100125782</v>
      </c>
      <c r="G46" s="34">
        <v>44757</v>
      </c>
      <c r="H46" s="35">
        <f>IF(G46="","",WORKDAY(G46,I46,[1]FESTIVOS!$A$2:$V$146))</f>
        <v>44781</v>
      </c>
      <c r="I46" s="26">
        <f>IFERROR(IFERROR(IF(B46=VLOOKUP(B46,[1]Dependencias!$J$3:$J$4,1,FALSE),VLOOKUP(B46,[1]Dependencias!$J$3:$K$4,2,FALSE)),VLOOKUP(A46,[1]Dependencias!$F$3:$I$15,4,FALSE)),"")</f>
        <v>15</v>
      </c>
      <c r="J46" s="24" t="s">
        <v>142</v>
      </c>
      <c r="K46" s="24" t="s">
        <v>271</v>
      </c>
      <c r="L46" s="36" t="str">
        <f>IFERROR(VLOOKUP($C46,[1]Dependencias!$A$2:$D$26,2,FALSE),"")</f>
        <v>Subdirección de Infraestructura y patrimonio cultural</v>
      </c>
      <c r="M46" s="36" t="str">
        <f>IFERROR(VLOOKUP($C46,[1]Dependencias!$A$2:$D$26,4,FALSE),"")</f>
        <v>Ivan Dario Quiñones Sanchez</v>
      </c>
      <c r="N46" s="25">
        <v>44750</v>
      </c>
      <c r="O46" s="37">
        <f>IF(N46="","No hay fecha de respuesta!",NETWORKDAYS(G46,N46,[1]FESTIVOS!$A$2:$A$146))</f>
        <v>-6</v>
      </c>
      <c r="P46" s="24" t="s">
        <v>272</v>
      </c>
    </row>
    <row r="47" spans="1:16" ht="17.25" x14ac:dyDescent="0.25">
      <c r="A47" s="24" t="s">
        <v>41</v>
      </c>
      <c r="B47" s="24" t="s">
        <v>188</v>
      </c>
      <c r="C47" s="23">
        <v>220</v>
      </c>
      <c r="D47" s="24" t="s">
        <v>187</v>
      </c>
      <c r="E47" s="24">
        <v>2607082022</v>
      </c>
      <c r="F47" s="33">
        <v>20227100125822</v>
      </c>
      <c r="G47" s="34">
        <v>44757</v>
      </c>
      <c r="H47" s="35">
        <f>IF(G47="","",WORKDAY(G47,I47,[1]FESTIVOS!$A$2:$V$146))</f>
        <v>44781</v>
      </c>
      <c r="I47" s="26">
        <f>IFERROR(IFERROR(IF(B47=VLOOKUP(B47,[1]Dependencias!$J$3:$J$4,1,FALSE),VLOOKUP(B47,[1]Dependencias!$J$3:$K$4,2,FALSE)),VLOOKUP(A47,[1]Dependencias!$F$3:$I$15,4,FALSE)),"")</f>
        <v>15</v>
      </c>
      <c r="J47" s="24" t="s">
        <v>189</v>
      </c>
      <c r="K47" s="24" t="s">
        <v>273</v>
      </c>
      <c r="L47" s="36" t="str">
        <f>IFERROR(VLOOKUP($C47,[1]Dependencias!$A$2:$D$26,2,FALSE),"")</f>
        <v>Dirección de Fomento</v>
      </c>
      <c r="M47" s="36" t="str">
        <f>IFERROR(VLOOKUP($C47,[1]Dependencias!$A$2:$D$26,4,FALSE),"")</f>
        <v>Vanessa Barrenecha Samur</v>
      </c>
      <c r="N47" s="25">
        <v>44769</v>
      </c>
      <c r="O47" s="37">
        <f>IF(N47="","No hay fecha de respuesta!",NETWORKDAYS(G47,N47,[1]FESTIVOS!$A$2:$A$146))</f>
        <v>8</v>
      </c>
      <c r="P47" s="24" t="s">
        <v>274</v>
      </c>
    </row>
    <row r="48" spans="1:16" ht="17.25" x14ac:dyDescent="0.25">
      <c r="A48" s="24" t="s">
        <v>46</v>
      </c>
      <c r="B48" s="24" t="s">
        <v>188</v>
      </c>
      <c r="C48" s="23">
        <v>710</v>
      </c>
      <c r="D48" s="24" t="s">
        <v>195</v>
      </c>
      <c r="E48" s="24">
        <v>2610292022</v>
      </c>
      <c r="F48" s="33">
        <v>20227100126032</v>
      </c>
      <c r="G48" s="34">
        <v>44757</v>
      </c>
      <c r="H48" s="35">
        <f>IF(G48="","",WORKDAY(G48,I48,[1]FESTIVOS!$A$2:$V$146))</f>
        <v>44774</v>
      </c>
      <c r="I48" s="26">
        <f>IFERROR(IFERROR(IF(B48=VLOOKUP(B48,[1]Dependencias!$J$3:$J$4,1,FALSE),VLOOKUP(B48,[1]Dependencias!$J$3:$K$4,2,FALSE)),VLOOKUP(A48,[1]Dependencias!$F$3:$I$15,4,FALSE)),"")</f>
        <v>10</v>
      </c>
      <c r="J48" s="24" t="s">
        <v>136</v>
      </c>
      <c r="K48" s="24" t="s">
        <v>275</v>
      </c>
      <c r="L48" s="36" t="str">
        <f>IFERROR(VLOOKUP($C48,[1]Dependencias!$A$2:$D$26,2,FALSE),"")</f>
        <v>Grupo Interno de Trabajo de Gestion de Servicios Administrativos</v>
      </c>
      <c r="M48" s="36" t="str">
        <f>IFERROR(VLOOKUP($C48,[1]Dependencias!$A$2:$D$26,4,FALSE),"")</f>
        <v>Nydia Nehida Miranda Urrego</v>
      </c>
      <c r="N48" s="25">
        <v>44768</v>
      </c>
      <c r="O48" s="37">
        <f>IF(N48="","No hay fecha de respuesta!",NETWORKDAYS(G48,N48,[1]FESTIVOS!$A$2:$A$146))</f>
        <v>7</v>
      </c>
      <c r="P48" s="24" t="s">
        <v>276</v>
      </c>
    </row>
    <row r="49" spans="1:16" ht="17.25" x14ac:dyDescent="0.25">
      <c r="A49" s="24" t="s">
        <v>35</v>
      </c>
      <c r="B49" s="24" t="s">
        <v>24</v>
      </c>
      <c r="C49" s="23">
        <v>700</v>
      </c>
      <c r="D49" s="24" t="s">
        <v>277</v>
      </c>
      <c r="E49" s="24">
        <v>2611822022</v>
      </c>
      <c r="F49" s="33">
        <v>20227100126112</v>
      </c>
      <c r="G49" s="34">
        <v>44757</v>
      </c>
      <c r="H49" s="35">
        <f>IF(G49="","",WORKDAY(G49,I49,[1]FESTIVOS!$A$2:$V$146))</f>
        <v>44767</v>
      </c>
      <c r="I49" s="26">
        <f>IFERROR(IFERROR(IF(B49=VLOOKUP(B49,[1]Dependencias!$J$3:$J$4,1,FALSE),VLOOKUP(B49,[1]Dependencias!$J$3:$K$4,2,FALSE)),VLOOKUP(A49,[1]Dependencias!$F$3:$I$15,4,FALSE)),"")</f>
        <v>5</v>
      </c>
      <c r="J49" s="24" t="s">
        <v>192</v>
      </c>
      <c r="K49" s="24" t="s">
        <v>278</v>
      </c>
      <c r="L49" s="36" t="str">
        <f>IFERROR(VLOOKUP($C49,[1]Dependencias!$A$2:$D$26,2,FALSE),"")</f>
        <v>Direccion de Gestion Corporativa</v>
      </c>
      <c r="M49" s="36" t="str">
        <f>IFERROR(VLOOKUP($C49,[1]Dependencias!$A$2:$D$26,4,FALSE),"")</f>
        <v>Yamile Borja Martinez</v>
      </c>
      <c r="N49" s="25">
        <v>44760</v>
      </c>
      <c r="O49" s="37">
        <f>IF(N49="","No hay fecha de respuesta!",NETWORKDAYS(G49,N49,[1]FESTIVOS!$A$2:$A$146))</f>
        <v>2</v>
      </c>
      <c r="P49" s="24" t="s">
        <v>279</v>
      </c>
    </row>
    <row r="50" spans="1:16" ht="17.25" x14ac:dyDescent="0.25">
      <c r="A50" s="24" t="s">
        <v>41</v>
      </c>
      <c r="B50" s="24" t="s">
        <v>24</v>
      </c>
      <c r="C50" s="23">
        <v>700</v>
      </c>
      <c r="D50" s="24" t="s">
        <v>190</v>
      </c>
      <c r="E50" s="24">
        <v>2402962022</v>
      </c>
      <c r="F50" s="33">
        <v>20227100128182</v>
      </c>
      <c r="G50" s="34">
        <v>44757</v>
      </c>
      <c r="H50" s="35">
        <f>IF(G50="","",WORKDAY(G50,I50,[1]FESTIVOS!$A$2:$V$146))</f>
        <v>44767</v>
      </c>
      <c r="I50" s="26">
        <f>IFERROR(IFERROR(IF(B50=VLOOKUP(B50,[1]Dependencias!$J$3:$J$4,1,FALSE),VLOOKUP(B50,[1]Dependencias!$J$3:$K$4,2,FALSE)),VLOOKUP(A50,[1]Dependencias!$F$3:$I$15,4,FALSE)),"")</f>
        <v>5</v>
      </c>
      <c r="J50" s="24" t="s">
        <v>192</v>
      </c>
      <c r="K50" s="24" t="s">
        <v>280</v>
      </c>
      <c r="L50" s="36" t="str">
        <f>IFERROR(VLOOKUP($C50,[1]Dependencias!$A$2:$D$26,2,FALSE),"")</f>
        <v>Direccion de Gestion Corporativa</v>
      </c>
      <c r="M50" s="36" t="str">
        <f>IFERROR(VLOOKUP($C50,[1]Dependencias!$A$2:$D$26,4,FALSE),"")</f>
        <v>Yamile Borja Martinez</v>
      </c>
      <c r="N50" s="25">
        <v>44760</v>
      </c>
      <c r="O50" s="37">
        <f>IF(N50="","No hay fecha de respuesta!",NETWORKDAYS(G50,N50,[1]FESTIVOS!$A$2:$A$146))</f>
        <v>2</v>
      </c>
      <c r="P50" s="24" t="s">
        <v>279</v>
      </c>
    </row>
    <row r="51" spans="1:16" ht="17.25" x14ac:dyDescent="0.25">
      <c r="A51" s="24" t="s">
        <v>46</v>
      </c>
      <c r="B51" s="24" t="s">
        <v>24</v>
      </c>
      <c r="C51" s="23">
        <v>700</v>
      </c>
      <c r="D51" s="24" t="s">
        <v>190</v>
      </c>
      <c r="E51" s="24">
        <v>1870382022</v>
      </c>
      <c r="F51" s="33">
        <v>20227100128202</v>
      </c>
      <c r="G51" s="34">
        <v>44757</v>
      </c>
      <c r="H51" s="35">
        <f>IF(G51="","",WORKDAY(G51,I51,[1]FESTIVOS!$A$2:$V$146))</f>
        <v>44767</v>
      </c>
      <c r="I51" s="26">
        <f>IFERROR(IFERROR(IF(B51=VLOOKUP(B51,[1]Dependencias!$J$3:$J$4,1,FALSE),VLOOKUP(B51,[1]Dependencias!$J$3:$K$4,2,FALSE)),VLOOKUP(A51,[1]Dependencias!$F$3:$I$15,4,FALSE)),"")</f>
        <v>5</v>
      </c>
      <c r="J51" s="24" t="s">
        <v>192</v>
      </c>
      <c r="K51" s="24" t="s">
        <v>281</v>
      </c>
      <c r="L51" s="36" t="str">
        <f>IFERROR(VLOOKUP($C51,[1]Dependencias!$A$2:$D$26,2,FALSE),"")</f>
        <v>Direccion de Gestion Corporativa</v>
      </c>
      <c r="M51" s="36" t="str">
        <f>IFERROR(VLOOKUP($C51,[1]Dependencias!$A$2:$D$26,4,FALSE),"")</f>
        <v>Yamile Borja Martinez</v>
      </c>
      <c r="N51" s="25">
        <v>44760</v>
      </c>
      <c r="O51" s="37">
        <f>IF(N51="","No hay fecha de respuesta!",NETWORKDAYS(G51,N51,[1]FESTIVOS!$A$2:$A$146))</f>
        <v>2</v>
      </c>
      <c r="P51" s="24" t="s">
        <v>279</v>
      </c>
    </row>
    <row r="52" spans="1:16" ht="17.25" x14ac:dyDescent="0.25">
      <c r="A52" s="24" t="s">
        <v>41</v>
      </c>
      <c r="B52" s="24" t="s">
        <v>188</v>
      </c>
      <c r="C52" s="23">
        <v>220</v>
      </c>
      <c r="D52" s="24" t="s">
        <v>190</v>
      </c>
      <c r="E52" s="24">
        <v>2585242022</v>
      </c>
      <c r="F52" s="33">
        <v>20227100126452</v>
      </c>
      <c r="G52" s="34">
        <v>44757</v>
      </c>
      <c r="H52" s="35">
        <f>IF(G52="","",WORKDAY(G52,I52,[1]FESTIVOS!$A$2:$V$146))</f>
        <v>44781</v>
      </c>
      <c r="I52" s="26">
        <f>IFERROR(IFERROR(IF(B52=VLOOKUP(B52,[1]Dependencias!$J$3:$J$4,1,FALSE),VLOOKUP(B52,[1]Dependencias!$J$3:$K$4,2,FALSE)),VLOOKUP(A52,[1]Dependencias!$F$3:$I$15,4,FALSE)),"")</f>
        <v>15</v>
      </c>
      <c r="J52" s="24" t="s">
        <v>189</v>
      </c>
      <c r="K52" s="24" t="s">
        <v>282</v>
      </c>
      <c r="L52" s="36" t="str">
        <f>IFERROR(VLOOKUP($C52,[1]Dependencias!$A$2:$D$26,2,FALSE),"")</f>
        <v>Dirección de Fomento</v>
      </c>
      <c r="M52" s="36" t="str">
        <f>IFERROR(VLOOKUP($C52,[1]Dependencias!$A$2:$D$26,4,FALSE),"")</f>
        <v>Vanessa Barrenecha Samur</v>
      </c>
      <c r="N52" s="25">
        <v>44760</v>
      </c>
      <c r="O52" s="37">
        <f>IF(N52="","No hay fecha de respuesta!",NETWORKDAYS(G52,N52,[1]FESTIVOS!$A$2:$A$146))</f>
        <v>2</v>
      </c>
      <c r="P52" s="24" t="s">
        <v>283</v>
      </c>
    </row>
    <row r="53" spans="1:16" ht="17.25" x14ac:dyDescent="0.25">
      <c r="A53" s="24" t="s">
        <v>46</v>
      </c>
      <c r="B53" s="24" t="s">
        <v>24</v>
      </c>
      <c r="C53" s="23">
        <v>700</v>
      </c>
      <c r="D53" s="24" t="s">
        <v>187</v>
      </c>
      <c r="E53" s="24">
        <v>2625682022</v>
      </c>
      <c r="F53" s="33">
        <v>20227100126642</v>
      </c>
      <c r="G53" s="34">
        <v>44760</v>
      </c>
      <c r="H53" s="35">
        <f>IF(G53="","",WORKDAY(G53,I53,[1]FESTIVOS!$A$2:$V$146))</f>
        <v>44768</v>
      </c>
      <c r="I53" s="26">
        <f>IFERROR(IFERROR(IF(B53=VLOOKUP(B53,[1]Dependencias!$J$3:$J$4,1,FALSE),VLOOKUP(B53,[1]Dependencias!$J$3:$K$4,2,FALSE)),VLOOKUP(A53,[1]Dependencias!$F$3:$I$15,4,FALSE)),"")</f>
        <v>5</v>
      </c>
      <c r="J53" s="24" t="s">
        <v>192</v>
      </c>
      <c r="K53" s="24" t="s">
        <v>284</v>
      </c>
      <c r="L53" s="36" t="str">
        <f>IFERROR(VLOOKUP($C53,[1]Dependencias!$A$2:$D$26,2,FALSE),"")</f>
        <v>Direccion de Gestion Corporativa</v>
      </c>
      <c r="M53" s="36" t="str">
        <f>IFERROR(VLOOKUP($C53,[1]Dependencias!$A$2:$D$26,4,FALSE),"")</f>
        <v>Yamile Borja Martinez</v>
      </c>
      <c r="N53" s="25">
        <v>44760</v>
      </c>
      <c r="O53" s="37">
        <f>IF(N53="","No hay fecha de respuesta!",NETWORKDAYS(G53,N53,[1]FESTIVOS!$A$2:$A$146))</f>
        <v>1</v>
      </c>
      <c r="P53" s="24" t="s">
        <v>285</v>
      </c>
    </row>
    <row r="54" spans="1:16" ht="17.25" x14ac:dyDescent="0.25">
      <c r="A54" s="24" t="s">
        <v>46</v>
      </c>
      <c r="B54" s="24" t="s">
        <v>24</v>
      </c>
      <c r="C54" s="23">
        <v>700</v>
      </c>
      <c r="D54" s="24" t="s">
        <v>187</v>
      </c>
      <c r="E54" s="24">
        <v>2625972022</v>
      </c>
      <c r="F54" s="33">
        <v>20227100126702</v>
      </c>
      <c r="G54" s="34">
        <v>44760</v>
      </c>
      <c r="H54" s="35">
        <f>IF(G54="","",WORKDAY(G54,I54,[1]FESTIVOS!$A$2:$V$146))</f>
        <v>44768</v>
      </c>
      <c r="I54" s="26">
        <f>IFERROR(IFERROR(IF(B54=VLOOKUP(B54,[1]Dependencias!$J$3:$J$4,1,FALSE),VLOOKUP(B54,[1]Dependencias!$J$3:$K$4,2,FALSE)),VLOOKUP(A54,[1]Dependencias!$F$3:$I$15,4,FALSE)),"")</f>
        <v>5</v>
      </c>
      <c r="J54" s="24" t="s">
        <v>192</v>
      </c>
      <c r="K54" s="24" t="s">
        <v>286</v>
      </c>
      <c r="L54" s="36" t="str">
        <f>IFERROR(VLOOKUP($C54,[1]Dependencias!$A$2:$D$26,2,FALSE),"")</f>
        <v>Direccion de Gestion Corporativa</v>
      </c>
      <c r="M54" s="36" t="str">
        <f>IFERROR(VLOOKUP($C54,[1]Dependencias!$A$2:$D$26,4,FALSE),"")</f>
        <v>Yamile Borja Martinez</v>
      </c>
      <c r="N54" s="25">
        <v>44760</v>
      </c>
      <c r="O54" s="37">
        <f>IF(N54="","No hay fecha de respuesta!",NETWORKDAYS(G54,N54,[1]FESTIVOS!$A$2:$A$146))</f>
        <v>1</v>
      </c>
      <c r="P54" s="24" t="s">
        <v>285</v>
      </c>
    </row>
    <row r="55" spans="1:16" ht="17.25" x14ac:dyDescent="0.25">
      <c r="A55" s="24" t="s">
        <v>46</v>
      </c>
      <c r="B55" s="24" t="s">
        <v>188</v>
      </c>
      <c r="C55" s="23">
        <v>310</v>
      </c>
      <c r="D55" s="24" t="s">
        <v>187</v>
      </c>
      <c r="E55" s="24">
        <v>2626052022</v>
      </c>
      <c r="F55" s="33">
        <v>20227100126732</v>
      </c>
      <c r="G55" s="34">
        <v>44760</v>
      </c>
      <c r="H55" s="35">
        <f>IF(G55="","",WORKDAY(G55,I55,[1]FESTIVOS!$A$2:$V$146))</f>
        <v>44775</v>
      </c>
      <c r="I55" s="26">
        <f>IFERROR(IFERROR(IF(B55=VLOOKUP(B55,[1]Dependencias!$J$3:$J$4,1,FALSE),VLOOKUP(B55,[1]Dependencias!$J$3:$K$4,2,FALSE)),VLOOKUP(A55,[1]Dependencias!$F$3:$I$15,4,FALSE)),"")</f>
        <v>10</v>
      </c>
      <c r="J55" s="24" t="s">
        <v>189</v>
      </c>
      <c r="K55" s="24" t="s">
        <v>287</v>
      </c>
      <c r="L55" s="36" t="str">
        <f>IFERROR(VLOOKUP($C55,[1]Dependencias!$A$2:$D$26,2,FALSE),"")</f>
        <v>Subdirección de Gestión Cultural y Artística</v>
      </c>
      <c r="M55" s="36" t="str">
        <f>IFERROR(VLOOKUP($C55,[1]Dependencias!$A$2:$D$26,4,FALSE),"")</f>
        <v>Ines Elvira Montealegre Martinez</v>
      </c>
      <c r="N55" s="25">
        <v>44769</v>
      </c>
      <c r="O55" s="37">
        <f>IF(N55="","No hay fecha de respuesta!",NETWORKDAYS(G55,N55,[1]FESTIVOS!$A$2:$A$146))</f>
        <v>7</v>
      </c>
      <c r="P55" s="24" t="s">
        <v>288</v>
      </c>
    </row>
    <row r="56" spans="1:16" ht="17.25" x14ac:dyDescent="0.25">
      <c r="A56" s="24" t="s">
        <v>46</v>
      </c>
      <c r="B56" s="24" t="s">
        <v>188</v>
      </c>
      <c r="C56" s="23">
        <v>910</v>
      </c>
      <c r="D56" s="24" t="s">
        <v>187</v>
      </c>
      <c r="E56" s="24">
        <v>2626122022</v>
      </c>
      <c r="F56" s="33">
        <v>20227100126752</v>
      </c>
      <c r="G56" s="34">
        <v>44760</v>
      </c>
      <c r="H56" s="35">
        <f>IF(G56="","",WORKDAY(G56,I56,[1]FESTIVOS!$A$2:$V$146))</f>
        <v>44775</v>
      </c>
      <c r="I56" s="26">
        <f>IFERROR(IFERROR(IF(B56=VLOOKUP(B56,[1]Dependencias!$J$3:$J$4,1,FALSE),VLOOKUP(B56,[1]Dependencias!$J$3:$K$4,2,FALSE)),VLOOKUP(A56,[1]Dependencias!$F$3:$I$15,4,FALSE)),"")</f>
        <v>10</v>
      </c>
      <c r="J56" s="24" t="s">
        <v>140</v>
      </c>
      <c r="K56" s="24" t="s">
        <v>289</v>
      </c>
      <c r="L56" s="36" t="str">
        <f>IFERROR(VLOOKUP($C56,[1]Dependencias!$A$2:$D$26,2,FALSE),"")</f>
        <v>Direccion Observatorio y Gestion del Conocimiento Cultural</v>
      </c>
      <c r="M56" s="36" t="str">
        <f>IFERROR(VLOOKUP($C56,[1]Dependencias!$A$2:$D$26,4,FALSE),"")</f>
        <v>Sayra Guinette Aldana Hernandez</v>
      </c>
      <c r="N56" s="25">
        <v>44774</v>
      </c>
      <c r="O56" s="37">
        <f>IF(N56="","No hay fecha de respuesta!",NETWORKDAYS(G56,N56,[1]FESTIVOS!$A$2:$A$146))</f>
        <v>10</v>
      </c>
      <c r="P56" s="24" t="s">
        <v>290</v>
      </c>
    </row>
    <row r="57" spans="1:16" ht="17.25" x14ac:dyDescent="0.25">
      <c r="A57" s="24" t="s">
        <v>46</v>
      </c>
      <c r="B57" s="24" t="s">
        <v>24</v>
      </c>
      <c r="C57" s="23">
        <v>700</v>
      </c>
      <c r="D57" s="24" t="s">
        <v>190</v>
      </c>
      <c r="E57" s="24">
        <v>2627192022</v>
      </c>
      <c r="F57" s="33">
        <v>20227100128222</v>
      </c>
      <c r="G57" s="34">
        <v>44760</v>
      </c>
      <c r="H57" s="35">
        <f>IF(G57="","",WORKDAY(G57,I57,[1]FESTIVOS!$A$2:$V$146))</f>
        <v>44768</v>
      </c>
      <c r="I57" s="26">
        <f>IFERROR(IFERROR(IF(B57=VLOOKUP(B57,[1]Dependencias!$J$3:$J$4,1,FALSE),VLOOKUP(B57,[1]Dependencias!$J$3:$K$4,2,FALSE)),VLOOKUP(A57,[1]Dependencias!$F$3:$I$15,4,FALSE)),"")</f>
        <v>5</v>
      </c>
      <c r="J57" s="24" t="s">
        <v>192</v>
      </c>
      <c r="K57" s="24" t="s">
        <v>291</v>
      </c>
      <c r="L57" s="36" t="str">
        <f>IFERROR(VLOOKUP($C57,[1]Dependencias!$A$2:$D$26,2,FALSE),"")</f>
        <v>Direccion de Gestion Corporativa</v>
      </c>
      <c r="M57" s="36" t="str">
        <f>IFERROR(VLOOKUP($C57,[1]Dependencias!$A$2:$D$26,4,FALSE),"")</f>
        <v>Yamile Borja Martinez</v>
      </c>
      <c r="N57" s="25">
        <v>44760</v>
      </c>
      <c r="O57" s="37">
        <f>IF(N57="","No hay fecha de respuesta!",NETWORKDAYS(G57,N57,[1]FESTIVOS!$A$2:$A$146))</f>
        <v>1</v>
      </c>
      <c r="P57" s="24" t="s">
        <v>285</v>
      </c>
    </row>
    <row r="58" spans="1:16" ht="17.25" x14ac:dyDescent="0.25">
      <c r="A58" s="24" t="s">
        <v>35</v>
      </c>
      <c r="B58" s="24" t="s">
        <v>188</v>
      </c>
      <c r="C58" s="23">
        <v>330</v>
      </c>
      <c r="D58" s="24" t="s">
        <v>190</v>
      </c>
      <c r="E58" s="24">
        <v>2574602022</v>
      </c>
      <c r="F58" s="33">
        <v>20227100128242</v>
      </c>
      <c r="G58" s="34">
        <v>44760</v>
      </c>
      <c r="H58" s="35">
        <f>IF(G58="","",WORKDAY(G58,I58,[1]FESTIVOS!$A$2:$V$146))</f>
        <v>44782</v>
      </c>
      <c r="I58" s="26">
        <f>IFERROR(IFERROR(IF(B58=VLOOKUP(B58,[1]Dependencias!$J$3:$J$4,1,FALSE),VLOOKUP(B58,[1]Dependencias!$J$3:$K$4,2,FALSE)),VLOOKUP(A58,[1]Dependencias!$F$3:$I$15,4,FALSE)),"")</f>
        <v>15</v>
      </c>
      <c r="J58" s="24" t="s">
        <v>142</v>
      </c>
      <c r="K58" s="24" t="s">
        <v>292</v>
      </c>
      <c r="L58" s="36" t="str">
        <f>IFERROR(VLOOKUP($C58,[1]Dependencias!$A$2:$D$26,2,FALSE),"")</f>
        <v>Subdirección de Infraestructura y patrimonio cultural</v>
      </c>
      <c r="M58" s="36" t="str">
        <f>IFERROR(VLOOKUP($C58,[1]Dependencias!$A$2:$D$26,4,FALSE),"")</f>
        <v>Ivan Dario Quiñones Sanchez</v>
      </c>
      <c r="N58" s="25">
        <v>44782</v>
      </c>
      <c r="O58" s="37">
        <f>IF(N58="","No hay fecha de respuesta!",NETWORKDAYS(G58,N58,[1]FESTIVOS!$A$2:$A$146))</f>
        <v>16</v>
      </c>
      <c r="P58" s="24" t="s">
        <v>293</v>
      </c>
    </row>
    <row r="59" spans="1:16" ht="17.25" x14ac:dyDescent="0.25">
      <c r="A59" s="24" t="s">
        <v>41</v>
      </c>
      <c r="B59" s="24" t="s">
        <v>188</v>
      </c>
      <c r="C59" s="23">
        <v>310</v>
      </c>
      <c r="D59" s="24" t="s">
        <v>187</v>
      </c>
      <c r="E59" s="24">
        <v>2633862022</v>
      </c>
      <c r="F59" s="33">
        <v>20227100127372</v>
      </c>
      <c r="G59" s="34">
        <v>44760</v>
      </c>
      <c r="H59" s="35">
        <f>IF(G59="","",WORKDAY(G59,I59,[1]FESTIVOS!$A$2:$V$146))</f>
        <v>44782</v>
      </c>
      <c r="I59" s="26">
        <f>IFERROR(IFERROR(IF(B59=VLOOKUP(B59,[1]Dependencias!$J$3:$J$4,1,FALSE),VLOOKUP(B59,[1]Dependencias!$J$3:$K$4,2,FALSE)),VLOOKUP(A59,[1]Dependencias!$F$3:$I$15,4,FALSE)),"")</f>
        <v>15</v>
      </c>
      <c r="J59" s="24" t="s">
        <v>140</v>
      </c>
      <c r="K59" s="24" t="s">
        <v>294</v>
      </c>
      <c r="L59" s="36" t="str">
        <f>IFERROR(VLOOKUP($C59,[1]Dependencias!$A$2:$D$26,2,FALSE),"")</f>
        <v>Subdirección de Gestión Cultural y Artística</v>
      </c>
      <c r="M59" s="36" t="str">
        <f>IFERROR(VLOOKUP($C59,[1]Dependencias!$A$2:$D$26,4,FALSE),"")</f>
        <v>Ines Elvira Montealegre Martinez</v>
      </c>
      <c r="N59" s="25">
        <v>44775</v>
      </c>
      <c r="O59" s="37">
        <f>IF(N59="","No hay fecha de respuesta!",NETWORKDAYS(G59,N59,[1]FESTIVOS!$A$2:$A$146))</f>
        <v>11</v>
      </c>
      <c r="P59" s="24" t="s">
        <v>295</v>
      </c>
    </row>
    <row r="60" spans="1:16" ht="17.25" x14ac:dyDescent="0.25">
      <c r="A60" s="24" t="s">
        <v>66</v>
      </c>
      <c r="B60" s="24" t="s">
        <v>24</v>
      </c>
      <c r="C60" s="23">
        <v>700</v>
      </c>
      <c r="D60" s="24" t="s">
        <v>190</v>
      </c>
      <c r="E60" s="24">
        <v>2618752022</v>
      </c>
      <c r="F60" s="33">
        <v>20227100130752</v>
      </c>
      <c r="G60" s="34">
        <v>44761</v>
      </c>
      <c r="H60" s="35">
        <f>IF(G60="","",WORKDAY(G60,I60,[1]FESTIVOS!$A$2:$V$146))</f>
        <v>44769</v>
      </c>
      <c r="I60" s="26">
        <f>IFERROR(IFERROR(IF(B60=VLOOKUP(B60,[1]Dependencias!$J$3:$J$4,1,FALSE),VLOOKUP(B60,[1]Dependencias!$J$3:$K$4,2,FALSE)),VLOOKUP(A60,[1]Dependencias!$F$3:$I$15,4,FALSE)),"")</f>
        <v>5</v>
      </c>
      <c r="J60" s="24" t="s">
        <v>192</v>
      </c>
      <c r="K60" s="24" t="s">
        <v>296</v>
      </c>
      <c r="L60" s="36" t="str">
        <f>IFERROR(VLOOKUP($C60,[1]Dependencias!$A$2:$D$26,2,FALSE),"")</f>
        <v>Direccion de Gestion Corporativa</v>
      </c>
      <c r="M60" s="36" t="str">
        <f>IFERROR(VLOOKUP($C60,[1]Dependencias!$A$2:$D$26,4,FALSE),"")</f>
        <v>Yamile Borja Martinez</v>
      </c>
      <c r="N60" s="25">
        <v>44769</v>
      </c>
      <c r="O60" s="37">
        <f>IF(N60="","No hay fecha de respuesta!",NETWORKDAYS(G60,N60,[1]FESTIVOS!$A$2:$A$146))</f>
        <v>6</v>
      </c>
      <c r="P60" s="24" t="s">
        <v>297</v>
      </c>
    </row>
    <row r="61" spans="1:16" ht="17.25" x14ac:dyDescent="0.25">
      <c r="A61" s="24" t="s">
        <v>46</v>
      </c>
      <c r="B61" s="24" t="s">
        <v>188</v>
      </c>
      <c r="C61" s="23">
        <v>220</v>
      </c>
      <c r="D61" s="24" t="s">
        <v>187</v>
      </c>
      <c r="E61" s="24">
        <v>2456002022</v>
      </c>
      <c r="F61" s="33">
        <v>20227100117652</v>
      </c>
      <c r="G61" s="34">
        <v>44743</v>
      </c>
      <c r="H61" s="35">
        <f>IF(G61="","",WORKDAY(G61,I61,[1]FESTIVOS!$A$2:$V$146))</f>
        <v>44760</v>
      </c>
      <c r="I61" s="26">
        <f>IFERROR(IFERROR(IF(B61=VLOOKUP(B61,[1]Dependencias!$J$3:$J$4,1,FALSE),VLOOKUP(B61,[1]Dependencias!$J$3:$K$4,2,FALSE)),VLOOKUP(A61,[1]Dependencias!$F$3:$I$15,4,FALSE)),"")</f>
        <v>10</v>
      </c>
      <c r="J61" s="24" t="s">
        <v>189</v>
      </c>
      <c r="K61" s="24" t="s">
        <v>298</v>
      </c>
      <c r="L61" s="36" t="str">
        <f>IFERROR(VLOOKUP($C61,[1]Dependencias!$A$2:$D$26,2,FALSE),"")</f>
        <v>Dirección de Fomento</v>
      </c>
      <c r="M61" s="36" t="str">
        <f>IFERROR(VLOOKUP($C61,[1]Dependencias!$A$2:$D$26,4,FALSE),"")</f>
        <v>Vanessa Barrenecha Samur</v>
      </c>
      <c r="N61" s="25">
        <v>44750</v>
      </c>
      <c r="O61" s="37">
        <f>IF(N61="","No hay fecha de respuesta!",NETWORKDAYS(G61,N61,[1]FESTIVOS!$A$2:$A$146))</f>
        <v>5</v>
      </c>
      <c r="P61" s="24" t="s">
        <v>299</v>
      </c>
    </row>
    <row r="62" spans="1:16" ht="17.25" x14ac:dyDescent="0.25">
      <c r="A62" s="24" t="s">
        <v>41</v>
      </c>
      <c r="B62" s="24" t="s">
        <v>188</v>
      </c>
      <c r="C62" s="23">
        <v>700</v>
      </c>
      <c r="D62" s="24" t="s">
        <v>187</v>
      </c>
      <c r="E62" s="24">
        <v>2473882022</v>
      </c>
      <c r="F62" s="33">
        <v>20227100118422</v>
      </c>
      <c r="G62" s="34">
        <v>44747</v>
      </c>
      <c r="H62" s="35">
        <f>IF(G62="","",WORKDAY(G62,I62,[1]FESTIVOS!$A$2:$V$146))</f>
        <v>44769</v>
      </c>
      <c r="I62" s="26">
        <f>IFERROR(IFERROR(IF(B62=VLOOKUP(B62,[1]Dependencias!$J$3:$J$4,1,FALSE),VLOOKUP(B62,[1]Dependencias!$J$3:$K$4,2,FALSE)),VLOOKUP(A62,[1]Dependencias!$F$3:$I$15,4,FALSE)),"")</f>
        <v>15</v>
      </c>
      <c r="J62" s="24" t="s">
        <v>151</v>
      </c>
      <c r="K62" s="24" t="s">
        <v>300</v>
      </c>
      <c r="L62" s="36" t="str">
        <f>IFERROR(VLOOKUP($C62,[1]Dependencias!$A$2:$D$26,2,FALSE),"")</f>
        <v>Direccion de Gestion Corporativa</v>
      </c>
      <c r="M62" s="36" t="str">
        <f>IFERROR(VLOOKUP($C62,[1]Dependencias!$A$2:$D$26,4,FALSE),"")</f>
        <v>Yamile Borja Martinez</v>
      </c>
      <c r="N62" s="25">
        <v>44769</v>
      </c>
      <c r="O62" s="37">
        <f>IF(N62="","No hay fecha de respuesta!",NETWORKDAYS(G62,N62,[1]FESTIVOS!$A$2:$A$146))</f>
        <v>16</v>
      </c>
      <c r="P62" s="24" t="s">
        <v>301</v>
      </c>
    </row>
    <row r="63" spans="1:16" ht="17.25" x14ac:dyDescent="0.25">
      <c r="A63" s="24" t="s">
        <v>46</v>
      </c>
      <c r="B63" s="24" t="s">
        <v>188</v>
      </c>
      <c r="C63" s="23">
        <v>310</v>
      </c>
      <c r="D63" s="24" t="s">
        <v>187</v>
      </c>
      <c r="E63" s="24">
        <v>2474632022</v>
      </c>
      <c r="F63" s="33">
        <v>20227100118522</v>
      </c>
      <c r="G63" s="34">
        <v>44747</v>
      </c>
      <c r="H63" s="35">
        <f>IF(G63="","",WORKDAY(G63,I63,[1]FESTIVOS!$A$2:$V$146))</f>
        <v>44761</v>
      </c>
      <c r="I63" s="26">
        <f>IFERROR(IFERROR(IF(B63=VLOOKUP(B63,[1]Dependencias!$J$3:$J$4,1,FALSE),VLOOKUP(B63,[1]Dependencias!$J$3:$K$4,2,FALSE)),VLOOKUP(A63,[1]Dependencias!$F$3:$I$15,4,FALSE)),"")</f>
        <v>10</v>
      </c>
      <c r="J63" s="24" t="s">
        <v>189</v>
      </c>
      <c r="K63" s="24" t="s">
        <v>196</v>
      </c>
      <c r="L63" s="36" t="str">
        <f>IFERROR(VLOOKUP($C63,[1]Dependencias!$A$2:$D$26,2,FALSE),"")</f>
        <v>Subdirección de Gestión Cultural y Artística</v>
      </c>
      <c r="M63" s="36" t="str">
        <f>IFERROR(VLOOKUP($C63,[1]Dependencias!$A$2:$D$26,4,FALSE),"")</f>
        <v>Ines Elvira Montealegre Martinez</v>
      </c>
      <c r="N63" s="25">
        <v>44755</v>
      </c>
      <c r="O63" s="37">
        <f>IF(N63="","No hay fecha de respuesta!",NETWORKDAYS(G63,N63,[1]FESTIVOS!$A$2:$A$146))</f>
        <v>7</v>
      </c>
      <c r="P63" s="24" t="s">
        <v>302</v>
      </c>
    </row>
    <row r="64" spans="1:16" ht="17.25" x14ac:dyDescent="0.25">
      <c r="A64" s="24" t="s">
        <v>41</v>
      </c>
      <c r="B64" s="24" t="s">
        <v>188</v>
      </c>
      <c r="C64" s="23">
        <v>700</v>
      </c>
      <c r="D64" s="24" t="s">
        <v>187</v>
      </c>
      <c r="E64" s="24">
        <v>2475272022</v>
      </c>
      <c r="F64" s="33">
        <v>20227100118632</v>
      </c>
      <c r="G64" s="34">
        <v>44747</v>
      </c>
      <c r="H64" s="35">
        <f>IF(G64="","",WORKDAY(G64,I64,[1]FESTIVOS!$A$2:$V$146))</f>
        <v>44769</v>
      </c>
      <c r="I64" s="26">
        <f>IFERROR(IFERROR(IF(B64=VLOOKUP(B64,[1]Dependencias!$J$3:$J$4,1,FALSE),VLOOKUP(B64,[1]Dependencias!$J$3:$K$4,2,FALSE)),VLOOKUP(A64,[1]Dependencias!$F$3:$I$15,4,FALSE)),"")</f>
        <v>15</v>
      </c>
      <c r="J64" s="24" t="s">
        <v>191</v>
      </c>
      <c r="K64" s="24" t="s">
        <v>303</v>
      </c>
      <c r="L64" s="36" t="str">
        <f>IFERROR(VLOOKUP($C64,[1]Dependencias!$A$2:$D$26,2,FALSE),"")</f>
        <v>Direccion de Gestion Corporativa</v>
      </c>
      <c r="M64" s="36" t="str">
        <f>IFERROR(VLOOKUP($C64,[1]Dependencias!$A$2:$D$26,4,FALSE),"")</f>
        <v>Yamile Borja Martinez</v>
      </c>
      <c r="N64" s="25">
        <v>44769</v>
      </c>
      <c r="O64" s="37">
        <f>IF(N64="","No hay fecha de respuesta!",NETWORKDAYS(G64,N64,[1]FESTIVOS!$A$2:$A$146))</f>
        <v>16</v>
      </c>
      <c r="P64" s="24" t="s">
        <v>304</v>
      </c>
    </row>
    <row r="65" spans="1:16" ht="17.25" x14ac:dyDescent="0.25">
      <c r="A65" s="24" t="s">
        <v>46</v>
      </c>
      <c r="B65" s="24" t="s">
        <v>188</v>
      </c>
      <c r="C65" s="23">
        <v>730</v>
      </c>
      <c r="D65" s="24" t="s">
        <v>187</v>
      </c>
      <c r="E65" s="24">
        <v>2479632022</v>
      </c>
      <c r="F65" s="33">
        <v>20227100119042</v>
      </c>
      <c r="G65" s="34">
        <v>44747</v>
      </c>
      <c r="H65" s="35">
        <f>IF(G65="","",WORKDAY(G65,I65,[1]FESTIVOS!$A$2:$V$146))</f>
        <v>44761</v>
      </c>
      <c r="I65" s="26">
        <f>IFERROR(IFERROR(IF(B65=VLOOKUP(B65,[1]Dependencias!$J$3:$J$4,1,FALSE),VLOOKUP(B65,[1]Dependencias!$J$3:$K$4,2,FALSE)),VLOOKUP(A65,[1]Dependencias!$F$3:$I$15,4,FALSE)),"")</f>
        <v>10</v>
      </c>
      <c r="J65" s="24" t="s">
        <v>136</v>
      </c>
      <c r="K65" s="24" t="s">
        <v>305</v>
      </c>
      <c r="L65" s="36" t="str">
        <f>IFERROR(VLOOKUP($C65,[1]Dependencias!$A$2:$D$26,2,FALSE),"")</f>
        <v>Grupo Interno De Trabajo De Gestión Del Talento Humano</v>
      </c>
      <c r="M65" s="36" t="str">
        <f>IFERROR(VLOOKUP($C65,[1]Dependencias!$A$2:$D$26,4,FALSE),"")</f>
        <v>Alba Nohora Diaz Galan</v>
      </c>
      <c r="N65" s="25">
        <v>44757</v>
      </c>
      <c r="O65" s="37">
        <f>IF(N65="","No hay fecha de respuesta!",NETWORKDAYS(G65,N65,[1]FESTIVOS!$A$2:$A$146))</f>
        <v>9</v>
      </c>
      <c r="P65" s="24" t="s">
        <v>306</v>
      </c>
    </row>
    <row r="66" spans="1:16" ht="17.25" x14ac:dyDescent="0.25">
      <c r="A66" s="24" t="s">
        <v>46</v>
      </c>
      <c r="B66" s="24" t="s">
        <v>188</v>
      </c>
      <c r="C66" s="23">
        <v>310</v>
      </c>
      <c r="D66" s="24" t="s">
        <v>187</v>
      </c>
      <c r="E66" s="24">
        <v>2484012022</v>
      </c>
      <c r="F66" s="33">
        <v>20227100119452</v>
      </c>
      <c r="G66" s="34">
        <v>44747</v>
      </c>
      <c r="H66" s="35">
        <f>IF(G66="","",WORKDAY(G66,I66,[1]FESTIVOS!$A$2:$V$146))</f>
        <v>44761</v>
      </c>
      <c r="I66" s="26">
        <f>IFERROR(IFERROR(IF(B66=VLOOKUP(B66,[1]Dependencias!$J$3:$J$4,1,FALSE),VLOOKUP(B66,[1]Dependencias!$J$3:$K$4,2,FALSE)),VLOOKUP(A66,[1]Dependencias!$F$3:$I$15,4,FALSE)),"")</f>
        <v>10</v>
      </c>
      <c r="J66" s="24" t="s">
        <v>189</v>
      </c>
      <c r="K66" s="24" t="s">
        <v>307</v>
      </c>
      <c r="L66" s="36" t="str">
        <f>IFERROR(VLOOKUP($C66,[1]Dependencias!$A$2:$D$26,2,FALSE),"")</f>
        <v>Subdirección de Gestión Cultural y Artística</v>
      </c>
      <c r="M66" s="36" t="str">
        <f>IFERROR(VLOOKUP($C66,[1]Dependencias!$A$2:$D$26,4,FALSE),"")</f>
        <v>Ines Elvira Montealegre Martinez</v>
      </c>
      <c r="N66" s="25">
        <v>44756</v>
      </c>
      <c r="O66" s="37">
        <f>IF(N66="","No hay fecha de respuesta!",NETWORKDAYS(G66,N66,[1]FESTIVOS!$A$2:$A$146))</f>
        <v>8</v>
      </c>
      <c r="P66" s="24" t="s">
        <v>308</v>
      </c>
    </row>
    <row r="67" spans="1:16" ht="17.25" x14ac:dyDescent="0.25">
      <c r="A67" s="24" t="s">
        <v>41</v>
      </c>
      <c r="B67" s="24" t="s">
        <v>24</v>
      </c>
      <c r="C67" s="23">
        <v>700</v>
      </c>
      <c r="D67" s="24" t="s">
        <v>190</v>
      </c>
      <c r="E67" s="24">
        <v>2490272022</v>
      </c>
      <c r="F67" s="33">
        <v>20227100120082</v>
      </c>
      <c r="G67" s="34">
        <v>44748</v>
      </c>
      <c r="H67" s="35">
        <f>IF(G67="","",WORKDAY(G67,I67,[1]FESTIVOS!$A$2:$V$146))</f>
        <v>44755</v>
      </c>
      <c r="I67" s="26">
        <f>IFERROR(IFERROR(IF(B67=VLOOKUP(B67,[1]Dependencias!$J$3:$J$4,1,FALSE),VLOOKUP(B67,[1]Dependencias!$J$3:$K$4,2,FALSE)),VLOOKUP(A67,[1]Dependencias!$F$3:$I$15,4,FALSE)),"")</f>
        <v>5</v>
      </c>
      <c r="J67" s="24" t="s">
        <v>192</v>
      </c>
      <c r="K67" s="24" t="s">
        <v>309</v>
      </c>
      <c r="L67" s="36" t="str">
        <f>IFERROR(VLOOKUP($C67,[1]Dependencias!$A$2:$D$26,2,FALSE),"")</f>
        <v>Direccion de Gestion Corporativa</v>
      </c>
      <c r="M67" s="36" t="str">
        <f>IFERROR(VLOOKUP($C67,[1]Dependencias!$A$2:$D$26,4,FALSE),"")</f>
        <v>Yamile Borja Martinez</v>
      </c>
      <c r="N67" s="25">
        <v>44748</v>
      </c>
      <c r="O67" s="37">
        <f>IF(N67="","No hay fecha de respuesta!",NETWORKDAYS(G67,N67,[1]FESTIVOS!$A$2:$A$146))</f>
        <v>1</v>
      </c>
      <c r="P67" s="24" t="s">
        <v>199</v>
      </c>
    </row>
    <row r="68" spans="1:16" ht="17.25" x14ac:dyDescent="0.25">
      <c r="A68" s="24" t="s">
        <v>41</v>
      </c>
      <c r="B68" s="24" t="s">
        <v>188</v>
      </c>
      <c r="C68" s="23">
        <v>310</v>
      </c>
      <c r="D68" s="24" t="s">
        <v>187</v>
      </c>
      <c r="E68" s="24">
        <v>2493662022</v>
      </c>
      <c r="F68" s="33">
        <v>20227100118332</v>
      </c>
      <c r="G68" s="34">
        <v>44747</v>
      </c>
      <c r="H68" s="35">
        <f>IF(G68="","",WORKDAY(G68,I68,[1]FESTIVOS!$A$2:$V$146))</f>
        <v>44769</v>
      </c>
      <c r="I68" s="26">
        <f>IFERROR(IFERROR(IF(B68=VLOOKUP(B68,[1]Dependencias!$J$3:$J$4,1,FALSE),VLOOKUP(B68,[1]Dependencias!$J$3:$K$4,2,FALSE)),VLOOKUP(A68,[1]Dependencias!$F$3:$I$15,4,FALSE)),"")</f>
        <v>15</v>
      </c>
      <c r="J68" s="24" t="s">
        <v>140</v>
      </c>
      <c r="K68" s="24" t="s">
        <v>310</v>
      </c>
      <c r="L68" s="36" t="str">
        <f>IFERROR(VLOOKUP($C68,[1]Dependencias!$A$2:$D$26,2,FALSE),"")</f>
        <v>Subdirección de Gestión Cultural y Artística</v>
      </c>
      <c r="M68" s="36" t="str">
        <f>IFERROR(VLOOKUP($C68,[1]Dependencias!$A$2:$D$26,4,FALSE),"")</f>
        <v>Ines Elvira Montealegre Martinez</v>
      </c>
      <c r="N68" s="25">
        <v>44767</v>
      </c>
      <c r="O68" s="37">
        <f>IF(N68="","No hay fecha de respuesta!",NETWORKDAYS(G68,N68,[1]FESTIVOS!$A$2:$A$146))</f>
        <v>14</v>
      </c>
      <c r="P68" s="24" t="s">
        <v>311</v>
      </c>
    </row>
    <row r="69" spans="1:16" ht="17.25" x14ac:dyDescent="0.25">
      <c r="A69" s="24" t="s">
        <v>66</v>
      </c>
      <c r="B69" s="24" t="s">
        <v>24</v>
      </c>
      <c r="C69" s="23">
        <v>700</v>
      </c>
      <c r="D69" s="24" t="s">
        <v>187</v>
      </c>
      <c r="E69" s="24">
        <v>2494002022</v>
      </c>
      <c r="F69" s="33">
        <v>20227100119502</v>
      </c>
      <c r="G69" s="34">
        <v>44747</v>
      </c>
      <c r="H69" s="35">
        <f>IF(G69="","",WORKDAY(G69,I69,[1]FESTIVOS!$A$2:$V$146))</f>
        <v>44754</v>
      </c>
      <c r="I69" s="26">
        <f>IFERROR(IFERROR(IF(B69=VLOOKUP(B69,[1]Dependencias!$J$3:$J$4,1,FALSE),VLOOKUP(B69,[1]Dependencias!$J$3:$K$4,2,FALSE)),VLOOKUP(A69,[1]Dependencias!$F$3:$I$15,4,FALSE)),"")</f>
        <v>5</v>
      </c>
      <c r="J69" s="24" t="s">
        <v>192</v>
      </c>
      <c r="K69" s="24" t="s">
        <v>312</v>
      </c>
      <c r="L69" s="36" t="str">
        <f>IFERROR(VLOOKUP($C69,[1]Dependencias!$A$2:$D$26,2,FALSE),"")</f>
        <v>Direccion de Gestion Corporativa</v>
      </c>
      <c r="M69" s="36" t="str">
        <f>IFERROR(VLOOKUP($C69,[1]Dependencias!$A$2:$D$26,4,FALSE),"")</f>
        <v>Yamile Borja Martinez</v>
      </c>
      <c r="N69" s="25">
        <v>44748</v>
      </c>
      <c r="O69" s="37">
        <f>IF(N69="","No hay fecha de respuesta!",NETWORKDAYS(G69,N69,[1]FESTIVOS!$A$2:$A$146))</f>
        <v>2</v>
      </c>
      <c r="P69" s="24" t="s">
        <v>199</v>
      </c>
    </row>
    <row r="70" spans="1:16" ht="17.25" x14ac:dyDescent="0.25">
      <c r="A70" s="24" t="s">
        <v>66</v>
      </c>
      <c r="B70" s="24" t="s">
        <v>24</v>
      </c>
      <c r="C70" s="23">
        <v>700</v>
      </c>
      <c r="D70" s="24" t="s">
        <v>187</v>
      </c>
      <c r="E70" s="24">
        <v>2498722022</v>
      </c>
      <c r="F70" s="33">
        <v>20227100120392</v>
      </c>
      <c r="G70" s="34">
        <v>44748</v>
      </c>
      <c r="H70" s="35">
        <f>IF(G70="","",WORKDAY(G70,I70,[1]FESTIVOS!$A$2:$V$146))</f>
        <v>44755</v>
      </c>
      <c r="I70" s="26">
        <f>IFERROR(IFERROR(IF(B70=VLOOKUP(B70,[1]Dependencias!$J$3:$J$4,1,FALSE),VLOOKUP(B70,[1]Dependencias!$J$3:$K$4,2,FALSE)),VLOOKUP(A70,[1]Dependencias!$F$3:$I$15,4,FALSE)),"")</f>
        <v>5</v>
      </c>
      <c r="J70" s="24" t="s">
        <v>192</v>
      </c>
      <c r="K70" s="24" t="s">
        <v>313</v>
      </c>
      <c r="L70" s="36" t="str">
        <f>IFERROR(VLOOKUP($C70,[1]Dependencias!$A$2:$D$26,2,FALSE),"")</f>
        <v>Direccion de Gestion Corporativa</v>
      </c>
      <c r="M70" s="36" t="str">
        <f>IFERROR(VLOOKUP($C70,[1]Dependencias!$A$2:$D$26,4,FALSE),"")</f>
        <v>Yamile Borja Martinez</v>
      </c>
      <c r="N70" s="25">
        <v>44750</v>
      </c>
      <c r="O70" s="37">
        <f>IF(N70="","No hay fecha de respuesta!",NETWORKDAYS(G70,N70,[1]FESTIVOS!$A$2:$A$146))</f>
        <v>3</v>
      </c>
      <c r="P70" s="24" t="s">
        <v>201</v>
      </c>
    </row>
    <row r="71" spans="1:16" ht="17.25" x14ac:dyDescent="0.25">
      <c r="A71" s="24" t="s">
        <v>66</v>
      </c>
      <c r="B71" s="24" t="s">
        <v>24</v>
      </c>
      <c r="C71" s="23">
        <v>700</v>
      </c>
      <c r="D71" s="24" t="s">
        <v>187</v>
      </c>
      <c r="E71" s="24">
        <v>2503292022</v>
      </c>
      <c r="F71" s="33">
        <v>20227100120542</v>
      </c>
      <c r="G71" s="34">
        <v>44749</v>
      </c>
      <c r="H71" s="35">
        <f>IF(G71="","",WORKDAY(G71,I71,[1]FESTIVOS!$A$2:$V$146))</f>
        <v>44756</v>
      </c>
      <c r="I71" s="26">
        <f>IFERROR(IFERROR(IF(B71=VLOOKUP(B71,[1]Dependencias!$J$3:$J$4,1,FALSE),VLOOKUP(B71,[1]Dependencias!$J$3:$K$4,2,FALSE)),VLOOKUP(A71,[1]Dependencias!$F$3:$I$15,4,FALSE)),"")</f>
        <v>5</v>
      </c>
      <c r="J71" s="24" t="s">
        <v>192</v>
      </c>
      <c r="K71" s="24" t="s">
        <v>314</v>
      </c>
      <c r="L71" s="36" t="str">
        <f>IFERROR(VLOOKUP($C71,[1]Dependencias!$A$2:$D$26,2,FALSE),"")</f>
        <v>Direccion de Gestion Corporativa</v>
      </c>
      <c r="M71" s="36" t="str">
        <f>IFERROR(VLOOKUP($C71,[1]Dependencias!$A$2:$D$26,4,FALSE),"")</f>
        <v>Yamile Borja Martinez</v>
      </c>
      <c r="N71" s="25">
        <v>44756</v>
      </c>
      <c r="O71" s="37">
        <f>IF(N71="","No hay fecha de respuesta!",NETWORKDAYS(G71,N71,[1]FESTIVOS!$A$2:$A$146))</f>
        <v>6</v>
      </c>
      <c r="P71" s="24" t="s">
        <v>315</v>
      </c>
    </row>
    <row r="72" spans="1:16" ht="17.25" x14ac:dyDescent="0.25">
      <c r="A72" s="24" t="s">
        <v>41</v>
      </c>
      <c r="B72" s="24" t="s">
        <v>188</v>
      </c>
      <c r="C72" s="23">
        <v>330</v>
      </c>
      <c r="D72" s="24" t="s">
        <v>187</v>
      </c>
      <c r="E72" s="24">
        <v>2512052022</v>
      </c>
      <c r="F72" s="33">
        <v>20227100121262</v>
      </c>
      <c r="G72" s="34">
        <v>44749</v>
      </c>
      <c r="H72" s="35">
        <f>IF(G72="","",WORKDAY(G72,I72,[1]FESTIVOS!$A$2:$V$146))</f>
        <v>44771</v>
      </c>
      <c r="I72" s="26">
        <f>IFERROR(IFERROR(IF(B72=VLOOKUP(B72,[1]Dependencias!$J$3:$J$4,1,FALSE),VLOOKUP(B72,[1]Dependencias!$J$3:$K$4,2,FALSE)),VLOOKUP(A72,[1]Dependencias!$F$3:$I$15,4,FALSE)),"")</f>
        <v>15</v>
      </c>
      <c r="J72" s="24" t="s">
        <v>142</v>
      </c>
      <c r="K72" s="24" t="s">
        <v>316</v>
      </c>
      <c r="L72" s="36" t="str">
        <f>IFERROR(VLOOKUP($C72,[1]Dependencias!$A$2:$D$26,2,FALSE),"")</f>
        <v>Subdirección de Infraestructura y patrimonio cultural</v>
      </c>
      <c r="M72" s="36" t="str">
        <f>IFERROR(VLOOKUP($C72,[1]Dependencias!$A$2:$D$26,4,FALSE),"")</f>
        <v>Ivan Dario Quiñones Sanchez</v>
      </c>
      <c r="N72" s="25">
        <v>44771</v>
      </c>
      <c r="O72" s="37">
        <f>IF(N72="","No hay fecha de respuesta!",NETWORKDAYS(G72,N72,[1]FESTIVOS!$A$2:$A$146))</f>
        <v>16</v>
      </c>
      <c r="P72" s="24" t="s">
        <v>317</v>
      </c>
    </row>
    <row r="73" spans="1:16" ht="17.25" x14ac:dyDescent="0.25">
      <c r="A73" s="24" t="s">
        <v>41</v>
      </c>
      <c r="B73" s="24" t="s">
        <v>24</v>
      </c>
      <c r="C73" s="23">
        <v>700</v>
      </c>
      <c r="D73" s="24" t="s">
        <v>190</v>
      </c>
      <c r="E73" s="24">
        <v>2516682022</v>
      </c>
      <c r="F73" s="33">
        <v>20227100121692</v>
      </c>
      <c r="G73" s="34">
        <v>44750</v>
      </c>
      <c r="H73" s="35">
        <f>IF(G73="","",WORKDAY(G73,I73,[1]FESTIVOS!$A$2:$V$146))</f>
        <v>44757</v>
      </c>
      <c r="I73" s="26">
        <f>IFERROR(IFERROR(IF(B73=VLOOKUP(B73,[1]Dependencias!$J$3:$J$4,1,FALSE),VLOOKUP(B73,[1]Dependencias!$J$3:$K$4,2,FALSE)),VLOOKUP(A73,[1]Dependencias!$F$3:$I$15,4,FALSE)),"")</f>
        <v>5</v>
      </c>
      <c r="J73" s="24" t="s">
        <v>192</v>
      </c>
      <c r="K73" s="24" t="s">
        <v>318</v>
      </c>
      <c r="L73" s="36" t="str">
        <f>IFERROR(VLOOKUP($C73,[1]Dependencias!$A$2:$D$26,2,FALSE),"")</f>
        <v>Direccion de Gestion Corporativa</v>
      </c>
      <c r="M73" s="36" t="str">
        <f>IFERROR(VLOOKUP($C73,[1]Dependencias!$A$2:$D$26,4,FALSE),"")</f>
        <v>Yamile Borja Martinez</v>
      </c>
      <c r="N73" s="25">
        <v>44750</v>
      </c>
      <c r="O73" s="37">
        <f>IF(N73="","No hay fecha de respuesta!",NETWORKDAYS(G73,N73,[1]FESTIVOS!$A$2:$A$146))</f>
        <v>1</v>
      </c>
      <c r="P73" s="24" t="s">
        <v>199</v>
      </c>
    </row>
    <row r="74" spans="1:16" ht="17.25" x14ac:dyDescent="0.25">
      <c r="A74" s="24" t="s">
        <v>41</v>
      </c>
      <c r="B74" s="24" t="s">
        <v>24</v>
      </c>
      <c r="C74" s="23">
        <v>700</v>
      </c>
      <c r="D74" s="24" t="s">
        <v>187</v>
      </c>
      <c r="E74" s="24">
        <v>2520432022</v>
      </c>
      <c r="F74" s="33">
        <v>20227100120202</v>
      </c>
      <c r="G74" s="34">
        <v>44748</v>
      </c>
      <c r="H74" s="35">
        <f>IF(G74="","",WORKDAY(G74,I74,[1]FESTIVOS!$A$2:$V$146))</f>
        <v>44755</v>
      </c>
      <c r="I74" s="26">
        <f>IFERROR(IFERROR(IF(B74=VLOOKUP(B74,[1]Dependencias!$J$3:$J$4,1,FALSE),VLOOKUP(B74,[1]Dependencias!$J$3:$K$4,2,FALSE)),VLOOKUP(A74,[1]Dependencias!$F$3:$I$15,4,FALSE)),"")</f>
        <v>5</v>
      </c>
      <c r="J74" s="24" t="s">
        <v>192</v>
      </c>
      <c r="K74" s="24" t="s">
        <v>319</v>
      </c>
      <c r="L74" s="36" t="str">
        <f>IFERROR(VLOOKUP($C74,[1]Dependencias!$A$2:$D$26,2,FALSE),"")</f>
        <v>Direccion de Gestion Corporativa</v>
      </c>
      <c r="M74" s="36" t="str">
        <f>IFERROR(VLOOKUP($C74,[1]Dependencias!$A$2:$D$26,4,FALSE),"")</f>
        <v>Yamile Borja Martinez</v>
      </c>
      <c r="N74" s="25">
        <v>44750</v>
      </c>
      <c r="O74" s="37">
        <f>IF(N74="","No hay fecha de respuesta!",NETWORKDAYS(G74,N74,[1]FESTIVOS!$A$2:$A$146))</f>
        <v>3</v>
      </c>
      <c r="P74" s="24" t="s">
        <v>320</v>
      </c>
    </row>
    <row r="75" spans="1:16" ht="17.25" x14ac:dyDescent="0.25">
      <c r="A75" s="24" t="s">
        <v>46</v>
      </c>
      <c r="B75" s="24" t="s">
        <v>188</v>
      </c>
      <c r="C75" s="23">
        <v>330</v>
      </c>
      <c r="D75" s="24" t="s">
        <v>187</v>
      </c>
      <c r="E75" s="24">
        <v>2541812022</v>
      </c>
      <c r="F75" s="33">
        <v>20227100122622</v>
      </c>
      <c r="G75" s="34">
        <v>44753</v>
      </c>
      <c r="H75" s="35">
        <f>IF(G75="","",WORKDAY(G75,I75,[1]FESTIVOS!$A$2:$V$146))</f>
        <v>44768</v>
      </c>
      <c r="I75" s="26">
        <f>IFERROR(IFERROR(IF(B75=VLOOKUP(B75,[1]Dependencias!$J$3:$J$4,1,FALSE),VLOOKUP(B75,[1]Dependencias!$J$3:$K$4,2,FALSE)),VLOOKUP(A75,[1]Dependencias!$F$3:$I$15,4,FALSE)),"")</f>
        <v>10</v>
      </c>
      <c r="J75" s="24" t="s">
        <v>142</v>
      </c>
      <c r="K75" s="24" t="s">
        <v>321</v>
      </c>
      <c r="L75" s="36" t="str">
        <f>IFERROR(VLOOKUP($C75,[1]Dependencias!$A$2:$D$26,2,FALSE),"")</f>
        <v>Subdirección de Infraestructura y patrimonio cultural</v>
      </c>
      <c r="M75" s="36" t="str">
        <f>IFERROR(VLOOKUP($C75,[1]Dependencias!$A$2:$D$26,4,FALSE),"")</f>
        <v>Ivan Dario Quiñones Sanchez</v>
      </c>
      <c r="N75" s="25">
        <v>44768</v>
      </c>
      <c r="O75" s="37">
        <f>IF(N75="","No hay fecha de respuesta!",NETWORKDAYS(G75,N75,[1]FESTIVOS!$A$2:$A$146))</f>
        <v>11</v>
      </c>
      <c r="P75" s="24" t="s">
        <v>322</v>
      </c>
    </row>
    <row r="76" spans="1:16" ht="17.25" x14ac:dyDescent="0.25">
      <c r="A76" s="24" t="s">
        <v>46</v>
      </c>
      <c r="B76" s="24" t="s">
        <v>188</v>
      </c>
      <c r="C76" s="23">
        <v>300</v>
      </c>
      <c r="D76" s="24" t="s">
        <v>187</v>
      </c>
      <c r="E76" s="24">
        <v>2548772022</v>
      </c>
      <c r="F76" s="33">
        <v>20227100122332</v>
      </c>
      <c r="G76" s="34">
        <v>44753</v>
      </c>
      <c r="H76" s="35">
        <f>IF(G76="","",WORKDAY(G76,I76,[1]FESTIVOS!$A$2:$V$146))</f>
        <v>44768</v>
      </c>
      <c r="I76" s="26">
        <f>IFERROR(IFERROR(IF(B76=VLOOKUP(B76,[1]Dependencias!$J$3:$J$4,1,FALSE),VLOOKUP(B76,[1]Dependencias!$J$3:$K$4,2,FALSE)),VLOOKUP(A76,[1]Dependencias!$F$3:$I$15,4,FALSE)),"")</f>
        <v>10</v>
      </c>
      <c r="J76" s="24" t="s">
        <v>189</v>
      </c>
      <c r="K76" s="24" t="s">
        <v>323</v>
      </c>
      <c r="L76" s="36" t="str">
        <f>IFERROR(VLOOKUP($C76,[1]Dependencias!$A$2:$D$26,2,FALSE),"")</f>
        <v>Dirección de Arte, Cultura y Patrimonio</v>
      </c>
      <c r="M76" s="36" t="str">
        <f>IFERROR(VLOOKUP($C76,[1]Dependencias!$A$2:$D$26,4,FALSE),"")</f>
        <v>Liliana Mercedes Gonzalez Jinete</v>
      </c>
      <c r="N76" s="25">
        <v>44756</v>
      </c>
      <c r="O76" s="37">
        <f>IF(N76="","No hay fecha de respuesta!",NETWORKDAYS(G76,N76,[1]FESTIVOS!$A$2:$A$146))</f>
        <v>4</v>
      </c>
      <c r="P76" s="24" t="s">
        <v>324</v>
      </c>
    </row>
    <row r="77" spans="1:16" ht="17.25" x14ac:dyDescent="0.25">
      <c r="A77" s="24" t="s">
        <v>41</v>
      </c>
      <c r="B77" s="24" t="s">
        <v>24</v>
      </c>
      <c r="C77" s="23">
        <v>700</v>
      </c>
      <c r="D77" s="24" t="s">
        <v>187</v>
      </c>
      <c r="E77" s="24">
        <v>2546162022</v>
      </c>
      <c r="F77" s="33">
        <v>20227100122772</v>
      </c>
      <c r="G77" s="34">
        <v>44753</v>
      </c>
      <c r="H77" s="35">
        <f>IF(G77="","",WORKDAY(G77,I77,[1]FESTIVOS!$A$2:$V$146))</f>
        <v>44760</v>
      </c>
      <c r="I77" s="26">
        <f>IFERROR(IFERROR(IF(B77=VLOOKUP(B77,[1]Dependencias!$J$3:$J$4,1,FALSE),VLOOKUP(B77,[1]Dependencias!$J$3:$K$4,2,FALSE)),VLOOKUP(A77,[1]Dependencias!$F$3:$I$15,4,FALSE)),"")</f>
        <v>5</v>
      </c>
      <c r="J77" s="24" t="s">
        <v>192</v>
      </c>
      <c r="K77" s="24" t="s">
        <v>325</v>
      </c>
      <c r="L77" s="36" t="str">
        <f>IFERROR(VLOOKUP($C77,[1]Dependencias!$A$2:$D$26,2,FALSE),"")</f>
        <v>Direccion de Gestion Corporativa</v>
      </c>
      <c r="M77" s="36" t="str">
        <f>IFERROR(VLOOKUP($C77,[1]Dependencias!$A$2:$D$26,4,FALSE),"")</f>
        <v>Yamile Borja Martinez</v>
      </c>
      <c r="N77" s="25">
        <v>44753</v>
      </c>
      <c r="O77" s="37">
        <f>IF(N77="","No hay fecha de respuesta!",NETWORKDAYS(G77,N77,[1]FESTIVOS!$A$2:$A$146))</f>
        <v>1</v>
      </c>
      <c r="P77" s="24" t="s">
        <v>201</v>
      </c>
    </row>
    <row r="78" spans="1:16" ht="17.25" x14ac:dyDescent="0.25">
      <c r="A78" s="24" t="s">
        <v>41</v>
      </c>
      <c r="B78" s="24" t="s">
        <v>188</v>
      </c>
      <c r="C78" s="23">
        <v>300</v>
      </c>
      <c r="D78" s="24" t="s">
        <v>187</v>
      </c>
      <c r="E78" s="24">
        <v>2627942022</v>
      </c>
      <c r="F78" s="33">
        <v>20227100123022</v>
      </c>
      <c r="G78" s="34">
        <v>44753</v>
      </c>
      <c r="H78" s="35">
        <f>IF(G78="","",WORKDAY(G78,I78,[1]FESTIVOS!$A$2:$V$146))</f>
        <v>44775</v>
      </c>
      <c r="I78" s="26">
        <f>IFERROR(IFERROR(IF(B78=VLOOKUP(B78,[1]Dependencias!$J$3:$J$4,1,FALSE),VLOOKUP(B78,[1]Dependencias!$J$3:$K$4,2,FALSE)),VLOOKUP(A78,[1]Dependencias!$F$3:$I$15,4,FALSE)),"")</f>
        <v>15</v>
      </c>
      <c r="J78" s="24" t="s">
        <v>140</v>
      </c>
      <c r="K78" s="24" t="s">
        <v>326</v>
      </c>
      <c r="L78" s="36" t="str">
        <f>IFERROR(VLOOKUP($C78,[1]Dependencias!$A$2:$D$26,2,FALSE),"")</f>
        <v>Dirección de Arte, Cultura y Patrimonio</v>
      </c>
      <c r="M78" s="36" t="str">
        <f>IFERROR(VLOOKUP($C78,[1]Dependencias!$A$2:$D$26,4,FALSE),"")</f>
        <v>Liliana Mercedes Gonzalez Jinete</v>
      </c>
      <c r="N78" s="25">
        <v>44776</v>
      </c>
      <c r="O78" s="37">
        <f>IF(N78="","No hay fecha de respuesta!",NETWORKDAYS(G78,N78,[1]FESTIVOS!$A$2:$A$146))</f>
        <v>17</v>
      </c>
      <c r="P78" s="24" t="s">
        <v>327</v>
      </c>
    </row>
    <row r="79" spans="1:16" ht="17.25" x14ac:dyDescent="0.25">
      <c r="A79" s="24" t="s">
        <v>46</v>
      </c>
      <c r="B79" s="24" t="s">
        <v>24</v>
      </c>
      <c r="C79" s="23">
        <v>700</v>
      </c>
      <c r="D79" s="24" t="s">
        <v>195</v>
      </c>
      <c r="E79" s="24">
        <v>2592702022</v>
      </c>
      <c r="F79" s="33">
        <v>20227100123312</v>
      </c>
      <c r="G79" s="34">
        <v>44754</v>
      </c>
      <c r="H79" s="35">
        <f>IF(G79="","",WORKDAY(G79,I79,[1]FESTIVOS!$A$2:$V$146))</f>
        <v>44761</v>
      </c>
      <c r="I79" s="26">
        <f>IFERROR(IFERROR(IF(B79=VLOOKUP(B79,[1]Dependencias!$J$3:$J$4,1,FALSE),VLOOKUP(B79,[1]Dependencias!$J$3:$K$4,2,FALSE)),VLOOKUP(A79,[1]Dependencias!$F$3:$I$15,4,FALSE)),"")</f>
        <v>5</v>
      </c>
      <c r="J79" s="24" t="s">
        <v>192</v>
      </c>
      <c r="K79" s="24" t="s">
        <v>328</v>
      </c>
      <c r="L79" s="36" t="str">
        <f>IFERROR(VLOOKUP($C79,[1]Dependencias!$A$2:$D$26,2,FALSE),"")</f>
        <v>Direccion de Gestion Corporativa</v>
      </c>
      <c r="M79" s="36" t="str">
        <f>IFERROR(VLOOKUP($C79,[1]Dependencias!$A$2:$D$26,4,FALSE),"")</f>
        <v>Yamile Borja Martinez</v>
      </c>
      <c r="N79" s="25">
        <v>44756</v>
      </c>
      <c r="O79" s="37">
        <f>IF(N79="","No hay fecha de respuesta!",NETWORKDAYS(G79,N79,[1]FESTIVOS!$A$2:$A$146))</f>
        <v>3</v>
      </c>
      <c r="P79" s="24" t="s">
        <v>201</v>
      </c>
    </row>
    <row r="80" spans="1:16" ht="17.25" x14ac:dyDescent="0.25">
      <c r="A80" s="24" t="s">
        <v>41</v>
      </c>
      <c r="B80" s="24" t="s">
        <v>188</v>
      </c>
      <c r="C80" s="23">
        <v>330</v>
      </c>
      <c r="D80" s="24" t="s">
        <v>187</v>
      </c>
      <c r="E80" s="24">
        <v>2565432022</v>
      </c>
      <c r="F80" s="33">
        <v>20227100123322</v>
      </c>
      <c r="G80" s="34">
        <v>44754</v>
      </c>
      <c r="H80" s="35">
        <f>IF(G80="","",WORKDAY(G80,I80,[1]FESTIVOS!$A$2:$V$146))</f>
        <v>44776</v>
      </c>
      <c r="I80" s="26">
        <f>IFERROR(IFERROR(IF(B80=VLOOKUP(B80,[1]Dependencias!$J$3:$J$4,1,FALSE),VLOOKUP(B80,[1]Dependencias!$J$3:$K$4,2,FALSE)),VLOOKUP(A80,[1]Dependencias!$F$3:$I$15,4,FALSE)),"")</f>
        <v>15</v>
      </c>
      <c r="J80" s="24" t="s">
        <v>142</v>
      </c>
      <c r="K80" s="24" t="s">
        <v>329</v>
      </c>
      <c r="L80" s="36" t="str">
        <f>IFERROR(VLOOKUP($C80,[1]Dependencias!$A$2:$D$26,2,FALSE),"")</f>
        <v>Subdirección de Infraestructura y patrimonio cultural</v>
      </c>
      <c r="M80" s="36" t="str">
        <f>IFERROR(VLOOKUP($C80,[1]Dependencias!$A$2:$D$26,4,FALSE),"")</f>
        <v>Ivan Dario Quiñones Sanchez</v>
      </c>
      <c r="N80" s="25">
        <v>44769</v>
      </c>
      <c r="O80" s="37">
        <f>IF(N80="","No hay fecha de respuesta!",NETWORKDAYS(G80,N80,[1]FESTIVOS!$A$2:$A$146))</f>
        <v>11</v>
      </c>
      <c r="P80" s="24" t="s">
        <v>330</v>
      </c>
    </row>
    <row r="81" spans="1:16" ht="17.25" x14ac:dyDescent="0.25">
      <c r="A81" s="24" t="s">
        <v>46</v>
      </c>
      <c r="B81" s="24" t="s">
        <v>188</v>
      </c>
      <c r="C81" s="23">
        <v>310</v>
      </c>
      <c r="D81" s="24" t="s">
        <v>187</v>
      </c>
      <c r="E81" s="24">
        <v>2556892022</v>
      </c>
      <c r="F81" s="33">
        <v>20227100123352</v>
      </c>
      <c r="G81" s="34">
        <v>44754</v>
      </c>
      <c r="H81" s="35">
        <f>IF(G81="","",WORKDAY(G81,I81,[1]FESTIVOS!$A$2:$V$146))</f>
        <v>44769</v>
      </c>
      <c r="I81" s="26">
        <f>IFERROR(IFERROR(IF(B81=VLOOKUP(B81,[1]Dependencias!$J$3:$J$4,1,FALSE),VLOOKUP(B81,[1]Dependencias!$J$3:$K$4,2,FALSE)),VLOOKUP(A81,[1]Dependencias!$F$3:$I$15,4,FALSE)),"")</f>
        <v>10</v>
      </c>
      <c r="J81" s="24" t="s">
        <v>140</v>
      </c>
      <c r="K81" s="24" t="s">
        <v>331</v>
      </c>
      <c r="L81" s="36" t="str">
        <f>IFERROR(VLOOKUP($C81,[1]Dependencias!$A$2:$D$26,2,FALSE),"")</f>
        <v>Subdirección de Gestión Cultural y Artística</v>
      </c>
      <c r="M81" s="36" t="str">
        <f>IFERROR(VLOOKUP($C81,[1]Dependencias!$A$2:$D$26,4,FALSE),"")</f>
        <v>Ines Elvira Montealegre Martinez</v>
      </c>
      <c r="N81" s="25">
        <v>44760</v>
      </c>
      <c r="O81" s="37">
        <f>IF(N81="","No hay fecha de respuesta!",NETWORKDAYS(G81,N81,[1]FESTIVOS!$A$2:$A$146))</f>
        <v>5</v>
      </c>
      <c r="P81" s="24" t="s">
        <v>332</v>
      </c>
    </row>
    <row r="82" spans="1:16" ht="17.25" x14ac:dyDescent="0.25">
      <c r="A82" s="24" t="s">
        <v>46</v>
      </c>
      <c r="B82" s="24" t="s">
        <v>18</v>
      </c>
      <c r="C82" s="23">
        <v>720</v>
      </c>
      <c r="D82" s="24" t="s">
        <v>187</v>
      </c>
      <c r="E82" s="24">
        <v>2567072022</v>
      </c>
      <c r="F82" s="33">
        <v>20227100124022</v>
      </c>
      <c r="G82" s="34">
        <v>44754</v>
      </c>
      <c r="H82" s="35">
        <f>IF(G82="","",WORKDAY(G82,I82,[1]FESTIVOS!$A$2:$V$146))</f>
        <v>44769</v>
      </c>
      <c r="I82" s="26">
        <f>IFERROR(IFERROR(IF(B82=VLOOKUP(B82,[1]Dependencias!$J$3:$J$4,1,FALSE),VLOOKUP(B82,[1]Dependencias!$J$3:$K$4,2,FALSE)),VLOOKUP(A82,[1]Dependencias!$F$3:$I$15,4,FALSE)),"")</f>
        <v>10</v>
      </c>
      <c r="J82" s="24" t="s">
        <v>194</v>
      </c>
      <c r="K82" s="24" t="s">
        <v>333</v>
      </c>
      <c r="L82" s="36" t="str">
        <f>IFERROR(VLOOKUP($C82,[1]Dependencias!$A$2:$D$26,2,FALSE),"")</f>
        <v>Grupo Interno de Trabajo de Gestión Financiera.</v>
      </c>
      <c r="M82" s="36" t="str">
        <f>IFERROR(VLOOKUP($C82,[1]Dependencias!$A$2:$D$26,4,FALSE),"")</f>
        <v>Didier Ricardo Orduz Martinez</v>
      </c>
      <c r="N82" s="25">
        <v>44767</v>
      </c>
      <c r="O82" s="37">
        <f>IF(N82="","No hay fecha de respuesta!",NETWORKDAYS(G82,N82,[1]FESTIVOS!$A$2:$A$146))</f>
        <v>9</v>
      </c>
      <c r="P82" s="24" t="s">
        <v>334</v>
      </c>
    </row>
    <row r="83" spans="1:16" ht="17.25" x14ac:dyDescent="0.25">
      <c r="A83" s="24" t="s">
        <v>41</v>
      </c>
      <c r="B83" s="24" t="s">
        <v>188</v>
      </c>
      <c r="C83" s="23">
        <v>710</v>
      </c>
      <c r="D83" s="24" t="s">
        <v>190</v>
      </c>
      <c r="E83" s="24">
        <v>2572762022</v>
      </c>
      <c r="F83" s="33">
        <v>20227100126322</v>
      </c>
      <c r="G83" s="34">
        <v>44755</v>
      </c>
      <c r="H83" s="35">
        <f>IF(G83="","",WORKDAY(G83,I83,[1]FESTIVOS!$A$2:$V$146))</f>
        <v>44777</v>
      </c>
      <c r="I83" s="26">
        <f>IFERROR(IFERROR(IF(B83=VLOOKUP(B83,[1]Dependencias!$J$3:$J$4,1,FALSE),VLOOKUP(B83,[1]Dependencias!$J$3:$K$4,2,FALSE)),VLOOKUP(A83,[1]Dependencias!$F$3:$I$15,4,FALSE)),"")</f>
        <v>15</v>
      </c>
      <c r="J83" s="24" t="s">
        <v>136</v>
      </c>
      <c r="K83" s="24" t="s">
        <v>335</v>
      </c>
      <c r="L83" s="36" t="str">
        <f>IFERROR(VLOOKUP($C83,[1]Dependencias!$A$2:$D$26,2,FALSE),"")</f>
        <v>Grupo Interno de Trabajo de Gestion de Servicios Administrativos</v>
      </c>
      <c r="M83" s="36" t="str">
        <f>IFERROR(VLOOKUP($C83,[1]Dependencias!$A$2:$D$26,4,FALSE),"")</f>
        <v>Nydia Nehida Miranda Urrego</v>
      </c>
      <c r="N83" s="25">
        <v>44768</v>
      </c>
      <c r="O83" s="37">
        <f>IF(N83="","No hay fecha de respuesta!",NETWORKDAYS(G83,N83,[1]FESTIVOS!$A$2:$A$146))</f>
        <v>9</v>
      </c>
      <c r="P83" s="24" t="s">
        <v>336</v>
      </c>
    </row>
    <row r="84" spans="1:16" ht="17.25" x14ac:dyDescent="0.25">
      <c r="A84" s="24" t="s">
        <v>66</v>
      </c>
      <c r="B84" s="24" t="s">
        <v>24</v>
      </c>
      <c r="C84" s="23">
        <v>700</v>
      </c>
      <c r="D84" s="24" t="s">
        <v>187</v>
      </c>
      <c r="E84" s="24">
        <v>2573732022</v>
      </c>
      <c r="F84" s="33">
        <v>20227100124232</v>
      </c>
      <c r="G84" s="34">
        <v>44755</v>
      </c>
      <c r="H84" s="35">
        <f>IF(G84="","",WORKDAY(G84,I84,[1]FESTIVOS!$A$2:$V$146))</f>
        <v>44763</v>
      </c>
      <c r="I84" s="26">
        <f>IFERROR(IFERROR(IF(B84=VLOOKUP(B84,[1]Dependencias!$J$3:$J$4,1,FALSE),VLOOKUP(B84,[1]Dependencias!$J$3:$K$4,2,FALSE)),VLOOKUP(A84,[1]Dependencias!$F$3:$I$15,4,FALSE)),"")</f>
        <v>5</v>
      </c>
      <c r="J84" s="24" t="s">
        <v>192</v>
      </c>
      <c r="K84" s="24" t="s">
        <v>337</v>
      </c>
      <c r="L84" s="36" t="str">
        <f>IFERROR(VLOOKUP($C84,[1]Dependencias!$A$2:$D$26,2,FALSE),"")</f>
        <v>Direccion de Gestion Corporativa</v>
      </c>
      <c r="M84" s="36" t="str">
        <f>IFERROR(VLOOKUP($C84,[1]Dependencias!$A$2:$D$26,4,FALSE),"")</f>
        <v>Yamile Borja Martinez</v>
      </c>
      <c r="N84" s="25">
        <v>44763</v>
      </c>
      <c r="O84" s="37">
        <f>IF(N84="","No hay fecha de respuesta!",NETWORKDAYS(G84,N84,[1]FESTIVOS!$A$2:$A$146))</f>
        <v>6</v>
      </c>
      <c r="P84" s="24" t="s">
        <v>338</v>
      </c>
    </row>
    <row r="85" spans="1:16" ht="17.25" x14ac:dyDescent="0.25">
      <c r="A85" s="24" t="s">
        <v>41</v>
      </c>
      <c r="B85" s="24" t="s">
        <v>24</v>
      </c>
      <c r="C85" s="23">
        <v>700</v>
      </c>
      <c r="D85" s="24" t="s">
        <v>190</v>
      </c>
      <c r="E85" s="24">
        <v>2574642022</v>
      </c>
      <c r="F85" s="33">
        <v>20227100126362</v>
      </c>
      <c r="G85" s="34">
        <v>44755</v>
      </c>
      <c r="H85" s="35">
        <f>IF(G85="","",WORKDAY(G85,I85,[1]FESTIVOS!$A$2:$V$146))</f>
        <v>44763</v>
      </c>
      <c r="I85" s="26">
        <f>IFERROR(IFERROR(IF(B85=VLOOKUP(B85,[1]Dependencias!$J$3:$J$4,1,FALSE),VLOOKUP(B85,[1]Dependencias!$J$3:$K$4,2,FALSE)),VLOOKUP(A85,[1]Dependencias!$F$3:$I$15,4,FALSE)),"")</f>
        <v>5</v>
      </c>
      <c r="J85" s="24" t="s">
        <v>192</v>
      </c>
      <c r="K85" s="24" t="s">
        <v>339</v>
      </c>
      <c r="L85" s="36" t="str">
        <f>IFERROR(VLOOKUP($C85,[1]Dependencias!$A$2:$D$26,2,FALSE),"")</f>
        <v>Direccion de Gestion Corporativa</v>
      </c>
      <c r="M85" s="36" t="str">
        <f>IFERROR(VLOOKUP($C85,[1]Dependencias!$A$2:$D$26,4,FALSE),"")</f>
        <v>Yamile Borja Martinez</v>
      </c>
      <c r="N85" s="25">
        <v>44763</v>
      </c>
      <c r="O85" s="37">
        <f>IF(N85="","No hay fecha de respuesta!",NETWORKDAYS(G85,N85,[1]FESTIVOS!$A$2:$A$146))</f>
        <v>6</v>
      </c>
      <c r="P85" s="24" t="s">
        <v>340</v>
      </c>
    </row>
    <row r="86" spans="1:16" ht="17.25" x14ac:dyDescent="0.25">
      <c r="A86" s="24" t="s">
        <v>46</v>
      </c>
      <c r="B86" s="24" t="s">
        <v>24</v>
      </c>
      <c r="C86" s="23">
        <v>700</v>
      </c>
      <c r="D86" s="24" t="s">
        <v>187</v>
      </c>
      <c r="E86" s="24">
        <v>2577302022</v>
      </c>
      <c r="F86" s="33">
        <v>20227100124492</v>
      </c>
      <c r="G86" s="34">
        <v>44755</v>
      </c>
      <c r="H86" s="35">
        <f>IF(G86="","",WORKDAY(G86,I86,[1]FESTIVOS!$A$2:$V$146))</f>
        <v>44763</v>
      </c>
      <c r="I86" s="26">
        <f>IFERROR(IFERROR(IF(B86=VLOOKUP(B86,[1]Dependencias!$J$3:$J$4,1,FALSE),VLOOKUP(B86,[1]Dependencias!$J$3:$K$4,2,FALSE)),VLOOKUP(A86,[1]Dependencias!$F$3:$I$15,4,FALSE)),"")</f>
        <v>5</v>
      </c>
      <c r="J86" s="24" t="s">
        <v>192</v>
      </c>
      <c r="K86" s="24" t="s">
        <v>341</v>
      </c>
      <c r="L86" s="36" t="str">
        <f>IFERROR(VLOOKUP($C86,[1]Dependencias!$A$2:$D$26,2,FALSE),"")</f>
        <v>Direccion de Gestion Corporativa</v>
      </c>
      <c r="M86" s="36" t="str">
        <f>IFERROR(VLOOKUP($C86,[1]Dependencias!$A$2:$D$26,4,FALSE),"")</f>
        <v>Yamile Borja Martinez</v>
      </c>
      <c r="N86" s="25">
        <v>44757</v>
      </c>
      <c r="O86" s="37">
        <f>IF(N86="","No hay fecha de respuesta!",NETWORKDAYS(G86,N86,[1]FESTIVOS!$A$2:$A$146))</f>
        <v>3</v>
      </c>
      <c r="P86" s="24" t="s">
        <v>342</v>
      </c>
    </row>
    <row r="87" spans="1:16" ht="17.25" x14ac:dyDescent="0.25">
      <c r="A87" s="24" t="s">
        <v>46</v>
      </c>
      <c r="B87" s="24" t="s">
        <v>24</v>
      </c>
      <c r="C87" s="23">
        <v>700</v>
      </c>
      <c r="D87" s="24" t="s">
        <v>187</v>
      </c>
      <c r="E87" s="24">
        <v>2581242022</v>
      </c>
      <c r="F87" s="33">
        <v>20227100124732</v>
      </c>
      <c r="G87" s="34">
        <v>44755</v>
      </c>
      <c r="H87" s="35">
        <f>IF(G87="","",WORKDAY(G87,I87,[1]FESTIVOS!$A$2:$V$146))</f>
        <v>44763</v>
      </c>
      <c r="I87" s="26">
        <f>IFERROR(IFERROR(IF(B87=VLOOKUP(B87,[1]Dependencias!$J$3:$J$4,1,FALSE),VLOOKUP(B87,[1]Dependencias!$J$3:$K$4,2,FALSE)),VLOOKUP(A87,[1]Dependencias!$F$3:$I$15,4,FALSE)),"")</f>
        <v>5</v>
      </c>
      <c r="J87" s="24" t="s">
        <v>192</v>
      </c>
      <c r="K87" s="24" t="s">
        <v>343</v>
      </c>
      <c r="L87" s="36" t="str">
        <f>IFERROR(VLOOKUP($C87,[1]Dependencias!$A$2:$D$26,2,FALSE),"")</f>
        <v>Direccion de Gestion Corporativa</v>
      </c>
      <c r="M87" s="36" t="str">
        <f>IFERROR(VLOOKUP($C87,[1]Dependencias!$A$2:$D$26,4,FALSE),"")</f>
        <v>Yamile Borja Martinez</v>
      </c>
      <c r="N87" s="25">
        <v>44757</v>
      </c>
      <c r="O87" s="37">
        <f>IF(N87="","No hay fecha de respuesta!",NETWORKDAYS(G87,N87,[1]FESTIVOS!$A$2:$A$146))</f>
        <v>3</v>
      </c>
      <c r="P87" s="24" t="s">
        <v>342</v>
      </c>
    </row>
    <row r="88" spans="1:16" ht="17.25" x14ac:dyDescent="0.25">
      <c r="A88" s="24" t="s">
        <v>41</v>
      </c>
      <c r="B88" s="24" t="s">
        <v>188</v>
      </c>
      <c r="C88" s="23">
        <v>330</v>
      </c>
      <c r="D88" s="24" t="s">
        <v>187</v>
      </c>
      <c r="E88" s="24">
        <v>2581582022</v>
      </c>
      <c r="F88" s="33">
        <v>20227100124762</v>
      </c>
      <c r="G88" s="34">
        <v>44755</v>
      </c>
      <c r="H88" s="35">
        <f>IF(G88="","",WORKDAY(G88,I88,[1]FESTIVOS!$A$2:$V$146))</f>
        <v>44777</v>
      </c>
      <c r="I88" s="26">
        <f>IFERROR(IFERROR(IF(B88=VLOOKUP(B88,[1]Dependencias!$J$3:$J$4,1,FALSE),VLOOKUP(B88,[1]Dependencias!$J$3:$K$4,2,FALSE)),VLOOKUP(A88,[1]Dependencias!$F$3:$I$15,4,FALSE)),"")</f>
        <v>15</v>
      </c>
      <c r="J88" s="24" t="s">
        <v>142</v>
      </c>
      <c r="K88" s="24" t="s">
        <v>344</v>
      </c>
      <c r="L88" s="36" t="str">
        <f>IFERROR(VLOOKUP($C88,[1]Dependencias!$A$2:$D$26,2,FALSE),"")</f>
        <v>Subdirección de Infraestructura y patrimonio cultural</v>
      </c>
      <c r="M88" s="36" t="str">
        <f>IFERROR(VLOOKUP($C88,[1]Dependencias!$A$2:$D$26,4,FALSE),"")</f>
        <v>Ivan Dario Quiñones Sanchez</v>
      </c>
      <c r="N88" s="25">
        <v>44771</v>
      </c>
      <c r="O88" s="37">
        <f>IF(N88="","No hay fecha de respuesta!",NETWORKDAYS(G88,N88,[1]FESTIVOS!$A$2:$A$146))</f>
        <v>12</v>
      </c>
      <c r="P88" s="24" t="s">
        <v>345</v>
      </c>
    </row>
    <row r="89" spans="1:16" ht="17.25" x14ac:dyDescent="0.25">
      <c r="A89" s="24" t="s">
        <v>41</v>
      </c>
      <c r="B89" s="24" t="s">
        <v>188</v>
      </c>
      <c r="C89" s="23">
        <v>220</v>
      </c>
      <c r="D89" s="24" t="s">
        <v>190</v>
      </c>
      <c r="E89" s="24">
        <v>2585682022</v>
      </c>
      <c r="F89" s="33">
        <v>20227100126452</v>
      </c>
      <c r="G89" s="34">
        <v>44756</v>
      </c>
      <c r="H89" s="35">
        <f>IF(G89="","",WORKDAY(G89,I89,[1]FESTIVOS!$A$2:$V$146))</f>
        <v>44778</v>
      </c>
      <c r="I89" s="26">
        <f>IFERROR(IFERROR(IF(B89=VLOOKUP(B89,[1]Dependencias!$J$3:$J$4,1,FALSE),VLOOKUP(B89,[1]Dependencias!$J$3:$K$4,2,FALSE)),VLOOKUP(A89,[1]Dependencias!$F$3:$I$15,4,FALSE)),"")</f>
        <v>15</v>
      </c>
      <c r="J89" s="24" t="s">
        <v>189</v>
      </c>
      <c r="K89" s="24" t="s">
        <v>346</v>
      </c>
      <c r="L89" s="36" t="str">
        <f>IFERROR(VLOOKUP($C89,[1]Dependencias!$A$2:$D$26,2,FALSE),"")</f>
        <v>Dirección de Fomento</v>
      </c>
      <c r="M89" s="36" t="str">
        <f>IFERROR(VLOOKUP($C89,[1]Dependencias!$A$2:$D$26,4,FALSE),"")</f>
        <v>Vanessa Barrenecha Samur</v>
      </c>
      <c r="N89" s="25">
        <v>44768</v>
      </c>
      <c r="O89" s="37">
        <f>IF(N89="","No hay fecha de respuesta!",NETWORKDAYS(G89,N89,[1]FESTIVOS!$A$2:$A$146))</f>
        <v>8</v>
      </c>
      <c r="P89" s="24" t="s">
        <v>347</v>
      </c>
    </row>
    <row r="90" spans="1:16" ht="17.25" x14ac:dyDescent="0.25">
      <c r="A90" s="24" t="s">
        <v>46</v>
      </c>
      <c r="B90" s="24" t="s">
        <v>24</v>
      </c>
      <c r="C90" s="23">
        <v>700</v>
      </c>
      <c r="D90" s="24" t="s">
        <v>187</v>
      </c>
      <c r="E90" s="24">
        <v>2590222022</v>
      </c>
      <c r="F90" s="33">
        <v>20227100125062</v>
      </c>
      <c r="G90" s="34">
        <v>44756</v>
      </c>
      <c r="H90" s="35">
        <f>IF(G90="","",WORKDAY(G90,I90,[1]FESTIVOS!$A$2:$V$146))</f>
        <v>44764</v>
      </c>
      <c r="I90" s="26">
        <f>IFERROR(IFERROR(IF(B90=VLOOKUP(B90,[1]Dependencias!$J$3:$J$4,1,FALSE),VLOOKUP(B90,[1]Dependencias!$J$3:$K$4,2,FALSE)),VLOOKUP(A90,[1]Dependencias!$F$3:$I$15,4,FALSE)),"")</f>
        <v>5</v>
      </c>
      <c r="J90" s="24" t="s">
        <v>192</v>
      </c>
      <c r="K90" s="24" t="s">
        <v>348</v>
      </c>
      <c r="L90" s="36" t="str">
        <f>IFERROR(VLOOKUP($C90,[1]Dependencias!$A$2:$D$26,2,FALSE),"")</f>
        <v>Direccion de Gestion Corporativa</v>
      </c>
      <c r="M90" s="36" t="str">
        <f>IFERROR(VLOOKUP($C90,[1]Dependencias!$A$2:$D$26,4,FALSE),"")</f>
        <v>Yamile Borja Martinez</v>
      </c>
      <c r="N90" s="25">
        <v>44757</v>
      </c>
      <c r="O90" s="37">
        <f>IF(N90="","No hay fecha de respuesta!",NETWORKDAYS(G90,N90,[1]FESTIVOS!$A$2:$A$146))</f>
        <v>2</v>
      </c>
      <c r="P90" s="24" t="s">
        <v>342</v>
      </c>
    </row>
    <row r="91" spans="1:16" ht="17.25" x14ac:dyDescent="0.25">
      <c r="A91" s="24" t="s">
        <v>46</v>
      </c>
      <c r="B91" s="24" t="s">
        <v>24</v>
      </c>
      <c r="C91" s="23">
        <v>700</v>
      </c>
      <c r="D91" s="24" t="s">
        <v>187</v>
      </c>
      <c r="E91" s="24">
        <v>2597872022</v>
      </c>
      <c r="F91" s="33">
        <v>20227100125412</v>
      </c>
      <c r="G91" s="34">
        <v>44756</v>
      </c>
      <c r="H91" s="35">
        <f>IF(G91="","",WORKDAY(G91,I91,[1]FESTIVOS!$A$2:$V$146))</f>
        <v>44764</v>
      </c>
      <c r="I91" s="26">
        <f>IFERROR(IFERROR(IF(B91=VLOOKUP(B91,[1]Dependencias!$J$3:$J$4,1,FALSE),VLOOKUP(B91,[1]Dependencias!$J$3:$K$4,2,FALSE)),VLOOKUP(A91,[1]Dependencias!$F$3:$I$15,4,FALSE)),"")</f>
        <v>5</v>
      </c>
      <c r="J91" s="24" t="s">
        <v>192</v>
      </c>
      <c r="K91" s="24" t="s">
        <v>349</v>
      </c>
      <c r="L91" s="36" t="str">
        <f>IFERROR(VLOOKUP($C91,[1]Dependencias!$A$2:$D$26,2,FALSE),"")</f>
        <v>Direccion de Gestion Corporativa</v>
      </c>
      <c r="M91" s="36" t="str">
        <f>IFERROR(VLOOKUP($C91,[1]Dependencias!$A$2:$D$26,4,FALSE),"")</f>
        <v>Yamile Borja Martinez</v>
      </c>
      <c r="N91" s="25">
        <v>44757</v>
      </c>
      <c r="O91" s="37">
        <f>IF(N91="","No hay fecha de respuesta!",NETWORKDAYS(G91,N91,[1]FESTIVOS!$A$2:$A$146))</f>
        <v>2</v>
      </c>
      <c r="P91" s="24" t="s">
        <v>342</v>
      </c>
    </row>
    <row r="92" spans="1:16" ht="17.25" x14ac:dyDescent="0.25">
      <c r="A92" s="24" t="s">
        <v>41</v>
      </c>
      <c r="B92" s="24" t="s">
        <v>188</v>
      </c>
      <c r="C92" s="23">
        <v>210</v>
      </c>
      <c r="D92" s="24" t="s">
        <v>190</v>
      </c>
      <c r="E92" s="24">
        <v>2599262022</v>
      </c>
      <c r="F92" s="33">
        <v>20227100126472</v>
      </c>
      <c r="G92" s="34">
        <v>44756</v>
      </c>
      <c r="H92" s="35">
        <f>IF(G92="","",WORKDAY(G92,I92,[1]FESTIVOS!$A$2:$V$146))</f>
        <v>44778</v>
      </c>
      <c r="I92" s="26">
        <f>IFERROR(IFERROR(IF(B92=VLOOKUP(B92,[1]Dependencias!$J$3:$J$4,1,FALSE),VLOOKUP(B92,[1]Dependencias!$J$3:$K$4,2,FALSE)),VLOOKUP(A92,[1]Dependencias!$F$3:$I$15,4,FALSE)),"")</f>
        <v>15</v>
      </c>
      <c r="J92" s="24" t="s">
        <v>191</v>
      </c>
      <c r="K92" s="24" t="s">
        <v>350</v>
      </c>
      <c r="L92" s="36" t="str">
        <f>IFERROR(VLOOKUP($C92,[1]Dependencias!$A$2:$D$26,2,FALSE),"")</f>
        <v>Dirección de Asuntos Locales y Participación</v>
      </c>
      <c r="M92" s="36" t="str">
        <f>IFERROR(VLOOKUP($C92,[1]Dependencias!$A$2:$D$26,4,FALSE),"")</f>
        <v>Alejandro Franco Plata</v>
      </c>
      <c r="N92" s="25">
        <v>44774</v>
      </c>
      <c r="O92" s="37">
        <f>IF(N92="","No hay fecha de respuesta!",NETWORKDAYS(G92,N92,[1]FESTIVOS!$A$2:$A$146))</f>
        <v>12</v>
      </c>
      <c r="P92" s="24" t="s">
        <v>351</v>
      </c>
    </row>
    <row r="93" spans="1:16" ht="17.25" x14ac:dyDescent="0.25">
      <c r="A93" s="24" t="s">
        <v>41</v>
      </c>
      <c r="B93" s="24" t="s">
        <v>188</v>
      </c>
      <c r="C93" s="23">
        <v>210</v>
      </c>
      <c r="D93" s="24" t="s">
        <v>195</v>
      </c>
      <c r="E93" s="24">
        <v>2653402022</v>
      </c>
      <c r="F93" s="33">
        <v>20227100127202</v>
      </c>
      <c r="G93" s="34">
        <v>44760</v>
      </c>
      <c r="H93" s="35">
        <f>IF(G93="","",WORKDAY(G93,I93,[1]FESTIVOS!$A$2:$V$146))</f>
        <v>44782</v>
      </c>
      <c r="I93" s="26">
        <f>IFERROR(IFERROR(IF(B93=VLOOKUP(B93,[1]Dependencias!$J$3:$J$4,1,FALSE),VLOOKUP(B93,[1]Dependencias!$J$3:$K$4,2,FALSE)),VLOOKUP(A93,[1]Dependencias!$F$3:$I$15,4,FALSE)),"")</f>
        <v>15</v>
      </c>
      <c r="J93" s="24" t="s">
        <v>140</v>
      </c>
      <c r="K93" s="24" t="s">
        <v>352</v>
      </c>
      <c r="L93" s="36" t="str">
        <f>IFERROR(VLOOKUP($C93,[1]Dependencias!$A$2:$D$26,2,FALSE),"")</f>
        <v>Dirección de Asuntos Locales y Participación</v>
      </c>
      <c r="M93" s="36" t="str">
        <f>IFERROR(VLOOKUP($C93,[1]Dependencias!$A$2:$D$26,4,FALSE),"")</f>
        <v>Alejandro Franco Plata</v>
      </c>
      <c r="N93" s="25">
        <v>44775</v>
      </c>
      <c r="O93" s="37">
        <f>IF(N93="","No hay fecha de respuesta!",NETWORKDAYS(G93,N93,[1]FESTIVOS!$A$2:$A$146))</f>
        <v>11</v>
      </c>
      <c r="P93" s="24" t="s">
        <v>353</v>
      </c>
    </row>
    <row r="94" spans="1:16" ht="17.25" x14ac:dyDescent="0.25">
      <c r="A94" s="24" t="s">
        <v>46</v>
      </c>
      <c r="B94" s="24" t="s">
        <v>24</v>
      </c>
      <c r="C94" s="23">
        <v>700</v>
      </c>
      <c r="D94" s="24" t="s">
        <v>187</v>
      </c>
      <c r="E94" s="24">
        <v>2635532022</v>
      </c>
      <c r="F94" s="33">
        <v>20227100127492</v>
      </c>
      <c r="G94" s="34">
        <v>44760</v>
      </c>
      <c r="H94" s="35">
        <f>IF(G94="","",WORKDAY(G94,I94,[1]FESTIVOS!$A$2:$V$146))</f>
        <v>44768</v>
      </c>
      <c r="I94" s="26">
        <f>IFERROR(IFERROR(IF(B94=VLOOKUP(B94,[1]Dependencias!$J$3:$J$4,1,FALSE),VLOOKUP(B94,[1]Dependencias!$J$3:$K$4,2,FALSE)),VLOOKUP(A94,[1]Dependencias!$F$3:$I$15,4,FALSE)),"")</f>
        <v>5</v>
      </c>
      <c r="J94" s="24" t="s">
        <v>192</v>
      </c>
      <c r="K94" s="24" t="s">
        <v>354</v>
      </c>
      <c r="L94" s="36" t="str">
        <f>IFERROR(VLOOKUP($C94,[1]Dependencias!$A$2:$D$26,2,FALSE),"")</f>
        <v>Direccion de Gestion Corporativa</v>
      </c>
      <c r="M94" s="36" t="str">
        <f>IFERROR(VLOOKUP($C94,[1]Dependencias!$A$2:$D$26,4,FALSE),"")</f>
        <v>Yamile Borja Martinez</v>
      </c>
      <c r="N94" s="25">
        <v>44761</v>
      </c>
      <c r="O94" s="37">
        <f>IF(N94="","No hay fecha de respuesta!",NETWORKDAYS(G94,N94,[1]FESTIVOS!$A$2:$A$146))</f>
        <v>2</v>
      </c>
      <c r="P94" s="24" t="s">
        <v>201</v>
      </c>
    </row>
    <row r="95" spans="1:16" ht="17.25" x14ac:dyDescent="0.25">
      <c r="A95" s="24" t="s">
        <v>41</v>
      </c>
      <c r="B95" s="24" t="s">
        <v>188</v>
      </c>
      <c r="C95" s="23">
        <v>120</v>
      </c>
      <c r="D95" s="24" t="s">
        <v>195</v>
      </c>
      <c r="E95" s="24">
        <v>2636812022</v>
      </c>
      <c r="F95" s="33">
        <v>20227100127552</v>
      </c>
      <c r="G95" s="34">
        <v>44760</v>
      </c>
      <c r="H95" s="35">
        <f>IF(G95="","",WORKDAY(G95,I95,[1]FESTIVOS!$A$2:$V$146))</f>
        <v>44782</v>
      </c>
      <c r="I95" s="26">
        <f>IFERROR(IFERROR(IF(B95=VLOOKUP(B95,[1]Dependencias!$J$3:$J$4,1,FALSE),VLOOKUP(B95,[1]Dependencias!$J$3:$K$4,2,FALSE)),VLOOKUP(A95,[1]Dependencias!$F$3:$I$15,4,FALSE)),"")</f>
        <v>15</v>
      </c>
      <c r="J95" s="24" t="s">
        <v>140</v>
      </c>
      <c r="K95" s="24" t="s">
        <v>355</v>
      </c>
      <c r="L95" s="36" t="str">
        <f>IFERROR(VLOOKUP($C95,[1]Dependencias!$A$2:$D$26,2,FALSE),"")</f>
        <v>Oficina Asesora de Comunicaciones</v>
      </c>
      <c r="M95" s="36" t="str">
        <f>IFERROR(VLOOKUP($C95,[1]Dependencias!$A$2:$D$26,4,FALSE),"")</f>
        <v>Carolina Ruiz Caicedo</v>
      </c>
      <c r="N95" s="25">
        <v>44777</v>
      </c>
      <c r="O95" s="37">
        <f>IF(N95="","No hay fecha de respuesta!",NETWORKDAYS(G95,N95,[1]FESTIVOS!$A$2:$A$146))</f>
        <v>13</v>
      </c>
      <c r="P95" s="24" t="s">
        <v>356</v>
      </c>
    </row>
    <row r="96" spans="1:16" ht="17.25" x14ac:dyDescent="0.25">
      <c r="A96" s="24" t="s">
        <v>41</v>
      </c>
      <c r="B96" s="24" t="s">
        <v>24</v>
      </c>
      <c r="C96" s="23">
        <v>700</v>
      </c>
      <c r="D96" s="24" t="s">
        <v>187</v>
      </c>
      <c r="E96" s="24">
        <v>2654122022</v>
      </c>
      <c r="F96" s="33">
        <v>20227100127922</v>
      </c>
      <c r="G96" s="34">
        <v>44761</v>
      </c>
      <c r="H96" s="35">
        <f>IF(G96="","",WORKDAY(G96,I96,[1]FESTIVOS!$A$2:$V$146))</f>
        <v>44769</v>
      </c>
      <c r="I96" s="26">
        <f>IFERROR(IFERROR(IF(B96=VLOOKUP(B96,[1]Dependencias!$J$3:$J$4,1,FALSE),VLOOKUP(B96,[1]Dependencias!$J$3:$K$4,2,FALSE)),VLOOKUP(A96,[1]Dependencias!$F$3:$I$15,4,FALSE)),"")</f>
        <v>5</v>
      </c>
      <c r="J96" s="24" t="s">
        <v>192</v>
      </c>
      <c r="K96" s="24" t="s">
        <v>357</v>
      </c>
      <c r="L96" s="36" t="str">
        <f>IFERROR(VLOOKUP($C96,[1]Dependencias!$A$2:$D$26,2,FALSE),"")</f>
        <v>Direccion de Gestion Corporativa</v>
      </c>
      <c r="M96" s="36" t="str">
        <f>IFERROR(VLOOKUP($C96,[1]Dependencias!$A$2:$D$26,4,FALSE),"")</f>
        <v>Yamile Borja Martinez</v>
      </c>
      <c r="N96" s="25">
        <v>44761</v>
      </c>
      <c r="O96" s="37">
        <f>IF(N96="","No hay fecha de respuesta!",NETWORKDAYS(G96,N96,[1]FESTIVOS!$A$2:$A$146))</f>
        <v>1</v>
      </c>
      <c r="P96" s="24" t="s">
        <v>199</v>
      </c>
    </row>
    <row r="97" spans="1:16" ht="17.25" x14ac:dyDescent="0.25">
      <c r="A97" s="24" t="s">
        <v>46</v>
      </c>
      <c r="B97" s="24" t="s">
        <v>188</v>
      </c>
      <c r="C97" s="23">
        <v>310</v>
      </c>
      <c r="D97" s="24" t="s">
        <v>187</v>
      </c>
      <c r="E97" s="24">
        <v>2658912022</v>
      </c>
      <c r="F97" s="33">
        <v>20227100128592</v>
      </c>
      <c r="G97" s="34">
        <v>44761</v>
      </c>
      <c r="H97" s="35">
        <f>IF(G97="","",WORKDAY(G97,I97,[1]FESTIVOS!$A$2:$V$146))</f>
        <v>44776</v>
      </c>
      <c r="I97" s="26">
        <f>IFERROR(IFERROR(IF(B97=VLOOKUP(B97,[1]Dependencias!$J$3:$J$4,1,FALSE),VLOOKUP(B97,[1]Dependencias!$J$3:$K$4,2,FALSE)),VLOOKUP(A97,[1]Dependencias!$F$3:$I$15,4,FALSE)),"")</f>
        <v>10</v>
      </c>
      <c r="J97" s="24" t="s">
        <v>189</v>
      </c>
      <c r="K97" s="24" t="s">
        <v>197</v>
      </c>
      <c r="L97" s="36" t="str">
        <f>IFERROR(VLOOKUP($C97,[1]Dependencias!$A$2:$D$26,2,FALSE),"")</f>
        <v>Subdirección de Gestión Cultural y Artística</v>
      </c>
      <c r="M97" s="36" t="str">
        <f>IFERROR(VLOOKUP($C97,[1]Dependencias!$A$2:$D$26,4,FALSE),"")</f>
        <v>Ines Elvira Montealegre Martinez</v>
      </c>
      <c r="N97" s="25">
        <v>44769</v>
      </c>
      <c r="O97" s="37">
        <f>IF(N97="","No hay fecha de respuesta!",NETWORKDAYS(G97,N97,[1]FESTIVOS!$A$2:$A$146))</f>
        <v>6</v>
      </c>
      <c r="P97" s="24" t="s">
        <v>358</v>
      </c>
    </row>
    <row r="98" spans="1:16" ht="17.25" x14ac:dyDescent="0.25">
      <c r="A98" s="24" t="s">
        <v>46</v>
      </c>
      <c r="B98" s="24" t="s">
        <v>188</v>
      </c>
      <c r="C98" s="23">
        <v>330</v>
      </c>
      <c r="D98" s="24" t="s">
        <v>187</v>
      </c>
      <c r="E98" s="24">
        <v>2675012022</v>
      </c>
      <c r="F98" s="33">
        <v>20227100129142</v>
      </c>
      <c r="G98" s="34">
        <v>44763</v>
      </c>
      <c r="H98" s="35">
        <f>IF(G98="","",WORKDAY(G98,I98,[1]FESTIVOS!$A$2:$V$146))</f>
        <v>44777</v>
      </c>
      <c r="I98" s="26">
        <f>IFERROR(IFERROR(IF(B98=VLOOKUP(B98,[1]Dependencias!$J$3:$J$4,1,FALSE),VLOOKUP(B98,[1]Dependencias!$J$3:$K$4,2,FALSE)),VLOOKUP(A98,[1]Dependencias!$F$3:$I$15,4,FALSE)),"")</f>
        <v>10</v>
      </c>
      <c r="J98" s="24" t="s">
        <v>142</v>
      </c>
      <c r="K98" s="24" t="s">
        <v>359</v>
      </c>
      <c r="L98" s="36" t="str">
        <f>IFERROR(VLOOKUP($C98,[1]Dependencias!$A$2:$D$26,2,FALSE),"")</f>
        <v>Subdirección de Infraestructura y patrimonio cultural</v>
      </c>
      <c r="M98" s="36" t="str">
        <f>IFERROR(VLOOKUP($C98,[1]Dependencias!$A$2:$D$26,4,FALSE),"")</f>
        <v>Ivan Dario Quiñones Sanchez</v>
      </c>
      <c r="N98" s="25">
        <v>44777</v>
      </c>
      <c r="O98" s="37">
        <f>IF(N98="","No hay fecha de respuesta!",NETWORKDAYS(G98,N98,[1]FESTIVOS!$A$2:$A$146))</f>
        <v>11</v>
      </c>
      <c r="P98" s="24" t="s">
        <v>360</v>
      </c>
    </row>
    <row r="99" spans="1:16" ht="17.25" x14ac:dyDescent="0.25">
      <c r="A99" s="24" t="s">
        <v>46</v>
      </c>
      <c r="B99" s="24" t="s">
        <v>188</v>
      </c>
      <c r="C99" s="23">
        <v>210</v>
      </c>
      <c r="D99" s="24" t="s">
        <v>187</v>
      </c>
      <c r="E99" s="24">
        <v>2667662022</v>
      </c>
      <c r="F99" s="33">
        <v>20227100129262</v>
      </c>
      <c r="G99" s="34">
        <v>44763</v>
      </c>
      <c r="H99" s="35">
        <f>IF(G99="","",WORKDAY(G99,I99,[1]FESTIVOS!$A$2:$V$146))</f>
        <v>44777</v>
      </c>
      <c r="I99" s="26">
        <f>IFERROR(IFERROR(IF(B99=VLOOKUP(B99,[1]Dependencias!$J$3:$J$4,1,FALSE),VLOOKUP(B99,[1]Dependencias!$J$3:$K$4,2,FALSE)),VLOOKUP(A99,[1]Dependencias!$F$3:$I$15,4,FALSE)),"")</f>
        <v>10</v>
      </c>
      <c r="J99" s="24" t="s">
        <v>191</v>
      </c>
      <c r="K99" s="24" t="s">
        <v>361</v>
      </c>
      <c r="L99" s="36" t="str">
        <f>IFERROR(VLOOKUP($C99,[1]Dependencias!$A$2:$D$26,2,FALSE),"")</f>
        <v>Dirección de Asuntos Locales y Participación</v>
      </c>
      <c r="M99" s="36" t="str">
        <f>IFERROR(VLOOKUP($C99,[1]Dependencias!$A$2:$D$26,4,FALSE),"")</f>
        <v>Alejandro Franco Plata</v>
      </c>
      <c r="N99" s="25">
        <v>44776</v>
      </c>
      <c r="O99" s="37">
        <f>IF(N99="","No hay fecha de respuesta!",NETWORKDAYS(G99,N99,[1]FESTIVOS!$A$2:$A$146))</f>
        <v>10</v>
      </c>
      <c r="P99" s="24" t="s">
        <v>362</v>
      </c>
    </row>
    <row r="100" spans="1:16" ht="17.25" x14ac:dyDescent="0.25">
      <c r="A100" s="24" t="s">
        <v>46</v>
      </c>
      <c r="B100" s="24" t="s">
        <v>188</v>
      </c>
      <c r="C100" s="23">
        <v>310</v>
      </c>
      <c r="D100" s="24" t="s">
        <v>187</v>
      </c>
      <c r="E100" s="24">
        <v>2668232022</v>
      </c>
      <c r="F100" s="33">
        <v>20227100129312</v>
      </c>
      <c r="G100" s="34">
        <v>44763</v>
      </c>
      <c r="H100" s="35">
        <f>IF(G100="","",WORKDAY(G100,I100,[1]FESTIVOS!$A$2:$V$146))</f>
        <v>44777</v>
      </c>
      <c r="I100" s="26">
        <f>IFERROR(IFERROR(IF(B100=VLOOKUP(B100,[1]Dependencias!$J$3:$J$4,1,FALSE),VLOOKUP(B100,[1]Dependencias!$J$3:$K$4,2,FALSE)),VLOOKUP(A100,[1]Dependencias!$F$3:$I$15,4,FALSE)),"")</f>
        <v>10</v>
      </c>
      <c r="J100" s="24" t="s">
        <v>189</v>
      </c>
      <c r="K100" s="24" t="s">
        <v>363</v>
      </c>
      <c r="L100" s="36" t="str">
        <f>IFERROR(VLOOKUP($C100,[1]Dependencias!$A$2:$D$26,2,FALSE),"")</f>
        <v>Subdirección de Gestión Cultural y Artística</v>
      </c>
      <c r="M100" s="36" t="str">
        <f>IFERROR(VLOOKUP($C100,[1]Dependencias!$A$2:$D$26,4,FALSE),"")</f>
        <v>Ines Elvira Montealegre Martinez</v>
      </c>
      <c r="N100" s="25">
        <v>44769</v>
      </c>
      <c r="O100" s="37">
        <f>IF(N100="","No hay fecha de respuesta!",NETWORKDAYS(G100,N100,[1]FESTIVOS!$A$2:$A$146))</f>
        <v>5</v>
      </c>
      <c r="P100" s="24" t="s">
        <v>364</v>
      </c>
    </row>
    <row r="101" spans="1:16" ht="17.25" x14ac:dyDescent="0.25">
      <c r="A101" s="24" t="s">
        <v>35</v>
      </c>
      <c r="B101" s="24" t="s">
        <v>24</v>
      </c>
      <c r="C101" s="23">
        <v>700</v>
      </c>
      <c r="D101" s="24" t="s">
        <v>187</v>
      </c>
      <c r="E101" s="24">
        <v>2671572022</v>
      </c>
      <c r="F101" s="33">
        <v>20227100129542</v>
      </c>
      <c r="G101" s="34">
        <v>44763</v>
      </c>
      <c r="H101" s="35">
        <f>IF(G101="","",WORKDAY(G101,I101,[1]FESTIVOS!$A$2:$V$146))</f>
        <v>44770</v>
      </c>
      <c r="I101" s="26">
        <f>IFERROR(IFERROR(IF(B101=VLOOKUP(B101,[1]Dependencias!$J$3:$J$4,1,FALSE),VLOOKUP(B101,[1]Dependencias!$J$3:$K$4,2,FALSE)),VLOOKUP(A101,[1]Dependencias!$F$3:$I$15,4,FALSE)),"")</f>
        <v>5</v>
      </c>
      <c r="J101" s="24" t="s">
        <v>192</v>
      </c>
      <c r="K101" s="24" t="s">
        <v>365</v>
      </c>
      <c r="L101" s="36" t="str">
        <f>IFERROR(VLOOKUP($C101,[1]Dependencias!$A$2:$D$26,2,FALSE),"")</f>
        <v>Direccion de Gestion Corporativa</v>
      </c>
      <c r="M101" s="36" t="str">
        <f>IFERROR(VLOOKUP($C101,[1]Dependencias!$A$2:$D$26,4,FALSE),"")</f>
        <v>Yamile Borja Martinez</v>
      </c>
      <c r="N101" s="25">
        <v>44763</v>
      </c>
      <c r="O101" s="37">
        <f>IF(N101="","No hay fecha de respuesta!",NETWORKDAYS(G101,N101,[1]FESTIVOS!$A$2:$A$146))</f>
        <v>1</v>
      </c>
      <c r="P101" s="24" t="s">
        <v>201</v>
      </c>
    </row>
    <row r="102" spans="1:16" ht="17.25" x14ac:dyDescent="0.25">
      <c r="A102" s="24" t="s">
        <v>46</v>
      </c>
      <c r="B102" s="24" t="s">
        <v>188</v>
      </c>
      <c r="C102" s="23">
        <v>310</v>
      </c>
      <c r="D102" s="24" t="s">
        <v>187</v>
      </c>
      <c r="E102" s="24">
        <v>2671632022</v>
      </c>
      <c r="F102" s="33">
        <v>20227100129552</v>
      </c>
      <c r="G102" s="34">
        <v>44763</v>
      </c>
      <c r="H102" s="35">
        <f>IF(G102="","",WORKDAY(G102,I102,[1]FESTIVOS!$A$2:$V$146))</f>
        <v>44777</v>
      </c>
      <c r="I102" s="26">
        <f>IFERROR(IFERROR(IF(B102=VLOOKUP(B102,[1]Dependencias!$J$3:$J$4,1,FALSE),VLOOKUP(B102,[1]Dependencias!$J$3:$K$4,2,FALSE)),VLOOKUP(A102,[1]Dependencias!$F$3:$I$15,4,FALSE)),"")</f>
        <v>10</v>
      </c>
      <c r="J102" s="24" t="s">
        <v>189</v>
      </c>
      <c r="K102" s="24" t="s">
        <v>366</v>
      </c>
      <c r="L102" s="36" t="str">
        <f>IFERROR(VLOOKUP($C102,[1]Dependencias!$A$2:$D$26,2,FALSE),"")</f>
        <v>Subdirección de Gestión Cultural y Artística</v>
      </c>
      <c r="M102" s="36" t="str">
        <f>IFERROR(VLOOKUP($C102,[1]Dependencias!$A$2:$D$26,4,FALSE),"")</f>
        <v>Ines Elvira Montealegre Martinez</v>
      </c>
      <c r="N102" s="25">
        <v>44769</v>
      </c>
      <c r="O102" s="37">
        <f>IF(N102="","No hay fecha de respuesta!",NETWORKDAYS(G102,N102,[1]FESTIVOS!$A$2:$A$146))</f>
        <v>5</v>
      </c>
      <c r="P102" s="24" t="s">
        <v>367</v>
      </c>
    </row>
    <row r="103" spans="1:16" ht="17.25" x14ac:dyDescent="0.25">
      <c r="A103" s="24" t="s">
        <v>41</v>
      </c>
      <c r="B103" s="24" t="s">
        <v>188</v>
      </c>
      <c r="C103" s="23">
        <v>800</v>
      </c>
      <c r="D103" s="24" t="s">
        <v>187</v>
      </c>
      <c r="E103" s="24">
        <v>2673752022</v>
      </c>
      <c r="F103" s="33">
        <v>20227100129712</v>
      </c>
      <c r="G103" s="34">
        <v>44763</v>
      </c>
      <c r="H103" s="35">
        <f>IF(G103="","",WORKDAY(G103,I103,[1]FESTIVOS!$A$2:$V$146))</f>
        <v>44784</v>
      </c>
      <c r="I103" s="26">
        <f>IFERROR(IFERROR(IF(B103=VLOOKUP(B103,[1]Dependencias!$J$3:$J$4,1,FALSE),VLOOKUP(B103,[1]Dependencias!$J$3:$K$4,2,FALSE)),VLOOKUP(A103,[1]Dependencias!$F$3:$I$15,4,FALSE)),"")</f>
        <v>15</v>
      </c>
      <c r="J103" s="24" t="s">
        <v>148</v>
      </c>
      <c r="K103" s="24" t="s">
        <v>368</v>
      </c>
      <c r="L103" s="36" t="str">
        <f>IFERROR(VLOOKUP($C103,[1]Dependencias!$A$2:$D$26,2,FALSE),"")</f>
        <v>Dirección de Lectura y Bibliotecas</v>
      </c>
      <c r="M103" s="36" t="str">
        <f>IFERROR(VLOOKUP($C103,[1]Dependencias!$A$2:$D$26,4,FALSE),"")</f>
        <v>Maria Consuelo Gaitan Gaitan</v>
      </c>
      <c r="N103" s="25">
        <v>44771</v>
      </c>
      <c r="O103" s="37">
        <f>IF(N103="","No hay fecha de respuesta!",NETWORKDAYS(G103,N103,[1]FESTIVOS!$A$2:$A$146))</f>
        <v>7</v>
      </c>
      <c r="P103" s="24" t="s">
        <v>369</v>
      </c>
    </row>
    <row r="104" spans="1:16" ht="17.25" x14ac:dyDescent="0.25">
      <c r="A104" s="24" t="s">
        <v>41</v>
      </c>
      <c r="B104" s="24" t="s">
        <v>188</v>
      </c>
      <c r="C104" s="23">
        <v>300</v>
      </c>
      <c r="D104" s="24" t="s">
        <v>187</v>
      </c>
      <c r="E104" s="24">
        <v>2674502022</v>
      </c>
      <c r="F104" s="33">
        <v>20227100129782</v>
      </c>
      <c r="G104" s="34">
        <v>44763</v>
      </c>
      <c r="H104" s="35">
        <f>IF(G104="","",WORKDAY(G104,I104,[1]FESTIVOS!$A$2:$V$146))</f>
        <v>44784</v>
      </c>
      <c r="I104" s="26">
        <f>IFERROR(IFERROR(IF(B104=VLOOKUP(B104,[1]Dependencias!$J$3:$J$4,1,FALSE),VLOOKUP(B104,[1]Dependencias!$J$3:$K$4,2,FALSE)),VLOOKUP(A104,[1]Dependencias!$F$3:$I$15,4,FALSE)),"")</f>
        <v>15</v>
      </c>
      <c r="J104" s="24" t="s">
        <v>140</v>
      </c>
      <c r="K104" s="24" t="s">
        <v>370</v>
      </c>
      <c r="L104" s="36" t="str">
        <f>IFERROR(VLOOKUP($C104,[1]Dependencias!$A$2:$D$26,2,FALSE),"")</f>
        <v>Dirección de Arte, Cultura y Patrimonio</v>
      </c>
      <c r="M104" s="36" t="str">
        <f>IFERROR(VLOOKUP($C104,[1]Dependencias!$A$2:$D$26,4,FALSE),"")</f>
        <v>Liliana Mercedes Gonzalez Jinete</v>
      </c>
      <c r="N104" s="25">
        <v>44775</v>
      </c>
      <c r="O104" s="37">
        <f>IF(N104="","No hay fecha de respuesta!",NETWORKDAYS(G104,N104,[1]FESTIVOS!$A$2:$A$146))</f>
        <v>9</v>
      </c>
      <c r="P104" s="24" t="s">
        <v>371</v>
      </c>
    </row>
    <row r="105" spans="1:16" ht="17.25" x14ac:dyDescent="0.25">
      <c r="A105" s="24" t="s">
        <v>41</v>
      </c>
      <c r="B105" s="24" t="s">
        <v>188</v>
      </c>
      <c r="C105" s="23">
        <v>310</v>
      </c>
      <c r="D105" s="24" t="s">
        <v>187</v>
      </c>
      <c r="E105" s="24">
        <v>2677162022</v>
      </c>
      <c r="F105" s="33">
        <v>20227100130052</v>
      </c>
      <c r="G105" s="34">
        <v>44763</v>
      </c>
      <c r="H105" s="35">
        <f>IF(G105="","",WORKDAY(G105,I105,[1]FESTIVOS!$A$2:$V$146))</f>
        <v>44784</v>
      </c>
      <c r="I105" s="26">
        <f>IFERROR(IFERROR(IF(B105=VLOOKUP(B105,[1]Dependencias!$J$3:$J$4,1,FALSE),VLOOKUP(B105,[1]Dependencias!$J$3:$K$4,2,FALSE)),VLOOKUP(A105,[1]Dependencias!$F$3:$I$15,4,FALSE)),"")</f>
        <v>15</v>
      </c>
      <c r="J105" s="24" t="s">
        <v>140</v>
      </c>
      <c r="K105" s="24" t="s">
        <v>372</v>
      </c>
      <c r="L105" s="36" t="str">
        <f>IFERROR(VLOOKUP($C105,[1]Dependencias!$A$2:$D$26,2,FALSE),"")</f>
        <v>Subdirección de Gestión Cultural y Artística</v>
      </c>
      <c r="M105" s="36" t="str">
        <f>IFERROR(VLOOKUP($C105,[1]Dependencias!$A$2:$D$26,4,FALSE),"")</f>
        <v>Ines Elvira Montealegre Martinez</v>
      </c>
      <c r="N105" s="25">
        <v>44769</v>
      </c>
      <c r="O105" s="37">
        <f>IF(N105="","No hay fecha de respuesta!",NETWORKDAYS(G105,N105,[1]FESTIVOS!$A$2:$A$146))</f>
        <v>5</v>
      </c>
      <c r="P105" s="24" t="s">
        <v>373</v>
      </c>
    </row>
    <row r="106" spans="1:16" ht="17.25" x14ac:dyDescent="0.25">
      <c r="A106" s="24" t="s">
        <v>46</v>
      </c>
      <c r="B106" s="24" t="s">
        <v>188</v>
      </c>
      <c r="C106" s="23">
        <v>700</v>
      </c>
      <c r="D106" s="24" t="s">
        <v>190</v>
      </c>
      <c r="E106" s="24">
        <v>2646312022</v>
      </c>
      <c r="F106" s="33">
        <v>20227100130352</v>
      </c>
      <c r="G106" s="34">
        <v>44761</v>
      </c>
      <c r="H106" s="35">
        <f>IF(G106="","",WORKDAY(G106,I106,[1]FESTIVOS!$A$2:$V$146))</f>
        <v>44776</v>
      </c>
      <c r="I106" s="26">
        <f>IFERROR(IFERROR(IF(B106=VLOOKUP(B106,[1]Dependencias!$J$3:$J$4,1,FALSE),VLOOKUP(B106,[1]Dependencias!$J$3:$K$4,2,FALSE)),VLOOKUP(A106,[1]Dependencias!$F$3:$I$15,4,FALSE)),"")</f>
        <v>10</v>
      </c>
      <c r="J106" s="24" t="s">
        <v>151</v>
      </c>
      <c r="K106" s="24" t="s">
        <v>374</v>
      </c>
      <c r="L106" s="36" t="str">
        <f>IFERROR(VLOOKUP($C106,[1]Dependencias!$A$2:$D$26,2,FALSE),"")</f>
        <v>Direccion de Gestion Corporativa</v>
      </c>
      <c r="M106" s="36" t="str">
        <f>IFERROR(VLOOKUP($C106,[1]Dependencias!$A$2:$D$26,4,FALSE),"")</f>
        <v>Yamile Borja Martinez</v>
      </c>
      <c r="N106" s="25">
        <v>44776</v>
      </c>
      <c r="O106" s="37">
        <f>IF(N106="","No hay fecha de respuesta!",NETWORKDAYS(G106,N106,[1]FESTIVOS!$A$2:$A$146))</f>
        <v>11</v>
      </c>
      <c r="P106" s="24" t="s">
        <v>375</v>
      </c>
    </row>
    <row r="107" spans="1:16" ht="17.25" x14ac:dyDescent="0.25">
      <c r="A107" s="24" t="s">
        <v>66</v>
      </c>
      <c r="B107" s="24" t="s">
        <v>24</v>
      </c>
      <c r="C107" s="23">
        <v>700</v>
      </c>
      <c r="D107" s="24" t="s">
        <v>190</v>
      </c>
      <c r="E107" s="24">
        <v>2646692022</v>
      </c>
      <c r="F107" s="33">
        <v>20227100130372</v>
      </c>
      <c r="G107" s="34">
        <v>44761</v>
      </c>
      <c r="H107" s="35">
        <f>IF(G107="","",WORKDAY(G107,I107,[1]FESTIVOS!$A$2:$V$146))</f>
        <v>44769</v>
      </c>
      <c r="I107" s="26">
        <f>IFERROR(IFERROR(IF(B107=VLOOKUP(B107,[1]Dependencias!$J$3:$J$4,1,FALSE),VLOOKUP(B107,[1]Dependencias!$J$3:$K$4,2,FALSE)),VLOOKUP(A107,[1]Dependencias!$F$3:$I$15,4,FALSE)),"")</f>
        <v>5</v>
      </c>
      <c r="J107" s="24" t="s">
        <v>192</v>
      </c>
      <c r="K107" s="24" t="s">
        <v>376</v>
      </c>
      <c r="L107" s="36" t="str">
        <f>IFERROR(VLOOKUP($C107,[1]Dependencias!$A$2:$D$26,2,FALSE),"")</f>
        <v>Direccion de Gestion Corporativa</v>
      </c>
      <c r="M107" s="36" t="str">
        <f>IFERROR(VLOOKUP($C107,[1]Dependencias!$A$2:$D$26,4,FALSE),"")</f>
        <v>Yamile Borja Martinez</v>
      </c>
      <c r="N107" s="25">
        <v>44769</v>
      </c>
      <c r="O107" s="37">
        <f>IF(N107="","No hay fecha de respuesta!",NETWORKDAYS(G107,N107,[1]FESTIVOS!$A$2:$A$146))</f>
        <v>6</v>
      </c>
      <c r="P107" s="24" t="s">
        <v>377</v>
      </c>
    </row>
    <row r="108" spans="1:16" ht="17.25" x14ac:dyDescent="0.25">
      <c r="A108" s="24" t="s">
        <v>41</v>
      </c>
      <c r="B108" s="24" t="s">
        <v>24</v>
      </c>
      <c r="C108" s="23">
        <v>700</v>
      </c>
      <c r="D108" s="24" t="s">
        <v>187</v>
      </c>
      <c r="E108" s="24">
        <v>2685152022</v>
      </c>
      <c r="F108" s="33">
        <v>20227100130362</v>
      </c>
      <c r="G108" s="34">
        <v>44763</v>
      </c>
      <c r="H108" s="35">
        <f>IF(G108="","",WORKDAY(G108,I108,[1]FESTIVOS!$A$2:$V$146))</f>
        <v>44770</v>
      </c>
      <c r="I108" s="26">
        <f>IFERROR(IFERROR(IF(B108=VLOOKUP(B108,[1]Dependencias!$J$3:$J$4,1,FALSE),VLOOKUP(B108,[1]Dependencias!$J$3:$K$4,2,FALSE)),VLOOKUP(A108,[1]Dependencias!$F$3:$I$15,4,FALSE)),"")</f>
        <v>5</v>
      </c>
      <c r="J108" s="24" t="s">
        <v>192</v>
      </c>
      <c r="K108" s="24" t="s">
        <v>378</v>
      </c>
      <c r="L108" s="36" t="str">
        <f>IFERROR(VLOOKUP($C108,[1]Dependencias!$A$2:$D$26,2,FALSE),"")</f>
        <v>Direccion de Gestion Corporativa</v>
      </c>
      <c r="M108" s="36" t="str">
        <f>IFERROR(VLOOKUP($C108,[1]Dependencias!$A$2:$D$26,4,FALSE),"")</f>
        <v>Yamile Borja Martinez</v>
      </c>
      <c r="N108" s="25">
        <v>44764</v>
      </c>
      <c r="O108" s="37">
        <f>IF(N108="","No hay fecha de respuesta!",NETWORKDAYS(G108,N108,[1]FESTIVOS!$A$2:$A$146))</f>
        <v>2</v>
      </c>
      <c r="P108" s="24" t="s">
        <v>379</v>
      </c>
    </row>
    <row r="109" spans="1:16" ht="17.25" x14ac:dyDescent="0.25">
      <c r="A109" s="24" t="s">
        <v>41</v>
      </c>
      <c r="B109" s="24" t="s">
        <v>188</v>
      </c>
      <c r="C109" s="23">
        <v>330</v>
      </c>
      <c r="D109" s="24" t="s">
        <v>187</v>
      </c>
      <c r="E109" s="24">
        <v>2681752022</v>
      </c>
      <c r="F109" s="33">
        <v>20227100130432</v>
      </c>
      <c r="G109" s="34">
        <v>44764</v>
      </c>
      <c r="H109" s="35">
        <f>IF(G109="","",WORKDAY(G109,I109,[1]FESTIVOS!$A$2:$V$146))</f>
        <v>44785</v>
      </c>
      <c r="I109" s="26">
        <f>IFERROR(IFERROR(IF(B109=VLOOKUP(B109,[1]Dependencias!$J$3:$J$4,1,FALSE),VLOOKUP(B109,[1]Dependencias!$J$3:$K$4,2,FALSE)),VLOOKUP(A109,[1]Dependencias!$F$3:$I$15,4,FALSE)),"")</f>
        <v>15</v>
      </c>
      <c r="J109" s="24" t="s">
        <v>142</v>
      </c>
      <c r="K109" s="24" t="s">
        <v>380</v>
      </c>
      <c r="L109" s="36" t="str">
        <f>IFERROR(VLOOKUP($C109,[1]Dependencias!$A$2:$D$26,2,FALSE),"")</f>
        <v>Subdirección de Infraestructura y patrimonio cultural</v>
      </c>
      <c r="M109" s="36" t="str">
        <f>IFERROR(VLOOKUP($C109,[1]Dependencias!$A$2:$D$26,4,FALSE),"")</f>
        <v>Ivan Dario Quiñones Sanchez</v>
      </c>
      <c r="N109" s="25"/>
      <c r="O109" s="37" t="str">
        <f>IF(N109="","No hay fecha de respuesta!",NETWORKDAYS(G109,N109,[1]FESTIVOS!$A$2:$A$146))</f>
        <v>No hay fecha de respuesta!</v>
      </c>
      <c r="P109" s="24"/>
    </row>
    <row r="110" spans="1:16" ht="17.25" x14ac:dyDescent="0.25">
      <c r="A110" s="24" t="s">
        <v>46</v>
      </c>
      <c r="B110" s="24" t="s">
        <v>188</v>
      </c>
      <c r="C110" s="23">
        <v>310</v>
      </c>
      <c r="D110" s="24" t="s">
        <v>187</v>
      </c>
      <c r="E110" s="24">
        <v>2682002022</v>
      </c>
      <c r="F110" s="33">
        <v>20227100130472</v>
      </c>
      <c r="G110" s="34">
        <v>44764</v>
      </c>
      <c r="H110" s="35">
        <f>IF(G110="","",WORKDAY(G110,I110,[1]FESTIVOS!$A$2:$V$146))</f>
        <v>44778</v>
      </c>
      <c r="I110" s="26">
        <f>IFERROR(IFERROR(IF(B110=VLOOKUP(B110,[1]Dependencias!$J$3:$J$4,1,FALSE),VLOOKUP(B110,[1]Dependencias!$J$3:$K$4,2,FALSE)),VLOOKUP(A110,[1]Dependencias!$F$3:$I$15,4,FALSE)),"")</f>
        <v>10</v>
      </c>
      <c r="J110" s="24" t="s">
        <v>189</v>
      </c>
      <c r="K110" s="24" t="s">
        <v>196</v>
      </c>
      <c r="L110" s="36" t="str">
        <f>IFERROR(VLOOKUP($C110,[1]Dependencias!$A$2:$D$26,2,FALSE),"")</f>
        <v>Subdirección de Gestión Cultural y Artística</v>
      </c>
      <c r="M110" s="36" t="str">
        <f>IFERROR(VLOOKUP($C110,[1]Dependencias!$A$2:$D$26,4,FALSE),"")</f>
        <v>Ines Elvira Montealegre Martinez</v>
      </c>
      <c r="N110" s="25">
        <v>44769</v>
      </c>
      <c r="O110" s="37">
        <f>IF(N110="","No hay fecha de respuesta!",NETWORKDAYS(G110,N110,[1]FESTIVOS!$A$2:$A$146))</f>
        <v>4</v>
      </c>
      <c r="P110" s="24" t="s">
        <v>381</v>
      </c>
    </row>
    <row r="111" spans="1:16" ht="17.25" x14ac:dyDescent="0.25">
      <c r="A111" s="24" t="s">
        <v>46</v>
      </c>
      <c r="B111" s="24" t="s">
        <v>188</v>
      </c>
      <c r="C111" s="23">
        <v>310</v>
      </c>
      <c r="D111" s="24" t="s">
        <v>187</v>
      </c>
      <c r="E111" s="24">
        <v>2682052022</v>
      </c>
      <c r="F111" s="33">
        <v>20227100130482</v>
      </c>
      <c r="G111" s="34">
        <v>44764</v>
      </c>
      <c r="H111" s="35">
        <f>IF(G111="","",WORKDAY(G111,I111,[1]FESTIVOS!$A$2:$V$146))</f>
        <v>44778</v>
      </c>
      <c r="I111" s="26">
        <f>IFERROR(IFERROR(IF(B111=VLOOKUP(B111,[1]Dependencias!$J$3:$J$4,1,FALSE),VLOOKUP(B111,[1]Dependencias!$J$3:$K$4,2,FALSE)),VLOOKUP(A111,[1]Dependencias!$F$3:$I$15,4,FALSE)),"")</f>
        <v>10</v>
      </c>
      <c r="J111" s="24" t="s">
        <v>189</v>
      </c>
      <c r="K111" s="24" t="s">
        <v>196</v>
      </c>
      <c r="L111" s="36" t="str">
        <f>IFERROR(VLOOKUP($C111,[1]Dependencias!$A$2:$D$26,2,FALSE),"")</f>
        <v>Subdirección de Gestión Cultural y Artística</v>
      </c>
      <c r="M111" s="36" t="str">
        <f>IFERROR(VLOOKUP($C111,[1]Dependencias!$A$2:$D$26,4,FALSE),"")</f>
        <v>Ines Elvira Montealegre Martinez</v>
      </c>
      <c r="N111" s="25">
        <v>44769</v>
      </c>
      <c r="O111" s="37">
        <f>IF(N111="","No hay fecha de respuesta!",NETWORKDAYS(G111,N111,[1]FESTIVOS!$A$2:$A$146))</f>
        <v>4</v>
      </c>
      <c r="P111" s="24" t="s">
        <v>382</v>
      </c>
    </row>
    <row r="112" spans="1:16" ht="17.25" x14ac:dyDescent="0.25">
      <c r="A112" s="24" t="s">
        <v>46</v>
      </c>
      <c r="B112" s="24" t="s">
        <v>188</v>
      </c>
      <c r="C112" s="23">
        <v>220</v>
      </c>
      <c r="D112" s="24" t="s">
        <v>190</v>
      </c>
      <c r="E112" s="24">
        <v>2535842022</v>
      </c>
      <c r="F112" s="33">
        <v>20227100131032</v>
      </c>
      <c r="G112" s="34">
        <v>44763</v>
      </c>
      <c r="H112" s="35">
        <f>IF(G112="","",WORKDAY(G112,I112,[1]FESTIVOS!$A$2:$V$146))</f>
        <v>44777</v>
      </c>
      <c r="I112" s="26">
        <f>IFERROR(IFERROR(IF(B112=VLOOKUP(B112,[1]Dependencias!$J$3:$J$4,1,FALSE),VLOOKUP(B112,[1]Dependencias!$J$3:$K$4,2,FALSE)),VLOOKUP(A112,[1]Dependencias!$F$3:$I$15,4,FALSE)),"")</f>
        <v>10</v>
      </c>
      <c r="J112" s="24" t="s">
        <v>189</v>
      </c>
      <c r="K112" s="24" t="s">
        <v>383</v>
      </c>
      <c r="L112" s="36" t="str">
        <f>IFERROR(VLOOKUP($C112,[1]Dependencias!$A$2:$D$26,2,FALSE),"")</f>
        <v>Dirección de Fomento</v>
      </c>
      <c r="M112" s="36" t="str">
        <f>IFERROR(VLOOKUP($C112,[1]Dependencias!$A$2:$D$26,4,FALSE),"")</f>
        <v>Vanessa Barrenecha Samur</v>
      </c>
      <c r="N112" s="25">
        <v>44763</v>
      </c>
      <c r="O112" s="37">
        <f>IF(N112="","No hay fecha de respuesta!",NETWORKDAYS(G112,N112,[1]FESTIVOS!$A$2:$A$146))</f>
        <v>1</v>
      </c>
      <c r="P112" s="24" t="s">
        <v>230</v>
      </c>
    </row>
    <row r="113" spans="1:16" ht="17.25" x14ac:dyDescent="0.25">
      <c r="A113" s="24" t="s">
        <v>41</v>
      </c>
      <c r="B113" s="24" t="s">
        <v>188</v>
      </c>
      <c r="C113" s="23">
        <v>230</v>
      </c>
      <c r="D113" s="24" t="s">
        <v>190</v>
      </c>
      <c r="E113" s="24">
        <v>2667822022</v>
      </c>
      <c r="F113" s="33">
        <v>20227100127232</v>
      </c>
      <c r="G113" s="34">
        <v>44760</v>
      </c>
      <c r="H113" s="35">
        <f>IF(G113="","",WORKDAY(G113,I113,[1]FESTIVOS!$A$2:$V$146))</f>
        <v>44782</v>
      </c>
      <c r="I113" s="26">
        <f>IFERROR(IFERROR(IF(B113=VLOOKUP(B113,[1]Dependencias!$J$3:$J$4,1,FALSE),VLOOKUP(B113,[1]Dependencias!$J$3:$K$4,2,FALSE)),VLOOKUP(A113,[1]Dependencias!$F$3:$I$15,4,FALSE)),"")</f>
        <v>15</v>
      </c>
      <c r="J113" s="24" t="s">
        <v>193</v>
      </c>
      <c r="K113" s="24" t="s">
        <v>384</v>
      </c>
      <c r="L113" s="36" t="str">
        <f>IFERROR(VLOOKUP($C113,[1]Dependencias!$A$2:$D$26,2,FALSE),"")</f>
        <v>Direccion de Personas Juridicas</v>
      </c>
      <c r="M113" s="36" t="str">
        <f>IFERROR(VLOOKUP($C113,[1]Dependencias!$A$2:$D$26,4,FALSE),"")</f>
        <v>Oscar Medina Sanchez</v>
      </c>
      <c r="N113" s="25">
        <v>44771</v>
      </c>
      <c r="O113" s="37">
        <f>IF(N113="","No hay fecha de respuesta!",NETWORKDAYS(G113,N113,[1]FESTIVOS!$A$2:$A$146))</f>
        <v>9</v>
      </c>
      <c r="P113" s="24" t="s">
        <v>385</v>
      </c>
    </row>
    <row r="114" spans="1:16" ht="17.25" x14ac:dyDescent="0.25">
      <c r="A114" s="24" t="s">
        <v>46</v>
      </c>
      <c r="B114" s="24" t="s">
        <v>188</v>
      </c>
      <c r="C114" s="23">
        <v>730</v>
      </c>
      <c r="D114" s="24" t="s">
        <v>187</v>
      </c>
      <c r="E114" s="24">
        <v>2641342022</v>
      </c>
      <c r="F114" s="33">
        <v>20227100131062</v>
      </c>
      <c r="G114" s="34">
        <v>44763</v>
      </c>
      <c r="H114" s="35">
        <f>IF(G114="","",WORKDAY(G114,I114,[1]FESTIVOS!$A$2:$V$146))</f>
        <v>44777</v>
      </c>
      <c r="I114" s="26">
        <f>IFERROR(IFERROR(IF(B114=VLOOKUP(B114,[1]Dependencias!$J$3:$J$4,1,FALSE),VLOOKUP(B114,[1]Dependencias!$J$3:$K$4,2,FALSE)),VLOOKUP(A114,[1]Dependencias!$F$3:$I$15,4,FALSE)),"")</f>
        <v>10</v>
      </c>
      <c r="J114" s="24" t="s">
        <v>136</v>
      </c>
      <c r="K114" s="24" t="s">
        <v>386</v>
      </c>
      <c r="L114" s="36" t="str">
        <f>IFERROR(VLOOKUP($C114,[1]Dependencias!$A$2:$D$26,2,FALSE),"")</f>
        <v>Grupo Interno De Trabajo De Gestión Del Talento Humano</v>
      </c>
      <c r="M114" s="36" t="str">
        <f>IFERROR(VLOOKUP($C114,[1]Dependencias!$A$2:$D$26,4,FALSE),"")</f>
        <v>Alba Nohora Diaz Galan</v>
      </c>
      <c r="N114" s="25">
        <v>44774</v>
      </c>
      <c r="O114" s="37">
        <f>IF(N114="","No hay fecha de respuesta!",NETWORKDAYS(G114,N114,[1]FESTIVOS!$A$2:$A$146))</f>
        <v>8</v>
      </c>
      <c r="P114" s="24" t="s">
        <v>387</v>
      </c>
    </row>
    <row r="115" spans="1:16" ht="17.25" x14ac:dyDescent="0.25">
      <c r="A115" s="24" t="s">
        <v>41</v>
      </c>
      <c r="B115" s="24" t="s">
        <v>24</v>
      </c>
      <c r="C115" s="23">
        <v>230</v>
      </c>
      <c r="D115" s="24" t="s">
        <v>187</v>
      </c>
      <c r="E115" s="24">
        <v>2691352022</v>
      </c>
      <c r="F115" s="33">
        <v>20227100131112</v>
      </c>
      <c r="G115" s="34">
        <v>44764</v>
      </c>
      <c r="H115" s="35">
        <f>IF(G115="","",WORKDAY(G115,I115,[1]FESTIVOS!$A$2:$V$146))</f>
        <v>44771</v>
      </c>
      <c r="I115" s="26">
        <f>IFERROR(IFERROR(IF(B115=VLOOKUP(B115,[1]Dependencias!$J$3:$J$4,1,FALSE),VLOOKUP(B115,[1]Dependencias!$J$3:$K$4,2,FALSE)),VLOOKUP(A115,[1]Dependencias!$F$3:$I$15,4,FALSE)),"")</f>
        <v>5</v>
      </c>
      <c r="J115" s="24" t="s">
        <v>193</v>
      </c>
      <c r="K115" s="24" t="s">
        <v>388</v>
      </c>
      <c r="L115" s="36" t="str">
        <f>IFERROR(VLOOKUP($C115,[1]Dependencias!$A$2:$D$26,2,FALSE),"")</f>
        <v>Direccion de Personas Juridicas</v>
      </c>
      <c r="M115" s="36" t="str">
        <f>IFERROR(VLOOKUP($C115,[1]Dependencias!$A$2:$D$26,4,FALSE),"")</f>
        <v>Oscar Medina Sanchez</v>
      </c>
      <c r="N115" s="25">
        <v>44769</v>
      </c>
      <c r="O115" s="37">
        <f>IF(N115="","No hay fecha de respuesta!",NETWORKDAYS(G115,N115,[1]FESTIVOS!$A$2:$A$146))</f>
        <v>4</v>
      </c>
      <c r="P115" s="24" t="s">
        <v>389</v>
      </c>
    </row>
    <row r="116" spans="1:16" ht="17.25" x14ac:dyDescent="0.25">
      <c r="A116" s="24" t="s">
        <v>56</v>
      </c>
      <c r="B116" s="24" t="s">
        <v>188</v>
      </c>
      <c r="C116" s="23">
        <v>330</v>
      </c>
      <c r="D116" s="24" t="s">
        <v>190</v>
      </c>
      <c r="E116" s="24">
        <v>2679942022</v>
      </c>
      <c r="F116" s="33">
        <v>20227100132842</v>
      </c>
      <c r="G116" s="34">
        <v>44767</v>
      </c>
      <c r="H116" s="35">
        <f>IF(G116="","",WORKDAY(G116,I116,[1]FESTIVOS!$A$2:$V$146))</f>
        <v>44810</v>
      </c>
      <c r="I116" s="26">
        <f>IFERROR(IFERROR(IF(B116=VLOOKUP(B116,[1]Dependencias!$J$3:$J$4,1,FALSE),VLOOKUP(B116,[1]Dependencias!$J$3:$K$4,2,FALSE)),VLOOKUP(A116,[1]Dependencias!$F$3:$I$15,4,FALSE)),"")</f>
        <v>30</v>
      </c>
      <c r="J116" s="24" t="s">
        <v>142</v>
      </c>
      <c r="K116" s="24" t="s">
        <v>390</v>
      </c>
      <c r="L116" s="36" t="str">
        <f>IFERROR(VLOOKUP($C116,[1]Dependencias!$A$2:$D$26,2,FALSE),"")</f>
        <v>Subdirección de Infraestructura y patrimonio cultural</v>
      </c>
      <c r="M116" s="36" t="str">
        <f>IFERROR(VLOOKUP($C116,[1]Dependencias!$A$2:$D$26,4,FALSE),"")</f>
        <v>Ivan Dario Quiñones Sanchez</v>
      </c>
      <c r="N116" s="25"/>
      <c r="O116" s="37" t="str">
        <f>IF(N116="","No hay fecha de respuesta!",NETWORKDAYS(G116,N116,[1]FESTIVOS!$A$2:$A$146))</f>
        <v>No hay fecha de respuesta!</v>
      </c>
      <c r="P116" s="24"/>
    </row>
    <row r="117" spans="1:16" ht="17.25" x14ac:dyDescent="0.25">
      <c r="A117" s="24" t="s">
        <v>41</v>
      </c>
      <c r="B117" s="24" t="s">
        <v>24</v>
      </c>
      <c r="C117" s="23">
        <v>700</v>
      </c>
      <c r="D117" s="24" t="s">
        <v>187</v>
      </c>
      <c r="E117" s="24">
        <v>2730142022</v>
      </c>
      <c r="F117" s="33">
        <v>20227100130632</v>
      </c>
      <c r="G117" s="34">
        <v>44764</v>
      </c>
      <c r="H117" s="35">
        <f>IF(G117="","",WORKDAY(G117,I117,[1]FESTIVOS!$A$2:$V$146))</f>
        <v>44771</v>
      </c>
      <c r="I117" s="26">
        <f>IFERROR(IFERROR(IF(B117=VLOOKUP(B117,[1]Dependencias!$J$3:$J$4,1,FALSE),VLOOKUP(B117,[1]Dependencias!$J$3:$K$4,2,FALSE)),VLOOKUP(A117,[1]Dependencias!$F$3:$I$15,4,FALSE)),"")</f>
        <v>5</v>
      </c>
      <c r="J117" s="24" t="s">
        <v>192</v>
      </c>
      <c r="K117" s="24" t="s">
        <v>391</v>
      </c>
      <c r="L117" s="36" t="str">
        <f>IFERROR(VLOOKUP($C117,[1]Dependencias!$A$2:$D$26,2,FALSE),"")</f>
        <v>Direccion de Gestion Corporativa</v>
      </c>
      <c r="M117" s="36" t="str">
        <f>IFERROR(VLOOKUP($C117,[1]Dependencias!$A$2:$D$26,4,FALSE),"")</f>
        <v>Yamile Borja Martinez</v>
      </c>
      <c r="N117" s="25">
        <v>44770</v>
      </c>
      <c r="O117" s="37">
        <f>IF(N117="","No hay fecha de respuesta!",NETWORKDAYS(G117,N117,[1]FESTIVOS!$A$2:$A$146))</f>
        <v>5</v>
      </c>
      <c r="P117" s="24" t="s">
        <v>392</v>
      </c>
    </row>
    <row r="118" spans="1:16" ht="17.25" x14ac:dyDescent="0.25">
      <c r="A118" s="24" t="s">
        <v>41</v>
      </c>
      <c r="B118" s="24" t="s">
        <v>188</v>
      </c>
      <c r="C118" s="23">
        <v>210</v>
      </c>
      <c r="D118" s="24" t="s">
        <v>187</v>
      </c>
      <c r="E118" s="24">
        <v>2703472022</v>
      </c>
      <c r="F118" s="33">
        <v>20227100131472</v>
      </c>
      <c r="G118" s="34">
        <v>44767</v>
      </c>
      <c r="H118" s="35">
        <f>IF(G118="","",WORKDAY(G118,I118,[1]FESTIVOS!$A$2:$V$146))</f>
        <v>44789</v>
      </c>
      <c r="I118" s="26">
        <f>IFERROR(IFERROR(IF(B118=VLOOKUP(B118,[1]Dependencias!$J$3:$J$4,1,FALSE),VLOOKUP(B118,[1]Dependencias!$J$3:$K$4,2,FALSE)),VLOOKUP(A118,[1]Dependencias!$F$3:$I$15,4,FALSE)),"")</f>
        <v>15</v>
      </c>
      <c r="J118" s="24" t="s">
        <v>191</v>
      </c>
      <c r="K118" s="24" t="s">
        <v>393</v>
      </c>
      <c r="L118" s="36" t="str">
        <f>IFERROR(VLOOKUP($C118,[1]Dependencias!$A$2:$D$26,2,FALSE),"")</f>
        <v>Dirección de Asuntos Locales y Participación</v>
      </c>
      <c r="M118" s="36" t="str">
        <f>IFERROR(VLOOKUP($C118,[1]Dependencias!$A$2:$D$26,4,FALSE),"")</f>
        <v>Alejandro Franco Plata</v>
      </c>
      <c r="N118" s="25"/>
      <c r="O118" s="37" t="str">
        <f>IF(N118="","No hay fecha de respuesta!",NETWORKDAYS(G118,N118,[1]FESTIVOS!$A$2:$A$146))</f>
        <v>No hay fecha de respuesta!</v>
      </c>
      <c r="P118" s="24"/>
    </row>
    <row r="119" spans="1:16" ht="17.25" x14ac:dyDescent="0.25">
      <c r="A119" s="24" t="s">
        <v>46</v>
      </c>
      <c r="B119" s="24" t="s">
        <v>24</v>
      </c>
      <c r="C119" s="23">
        <v>700</v>
      </c>
      <c r="D119" s="24" t="s">
        <v>187</v>
      </c>
      <c r="E119" s="24">
        <v>2703832022</v>
      </c>
      <c r="F119" s="33">
        <v>20227100131552</v>
      </c>
      <c r="G119" s="34">
        <v>44767</v>
      </c>
      <c r="H119" s="35">
        <f>IF(G119="","",WORKDAY(G119,I119,[1]FESTIVOS!$A$2:$V$146))</f>
        <v>44774</v>
      </c>
      <c r="I119" s="26">
        <f>IFERROR(IFERROR(IF(B119=VLOOKUP(B119,[1]Dependencias!$J$3:$J$4,1,FALSE),VLOOKUP(B119,[1]Dependencias!$J$3:$K$4,2,FALSE)),VLOOKUP(A119,[1]Dependencias!$F$3:$I$15,4,FALSE)),"")</f>
        <v>5</v>
      </c>
      <c r="J119" s="24" t="s">
        <v>192</v>
      </c>
      <c r="K119" s="24" t="s">
        <v>394</v>
      </c>
      <c r="L119" s="36" t="str">
        <f>IFERROR(VLOOKUP($C119,[1]Dependencias!$A$2:$D$26,2,FALSE),"")</f>
        <v>Direccion de Gestion Corporativa</v>
      </c>
      <c r="M119" s="36" t="str">
        <f>IFERROR(VLOOKUP($C119,[1]Dependencias!$A$2:$D$26,4,FALSE),"")</f>
        <v>Yamile Borja Martinez</v>
      </c>
      <c r="N119" s="25">
        <v>44768</v>
      </c>
      <c r="O119" s="37">
        <f>IF(N119="","No hay fecha de respuesta!",NETWORKDAYS(G119,N119,[1]FESTIVOS!$A$2:$A$146))</f>
        <v>2</v>
      </c>
      <c r="P119" s="24" t="s">
        <v>320</v>
      </c>
    </row>
    <row r="120" spans="1:16" ht="17.25" x14ac:dyDescent="0.25">
      <c r="A120" s="24" t="s">
        <v>41</v>
      </c>
      <c r="B120" s="24" t="s">
        <v>188</v>
      </c>
      <c r="C120" s="23">
        <v>310</v>
      </c>
      <c r="D120" s="24" t="s">
        <v>187</v>
      </c>
      <c r="E120" s="24">
        <v>2703922022</v>
      </c>
      <c r="F120" s="33">
        <v>20227100131572</v>
      </c>
      <c r="G120" s="34">
        <v>44767</v>
      </c>
      <c r="H120" s="35">
        <f>IF(G120="","",WORKDAY(G120,I120,[1]FESTIVOS!$A$2:$V$146))</f>
        <v>44789</v>
      </c>
      <c r="I120" s="26">
        <f>IFERROR(IFERROR(IF(B120=VLOOKUP(B120,[1]Dependencias!$J$3:$J$4,1,FALSE),VLOOKUP(B120,[1]Dependencias!$J$3:$K$4,2,FALSE)),VLOOKUP(A120,[1]Dependencias!$F$3:$I$15,4,FALSE)),"")</f>
        <v>15</v>
      </c>
      <c r="J120" s="24" t="s">
        <v>140</v>
      </c>
      <c r="K120" s="24" t="s">
        <v>395</v>
      </c>
      <c r="L120" s="36" t="str">
        <f>IFERROR(VLOOKUP($C120,[1]Dependencias!$A$2:$D$26,2,FALSE),"")</f>
        <v>Subdirección de Gestión Cultural y Artística</v>
      </c>
      <c r="M120" s="36" t="str">
        <f>IFERROR(VLOOKUP($C120,[1]Dependencias!$A$2:$D$26,4,FALSE),"")</f>
        <v>Ines Elvira Montealegre Martinez</v>
      </c>
      <c r="N120" s="25"/>
      <c r="O120" s="37" t="str">
        <f>IF(N120="","No hay fecha de respuesta!",NETWORKDAYS(G120,N120,[1]FESTIVOS!$A$2:$A$146))</f>
        <v>No hay fecha de respuesta!</v>
      </c>
      <c r="P120" s="24"/>
    </row>
    <row r="121" spans="1:16" ht="17.25" x14ac:dyDescent="0.25">
      <c r="A121" s="24" t="s">
        <v>46</v>
      </c>
      <c r="B121" s="24" t="s">
        <v>24</v>
      </c>
      <c r="C121" s="23">
        <v>700</v>
      </c>
      <c r="D121" s="24" t="s">
        <v>187</v>
      </c>
      <c r="E121" s="24">
        <v>2726042022</v>
      </c>
      <c r="F121" s="33">
        <v>20227100131692</v>
      </c>
      <c r="G121" s="34">
        <v>44767</v>
      </c>
      <c r="H121" s="35">
        <f>IF(G121="","",WORKDAY(G121,I121,[1]FESTIVOS!$A$2:$V$146))</f>
        <v>44774</v>
      </c>
      <c r="I121" s="26">
        <f>IFERROR(IFERROR(IF(B121=VLOOKUP(B121,[1]Dependencias!$J$3:$J$4,1,FALSE),VLOOKUP(B121,[1]Dependencias!$J$3:$K$4,2,FALSE)),VLOOKUP(A121,[1]Dependencias!$F$3:$I$15,4,FALSE)),"")</f>
        <v>5</v>
      </c>
      <c r="J121" s="24" t="s">
        <v>192</v>
      </c>
      <c r="K121" s="24" t="s">
        <v>396</v>
      </c>
      <c r="L121" s="36" t="str">
        <f>IFERROR(VLOOKUP($C121,[1]Dependencias!$A$2:$D$26,2,FALSE),"")</f>
        <v>Direccion de Gestion Corporativa</v>
      </c>
      <c r="M121" s="36" t="str">
        <f>IFERROR(VLOOKUP($C121,[1]Dependencias!$A$2:$D$26,4,FALSE),"")</f>
        <v>Yamile Borja Martinez</v>
      </c>
      <c r="N121" s="25">
        <v>44768</v>
      </c>
      <c r="O121" s="37">
        <f>IF(N121="","No hay fecha de respuesta!",NETWORKDAYS(G121,N121,[1]FESTIVOS!$A$2:$A$146))</f>
        <v>2</v>
      </c>
      <c r="P121" s="24" t="s">
        <v>320</v>
      </c>
    </row>
    <row r="122" spans="1:16" ht="17.25" x14ac:dyDescent="0.25">
      <c r="A122" s="24" t="s">
        <v>41</v>
      </c>
      <c r="B122" s="24" t="s">
        <v>24</v>
      </c>
      <c r="C122" s="23">
        <v>700</v>
      </c>
      <c r="D122" s="24" t="s">
        <v>187</v>
      </c>
      <c r="E122" s="24">
        <v>2726282022</v>
      </c>
      <c r="F122" s="33">
        <v>20227100131822</v>
      </c>
      <c r="G122" s="34">
        <v>44767</v>
      </c>
      <c r="H122" s="35">
        <f>IF(G122="","",WORKDAY(G122,I122,[1]FESTIVOS!$A$2:$V$146))</f>
        <v>44774</v>
      </c>
      <c r="I122" s="26">
        <f>IFERROR(IFERROR(IF(B122=VLOOKUP(B122,[1]Dependencias!$J$3:$J$4,1,FALSE),VLOOKUP(B122,[1]Dependencias!$J$3:$K$4,2,FALSE)),VLOOKUP(A122,[1]Dependencias!$F$3:$I$15,4,FALSE)),"")</f>
        <v>5</v>
      </c>
      <c r="J122" s="24" t="s">
        <v>192</v>
      </c>
      <c r="K122" s="24" t="s">
        <v>397</v>
      </c>
      <c r="L122" s="36" t="str">
        <f>IFERROR(VLOOKUP($C122,[1]Dependencias!$A$2:$D$26,2,FALSE),"")</f>
        <v>Direccion de Gestion Corporativa</v>
      </c>
      <c r="M122" s="36" t="str">
        <f>IFERROR(VLOOKUP($C122,[1]Dependencias!$A$2:$D$26,4,FALSE),"")</f>
        <v>Yamile Borja Martinez</v>
      </c>
      <c r="N122" s="25">
        <v>44768</v>
      </c>
      <c r="O122" s="37">
        <f>IF(N122="","No hay fecha de respuesta!",NETWORKDAYS(G122,N122,[1]FESTIVOS!$A$2:$A$146))</f>
        <v>2</v>
      </c>
      <c r="P122" s="24" t="s">
        <v>320</v>
      </c>
    </row>
    <row r="123" spans="1:16" ht="17.25" x14ac:dyDescent="0.25">
      <c r="A123" s="24" t="s">
        <v>46</v>
      </c>
      <c r="B123" s="24" t="s">
        <v>188</v>
      </c>
      <c r="C123" s="23">
        <v>330</v>
      </c>
      <c r="D123" s="24" t="s">
        <v>187</v>
      </c>
      <c r="E123" s="24">
        <v>2709522022</v>
      </c>
      <c r="F123" s="33">
        <v>20227100132162</v>
      </c>
      <c r="G123" s="34">
        <v>44767</v>
      </c>
      <c r="H123" s="35">
        <f>IF(G123="","",WORKDAY(G123,I123,[1]FESTIVOS!$A$2:$V$146))</f>
        <v>44781</v>
      </c>
      <c r="I123" s="26">
        <f>IFERROR(IFERROR(IF(B123=VLOOKUP(B123,[1]Dependencias!$J$3:$J$4,1,FALSE),VLOOKUP(B123,[1]Dependencias!$J$3:$K$4,2,FALSE)),VLOOKUP(A123,[1]Dependencias!$F$3:$I$15,4,FALSE)),"")</f>
        <v>10</v>
      </c>
      <c r="J123" s="24" t="s">
        <v>142</v>
      </c>
      <c r="K123" s="24" t="s">
        <v>398</v>
      </c>
      <c r="L123" s="36" t="str">
        <f>IFERROR(VLOOKUP($C123,[1]Dependencias!$A$2:$D$26,2,FALSE),"")</f>
        <v>Subdirección de Infraestructura y patrimonio cultural</v>
      </c>
      <c r="M123" s="36" t="str">
        <f>IFERROR(VLOOKUP($C123,[1]Dependencias!$A$2:$D$26,4,FALSE),"")</f>
        <v>Ivan Dario Quiñones Sanchez</v>
      </c>
      <c r="N123" s="25">
        <v>44781</v>
      </c>
      <c r="O123" s="37">
        <f>IF(N123="","No hay fecha de respuesta!",NETWORKDAYS(G123,N123,[1]FESTIVOS!$A$2:$A$146))</f>
        <v>11</v>
      </c>
      <c r="P123" s="24" t="s">
        <v>399</v>
      </c>
    </row>
    <row r="124" spans="1:16" ht="17.25" x14ac:dyDescent="0.25">
      <c r="A124" s="24" t="s">
        <v>46</v>
      </c>
      <c r="B124" s="24" t="s">
        <v>188</v>
      </c>
      <c r="C124" s="23">
        <v>310</v>
      </c>
      <c r="D124" s="24" t="s">
        <v>187</v>
      </c>
      <c r="E124" s="24">
        <v>2712082022</v>
      </c>
      <c r="F124" s="33">
        <v>20227100132312</v>
      </c>
      <c r="G124" s="34">
        <v>44767</v>
      </c>
      <c r="H124" s="35">
        <f>IF(G124="","",WORKDAY(G124,I124,[1]FESTIVOS!$A$2:$V$146))</f>
        <v>44781</v>
      </c>
      <c r="I124" s="26">
        <f>IFERROR(IFERROR(IF(B124=VLOOKUP(B124,[1]Dependencias!$J$3:$J$4,1,FALSE),VLOOKUP(B124,[1]Dependencias!$J$3:$K$4,2,FALSE)),VLOOKUP(A124,[1]Dependencias!$F$3:$I$15,4,FALSE)),"")</f>
        <v>10</v>
      </c>
      <c r="J124" s="24" t="s">
        <v>140</v>
      </c>
      <c r="K124" s="24" t="s">
        <v>400</v>
      </c>
      <c r="L124" s="36" t="str">
        <f>IFERROR(VLOOKUP($C124,[1]Dependencias!$A$2:$D$26,2,FALSE),"")</f>
        <v>Subdirección de Gestión Cultural y Artística</v>
      </c>
      <c r="M124" s="36" t="str">
        <f>IFERROR(VLOOKUP($C124,[1]Dependencias!$A$2:$D$26,4,FALSE),"")</f>
        <v>Ines Elvira Montealegre Martinez</v>
      </c>
      <c r="N124" s="25">
        <v>44775</v>
      </c>
      <c r="O124" s="37">
        <f>IF(N124="","No hay fecha de respuesta!",NETWORKDAYS(G124,N124,[1]FESTIVOS!$A$2:$A$146))</f>
        <v>7</v>
      </c>
      <c r="P124" s="24" t="s">
        <v>401</v>
      </c>
    </row>
    <row r="125" spans="1:16" ht="17.25" x14ac:dyDescent="0.25">
      <c r="A125" s="24" t="s">
        <v>46</v>
      </c>
      <c r="B125" s="24" t="s">
        <v>24</v>
      </c>
      <c r="C125" s="23">
        <v>700</v>
      </c>
      <c r="D125" s="24" t="s">
        <v>187</v>
      </c>
      <c r="E125" s="24">
        <v>2712162022</v>
      </c>
      <c r="F125" s="33">
        <v>20227100132342</v>
      </c>
      <c r="G125" s="34">
        <v>44767</v>
      </c>
      <c r="H125" s="35">
        <f>IF(G125="","",WORKDAY(G125,I125,[1]FESTIVOS!$A$2:$V$146))</f>
        <v>44774</v>
      </c>
      <c r="I125" s="26">
        <f>IFERROR(IFERROR(IF(B125=VLOOKUP(B125,[1]Dependencias!$J$3:$J$4,1,FALSE),VLOOKUP(B125,[1]Dependencias!$J$3:$K$4,2,FALSE)),VLOOKUP(A125,[1]Dependencias!$F$3:$I$15,4,FALSE)),"")</f>
        <v>5</v>
      </c>
      <c r="J125" s="24" t="s">
        <v>192</v>
      </c>
      <c r="K125" s="24" t="s">
        <v>402</v>
      </c>
      <c r="L125" s="36" t="str">
        <f>IFERROR(VLOOKUP($C125,[1]Dependencias!$A$2:$D$26,2,FALSE),"")</f>
        <v>Direccion de Gestion Corporativa</v>
      </c>
      <c r="M125" s="36" t="str">
        <f>IFERROR(VLOOKUP($C125,[1]Dependencias!$A$2:$D$26,4,FALSE),"")</f>
        <v>Yamile Borja Martinez</v>
      </c>
      <c r="N125" s="25">
        <v>44768</v>
      </c>
      <c r="O125" s="37">
        <f>IF(N125="","No hay fecha de respuesta!",NETWORKDAYS(G125,N125,[1]FESTIVOS!$A$2:$A$146))</f>
        <v>2</v>
      </c>
      <c r="P125" s="24" t="s">
        <v>320</v>
      </c>
    </row>
    <row r="126" spans="1:16" ht="17.25" x14ac:dyDescent="0.25">
      <c r="A126" s="24" t="s">
        <v>41</v>
      </c>
      <c r="B126" s="24" t="s">
        <v>24</v>
      </c>
      <c r="C126" s="23">
        <v>700</v>
      </c>
      <c r="D126" s="24" t="s">
        <v>187</v>
      </c>
      <c r="E126" s="24">
        <v>2729542022</v>
      </c>
      <c r="F126" s="33">
        <v>20227100132592</v>
      </c>
      <c r="G126" s="34">
        <v>44767</v>
      </c>
      <c r="H126" s="35">
        <f>IF(G126="","",WORKDAY(G126,I126,[1]FESTIVOS!$A$2:$V$146))</f>
        <v>44774</v>
      </c>
      <c r="I126" s="26">
        <f>IFERROR(IFERROR(IF(B126=VLOOKUP(B126,[1]Dependencias!$J$3:$J$4,1,FALSE),VLOOKUP(B126,[1]Dependencias!$J$3:$K$4,2,FALSE)),VLOOKUP(A126,[1]Dependencias!$F$3:$I$15,4,FALSE)),"")</f>
        <v>5</v>
      </c>
      <c r="J126" s="24" t="s">
        <v>192</v>
      </c>
      <c r="K126" s="24" t="s">
        <v>403</v>
      </c>
      <c r="L126" s="36" t="str">
        <f>IFERROR(VLOOKUP($C126,[1]Dependencias!$A$2:$D$26,2,FALSE),"")</f>
        <v>Direccion de Gestion Corporativa</v>
      </c>
      <c r="M126" s="36" t="str">
        <f>IFERROR(VLOOKUP($C126,[1]Dependencias!$A$2:$D$26,4,FALSE),"")</f>
        <v>Yamile Borja Martinez</v>
      </c>
      <c r="N126" s="25">
        <v>44768</v>
      </c>
      <c r="O126" s="37">
        <f>IF(N126="","No hay fecha de respuesta!",NETWORKDAYS(G126,N126,[1]FESTIVOS!$A$2:$A$146))</f>
        <v>2</v>
      </c>
      <c r="P126" s="24" t="s">
        <v>320</v>
      </c>
    </row>
    <row r="127" spans="1:16" ht="17.25" x14ac:dyDescent="0.25">
      <c r="A127" s="24" t="s">
        <v>41</v>
      </c>
      <c r="B127" s="24" t="s">
        <v>188</v>
      </c>
      <c r="C127" s="23">
        <v>330</v>
      </c>
      <c r="D127" s="24" t="s">
        <v>190</v>
      </c>
      <c r="E127" s="24">
        <v>2712312022</v>
      </c>
      <c r="F127" s="33">
        <v>20227100133522</v>
      </c>
      <c r="G127" s="34">
        <v>44767</v>
      </c>
      <c r="H127" s="35">
        <f>IF(G127="","",WORKDAY(G127,I127,[1]FESTIVOS!$A$2:$V$146))</f>
        <v>44789</v>
      </c>
      <c r="I127" s="26">
        <f>IFERROR(IFERROR(IF(B127=VLOOKUP(B127,[1]Dependencias!$J$3:$J$4,1,FALSE),VLOOKUP(B127,[1]Dependencias!$J$3:$K$4,2,FALSE)),VLOOKUP(A127,[1]Dependencias!$F$3:$I$15,4,FALSE)),"")</f>
        <v>15</v>
      </c>
      <c r="J127" s="24" t="s">
        <v>142</v>
      </c>
      <c r="K127" s="24" t="s">
        <v>404</v>
      </c>
      <c r="L127" s="36" t="str">
        <f>IFERROR(VLOOKUP($C127,[1]Dependencias!$A$2:$D$26,2,FALSE),"")</f>
        <v>Subdirección de Infraestructura y patrimonio cultural</v>
      </c>
      <c r="M127" s="36" t="str">
        <f>IFERROR(VLOOKUP($C127,[1]Dependencias!$A$2:$D$26,4,FALSE),"")</f>
        <v>Ivan Dario Quiñones Sanchez</v>
      </c>
      <c r="N127" s="25">
        <v>44782</v>
      </c>
      <c r="O127" s="37">
        <f>IF(N127="","No hay fecha de respuesta!",NETWORKDAYS(G127,N127,[1]FESTIVOS!$A$2:$A$146))</f>
        <v>12</v>
      </c>
      <c r="P127" s="24" t="s">
        <v>405</v>
      </c>
    </row>
    <row r="128" spans="1:16" ht="17.25" x14ac:dyDescent="0.25">
      <c r="A128" s="24" t="s">
        <v>46</v>
      </c>
      <c r="B128" s="24" t="s">
        <v>188</v>
      </c>
      <c r="C128" s="23">
        <v>700</v>
      </c>
      <c r="D128" s="24" t="s">
        <v>190</v>
      </c>
      <c r="E128" s="24">
        <v>2718562022</v>
      </c>
      <c r="F128" s="33">
        <v>20227100133512</v>
      </c>
      <c r="G128" s="34">
        <v>44767</v>
      </c>
      <c r="H128" s="35">
        <f>IF(G128="","",WORKDAY(G128,I128,[1]FESTIVOS!$A$2:$V$146))</f>
        <v>44781</v>
      </c>
      <c r="I128" s="26">
        <f>IFERROR(IFERROR(IF(B128=VLOOKUP(B128,[1]Dependencias!$J$3:$J$4,1,FALSE),VLOOKUP(B128,[1]Dependencias!$J$3:$K$4,2,FALSE)),VLOOKUP(A128,[1]Dependencias!$F$3:$I$15,4,FALSE)),"")</f>
        <v>10</v>
      </c>
      <c r="J128" s="24" t="s">
        <v>151</v>
      </c>
      <c r="K128" s="24" t="s">
        <v>406</v>
      </c>
      <c r="L128" s="36" t="str">
        <f>IFERROR(VLOOKUP($C128,[1]Dependencias!$A$2:$D$26,2,FALSE),"")</f>
        <v>Direccion de Gestion Corporativa</v>
      </c>
      <c r="M128" s="36" t="str">
        <f>IFERROR(VLOOKUP($C128,[1]Dependencias!$A$2:$D$26,4,FALSE),"")</f>
        <v>Yamile Borja Martinez</v>
      </c>
      <c r="N128" s="25">
        <v>44781</v>
      </c>
      <c r="O128" s="37">
        <f>IF(N128="","No hay fecha de respuesta!",NETWORKDAYS(G128,N128,[1]FESTIVOS!$A$2:$A$146))</f>
        <v>11</v>
      </c>
      <c r="P128" s="24" t="s">
        <v>407</v>
      </c>
    </row>
    <row r="129" spans="1:16" ht="17.25" x14ac:dyDescent="0.25">
      <c r="A129" s="24" t="s">
        <v>46</v>
      </c>
      <c r="B129" s="24" t="s">
        <v>24</v>
      </c>
      <c r="C129" s="23">
        <v>700</v>
      </c>
      <c r="D129" s="24" t="s">
        <v>187</v>
      </c>
      <c r="E129" s="24">
        <v>2720142022</v>
      </c>
      <c r="F129" s="33">
        <v>20227100132732</v>
      </c>
      <c r="G129" s="34">
        <v>44768</v>
      </c>
      <c r="H129" s="35">
        <f>IF(G129="","",WORKDAY(G129,I129,[1]FESTIVOS!$A$2:$V$146))</f>
        <v>44775</v>
      </c>
      <c r="I129" s="26">
        <f>IFERROR(IFERROR(IF(B129=VLOOKUP(B129,[1]Dependencias!$J$3:$J$4,1,FALSE),VLOOKUP(B129,[1]Dependencias!$J$3:$K$4,2,FALSE)),VLOOKUP(A129,[1]Dependencias!$F$3:$I$15,4,FALSE)),"")</f>
        <v>5</v>
      </c>
      <c r="J129" s="24" t="s">
        <v>192</v>
      </c>
      <c r="K129" s="24" t="s">
        <v>408</v>
      </c>
      <c r="L129" s="36" t="str">
        <f>IFERROR(VLOOKUP($C129,[1]Dependencias!$A$2:$D$26,2,FALSE),"")</f>
        <v>Direccion de Gestion Corporativa</v>
      </c>
      <c r="M129" s="36" t="str">
        <f>IFERROR(VLOOKUP($C129,[1]Dependencias!$A$2:$D$26,4,FALSE),"")</f>
        <v>Yamile Borja Martinez</v>
      </c>
      <c r="N129" s="25">
        <v>44768</v>
      </c>
      <c r="O129" s="37">
        <f>IF(N129="","No hay fecha de respuesta!",NETWORKDAYS(G129,N129,[1]FESTIVOS!$A$2:$A$146))</f>
        <v>1</v>
      </c>
      <c r="P129" s="24" t="s">
        <v>320</v>
      </c>
    </row>
    <row r="130" spans="1:16" ht="17.25" x14ac:dyDescent="0.25">
      <c r="A130" s="24" t="s">
        <v>46</v>
      </c>
      <c r="B130" s="24" t="s">
        <v>188</v>
      </c>
      <c r="C130" s="23">
        <v>120</v>
      </c>
      <c r="D130" s="24" t="s">
        <v>187</v>
      </c>
      <c r="E130" s="24">
        <v>2721672022</v>
      </c>
      <c r="F130" s="33">
        <v>20227100132942</v>
      </c>
      <c r="G130" s="34">
        <v>44768</v>
      </c>
      <c r="H130" s="35">
        <f>IF(G130="","",WORKDAY(G130,I130,[1]FESTIVOS!$A$2:$V$146))</f>
        <v>44782</v>
      </c>
      <c r="I130" s="26">
        <f>IFERROR(IFERROR(IF(B130=VLOOKUP(B130,[1]Dependencias!$J$3:$J$4,1,FALSE),VLOOKUP(B130,[1]Dependencias!$J$3:$K$4,2,FALSE)),VLOOKUP(A130,[1]Dependencias!$F$3:$I$15,4,FALSE)),"")</f>
        <v>10</v>
      </c>
      <c r="J130" s="24" t="s">
        <v>151</v>
      </c>
      <c r="K130" s="24" t="s">
        <v>409</v>
      </c>
      <c r="L130" s="36" t="str">
        <f>IFERROR(VLOOKUP($C130,[1]Dependencias!$A$2:$D$26,2,FALSE),"")</f>
        <v>Oficina Asesora de Comunicaciones</v>
      </c>
      <c r="M130" s="36" t="str">
        <f>IFERROR(VLOOKUP($C130,[1]Dependencias!$A$2:$D$26,4,FALSE),"")</f>
        <v>Carolina Ruiz Caicedo</v>
      </c>
      <c r="N130" s="25">
        <v>44775</v>
      </c>
      <c r="O130" s="37">
        <f>IF(N130="","No hay fecha de respuesta!",NETWORKDAYS(G130,N130,[1]FESTIVOS!$A$2:$A$146))</f>
        <v>6</v>
      </c>
      <c r="P130" s="24" t="s">
        <v>410</v>
      </c>
    </row>
    <row r="131" spans="1:16" ht="17.25" x14ac:dyDescent="0.25">
      <c r="A131" s="24" t="s">
        <v>41</v>
      </c>
      <c r="B131" s="24" t="s">
        <v>188</v>
      </c>
      <c r="C131" s="23">
        <v>330</v>
      </c>
      <c r="D131" s="24" t="s">
        <v>187</v>
      </c>
      <c r="E131" s="24">
        <v>2724712022</v>
      </c>
      <c r="F131" s="33">
        <v>20227100133162</v>
      </c>
      <c r="G131" s="34">
        <v>44768</v>
      </c>
      <c r="H131" s="35">
        <f>IF(G131="","",WORKDAY(G131,I131,[1]FESTIVOS!$A$2:$V$146))</f>
        <v>44790</v>
      </c>
      <c r="I131" s="26">
        <f>IFERROR(IFERROR(IF(B131=VLOOKUP(B131,[1]Dependencias!$J$3:$J$4,1,FALSE),VLOOKUP(B131,[1]Dependencias!$J$3:$K$4,2,FALSE)),VLOOKUP(A131,[1]Dependencias!$F$3:$I$15,4,FALSE)),"")</f>
        <v>15</v>
      </c>
      <c r="J131" s="24" t="s">
        <v>142</v>
      </c>
      <c r="K131" s="24" t="s">
        <v>404</v>
      </c>
      <c r="L131" s="36" t="str">
        <f>IFERROR(VLOOKUP($C131,[1]Dependencias!$A$2:$D$26,2,FALSE),"")</f>
        <v>Subdirección de Infraestructura y patrimonio cultural</v>
      </c>
      <c r="M131" s="36" t="str">
        <f>IFERROR(VLOOKUP($C131,[1]Dependencias!$A$2:$D$26,4,FALSE),"")</f>
        <v>Ivan Dario Quiñones Sanchez</v>
      </c>
      <c r="N131" s="25">
        <v>44783</v>
      </c>
      <c r="O131" s="37">
        <f>IF(N131="","No hay fecha de respuesta!",NETWORKDAYS(G131,N131,[1]FESTIVOS!$A$2:$A$146))</f>
        <v>12</v>
      </c>
      <c r="P131" s="24" t="s">
        <v>411</v>
      </c>
    </row>
    <row r="132" spans="1:16" ht="17.25" x14ac:dyDescent="0.25">
      <c r="A132" s="24" t="s">
        <v>41</v>
      </c>
      <c r="B132" s="24" t="s">
        <v>188</v>
      </c>
      <c r="C132" s="23">
        <v>700</v>
      </c>
      <c r="D132" s="24" t="s">
        <v>187</v>
      </c>
      <c r="E132" s="24">
        <v>2730542022</v>
      </c>
      <c r="F132" s="33">
        <v>20227100133492</v>
      </c>
      <c r="G132" s="34">
        <v>44768</v>
      </c>
      <c r="H132" s="35">
        <f>IF(G132="","",WORKDAY(G132,I132,[1]FESTIVOS!$A$2:$V$146))</f>
        <v>44790</v>
      </c>
      <c r="I132" s="26">
        <f>IFERROR(IFERROR(IF(B132=VLOOKUP(B132,[1]Dependencias!$J$3:$J$4,1,FALSE),VLOOKUP(B132,[1]Dependencias!$J$3:$K$4,2,FALSE)),VLOOKUP(A132,[1]Dependencias!$F$3:$I$15,4,FALSE)),"")</f>
        <v>15</v>
      </c>
      <c r="J132" s="24" t="s">
        <v>151</v>
      </c>
      <c r="K132" s="24" t="s">
        <v>412</v>
      </c>
      <c r="L132" s="36" t="str">
        <f>IFERROR(VLOOKUP($C132,[1]Dependencias!$A$2:$D$26,2,FALSE),"")</f>
        <v>Direccion de Gestion Corporativa</v>
      </c>
      <c r="M132" s="36" t="str">
        <f>IFERROR(VLOOKUP($C132,[1]Dependencias!$A$2:$D$26,4,FALSE),"")</f>
        <v>Yamile Borja Martinez</v>
      </c>
      <c r="N132" s="25"/>
      <c r="O132" s="37" t="str">
        <f>IF(N132="","No hay fecha de respuesta!",NETWORKDAYS(G132,N132,[1]FESTIVOS!$A$2:$A$146))</f>
        <v>No hay fecha de respuesta!</v>
      </c>
      <c r="P132" s="24"/>
    </row>
    <row r="133" spans="1:16" ht="17.25" x14ac:dyDescent="0.25">
      <c r="A133" s="24" t="s">
        <v>41</v>
      </c>
      <c r="B133" s="24" t="s">
        <v>188</v>
      </c>
      <c r="C133" s="23">
        <v>310</v>
      </c>
      <c r="D133" s="24" t="s">
        <v>187</v>
      </c>
      <c r="E133" s="24">
        <v>2739602022</v>
      </c>
      <c r="F133" s="33">
        <v>20227100133452</v>
      </c>
      <c r="G133" s="34">
        <v>44768</v>
      </c>
      <c r="H133" s="35">
        <f>IF(G133="","",WORKDAY(G133,I133,[1]FESTIVOS!$A$2:$V$146))</f>
        <v>44790</v>
      </c>
      <c r="I133" s="26">
        <f>IFERROR(IFERROR(IF(B133=VLOOKUP(B133,[1]Dependencias!$J$3:$J$4,1,FALSE),VLOOKUP(B133,[1]Dependencias!$J$3:$K$4,2,FALSE)),VLOOKUP(A133,[1]Dependencias!$F$3:$I$15,4,FALSE)),"")</f>
        <v>15</v>
      </c>
      <c r="J133" s="24" t="s">
        <v>140</v>
      </c>
      <c r="K133" s="24" t="s">
        <v>413</v>
      </c>
      <c r="L133" s="36" t="str">
        <f>IFERROR(VLOOKUP($C133,[1]Dependencias!$A$2:$D$26,2,FALSE),"")</f>
        <v>Subdirección de Gestión Cultural y Artística</v>
      </c>
      <c r="M133" s="36" t="str">
        <f>IFERROR(VLOOKUP($C133,[1]Dependencias!$A$2:$D$26,4,FALSE),"")</f>
        <v>Ines Elvira Montealegre Martinez</v>
      </c>
      <c r="N133" s="25"/>
      <c r="O133" s="37" t="str">
        <f>IF(N133="","No hay fecha de respuesta!",NETWORKDAYS(G133,N133,[1]FESTIVOS!$A$2:$A$146))</f>
        <v>No hay fecha de respuesta!</v>
      </c>
      <c r="P133" s="24"/>
    </row>
    <row r="134" spans="1:16" ht="17.25" x14ac:dyDescent="0.25">
      <c r="A134" s="24" t="s">
        <v>41</v>
      </c>
      <c r="B134" s="24" t="s">
        <v>24</v>
      </c>
      <c r="C134" s="23">
        <v>700</v>
      </c>
      <c r="D134" s="24" t="s">
        <v>187</v>
      </c>
      <c r="E134" s="24">
        <v>2742442022</v>
      </c>
      <c r="F134" s="33">
        <v>20227100133952</v>
      </c>
      <c r="G134" s="34">
        <v>44769</v>
      </c>
      <c r="H134" s="35">
        <f>IF(G134="","",WORKDAY(G134,I134,[1]FESTIVOS!$A$2:$V$146))</f>
        <v>44776</v>
      </c>
      <c r="I134" s="26">
        <f>IFERROR(IFERROR(IF(B134=VLOOKUP(B134,[1]Dependencias!$J$3:$J$4,1,FALSE),VLOOKUP(B134,[1]Dependencias!$J$3:$K$4,2,FALSE)),VLOOKUP(A134,[1]Dependencias!$F$3:$I$15,4,FALSE)),"")</f>
        <v>5</v>
      </c>
      <c r="J134" s="24" t="s">
        <v>192</v>
      </c>
      <c r="K134" s="24" t="s">
        <v>414</v>
      </c>
      <c r="L134" s="36" t="str">
        <f>IFERROR(VLOOKUP($C134,[1]Dependencias!$A$2:$D$26,2,FALSE),"")</f>
        <v>Direccion de Gestion Corporativa</v>
      </c>
      <c r="M134" s="36" t="str">
        <f>IFERROR(VLOOKUP($C134,[1]Dependencias!$A$2:$D$26,4,FALSE),"")</f>
        <v>Yamile Borja Martinez</v>
      </c>
      <c r="N134" s="25">
        <v>44769</v>
      </c>
      <c r="O134" s="37">
        <f>IF(N134="","No hay fecha de respuesta!",NETWORKDAYS(G134,N134,[1]FESTIVOS!$A$2:$A$146))</f>
        <v>1</v>
      </c>
      <c r="P134" s="24" t="s">
        <v>199</v>
      </c>
    </row>
    <row r="135" spans="1:16" ht="17.25" x14ac:dyDescent="0.25">
      <c r="A135" s="24" t="s">
        <v>46</v>
      </c>
      <c r="B135" s="24" t="s">
        <v>24</v>
      </c>
      <c r="C135" s="23">
        <v>700</v>
      </c>
      <c r="D135" s="24" t="s">
        <v>187</v>
      </c>
      <c r="E135" s="24">
        <v>2739432022</v>
      </c>
      <c r="F135" s="33">
        <v>20227100134002</v>
      </c>
      <c r="G135" s="34">
        <v>44769</v>
      </c>
      <c r="H135" s="35">
        <f>IF(G135="","",WORKDAY(G135,I135,[1]FESTIVOS!$A$2:$V$146))</f>
        <v>44776</v>
      </c>
      <c r="I135" s="26">
        <f>IFERROR(IFERROR(IF(B135=VLOOKUP(B135,[1]Dependencias!$J$3:$J$4,1,FALSE),VLOOKUP(B135,[1]Dependencias!$J$3:$K$4,2,FALSE)),VLOOKUP(A135,[1]Dependencias!$F$3:$I$15,4,FALSE)),"")</f>
        <v>5</v>
      </c>
      <c r="J135" s="24" t="s">
        <v>192</v>
      </c>
      <c r="K135" s="24" t="s">
        <v>415</v>
      </c>
      <c r="L135" s="36" t="str">
        <f>IFERROR(VLOOKUP($C135,[1]Dependencias!$A$2:$D$26,2,FALSE),"")</f>
        <v>Direccion de Gestion Corporativa</v>
      </c>
      <c r="M135" s="36" t="str">
        <f>IFERROR(VLOOKUP($C135,[1]Dependencias!$A$2:$D$26,4,FALSE),"")</f>
        <v>Yamile Borja Martinez</v>
      </c>
      <c r="N135" s="25">
        <v>44770</v>
      </c>
      <c r="O135" s="37">
        <f>IF(N135="","No hay fecha de respuesta!",NETWORKDAYS(G135,N135,[1]FESTIVOS!$A$2:$A$146))</f>
        <v>2</v>
      </c>
      <c r="P135" s="24" t="s">
        <v>199</v>
      </c>
    </row>
    <row r="136" spans="1:16" ht="17.25" x14ac:dyDescent="0.25">
      <c r="A136" s="24" t="s">
        <v>46</v>
      </c>
      <c r="B136" s="24" t="s">
        <v>24</v>
      </c>
      <c r="C136" s="23">
        <v>700</v>
      </c>
      <c r="D136" s="24" t="s">
        <v>187</v>
      </c>
      <c r="E136" s="24">
        <v>2751712022</v>
      </c>
      <c r="F136" s="33">
        <v>20227100134032</v>
      </c>
      <c r="G136" s="34">
        <v>44769</v>
      </c>
      <c r="H136" s="35">
        <f>IF(G136="","",WORKDAY(G136,I136,[1]FESTIVOS!$A$2:$V$146))</f>
        <v>44776</v>
      </c>
      <c r="I136" s="26">
        <f>IFERROR(IFERROR(IF(B136=VLOOKUP(B136,[1]Dependencias!$J$3:$J$4,1,FALSE),VLOOKUP(B136,[1]Dependencias!$J$3:$K$4,2,FALSE)),VLOOKUP(A136,[1]Dependencias!$F$3:$I$15,4,FALSE)),"")</f>
        <v>5</v>
      </c>
      <c r="J136" s="24" t="s">
        <v>192</v>
      </c>
      <c r="K136" s="24" t="s">
        <v>416</v>
      </c>
      <c r="L136" s="36" t="str">
        <f>IFERROR(VLOOKUP($C136,[1]Dependencias!$A$2:$D$26,2,FALSE),"")</f>
        <v>Direccion de Gestion Corporativa</v>
      </c>
      <c r="M136" s="36" t="str">
        <f>IFERROR(VLOOKUP($C136,[1]Dependencias!$A$2:$D$26,4,FALSE),"")</f>
        <v>Yamile Borja Martinez</v>
      </c>
      <c r="N136" s="25">
        <v>44770</v>
      </c>
      <c r="O136" s="37">
        <f>IF(N136="","No hay fecha de respuesta!",NETWORKDAYS(G136,N136,[1]FESTIVOS!$A$2:$A$146))</f>
        <v>2</v>
      </c>
      <c r="P136" s="24" t="s">
        <v>199</v>
      </c>
    </row>
    <row r="137" spans="1:16" ht="17.25" x14ac:dyDescent="0.25">
      <c r="A137" s="24" t="s">
        <v>46</v>
      </c>
      <c r="B137" s="24" t="s">
        <v>188</v>
      </c>
      <c r="C137" s="23">
        <v>330</v>
      </c>
      <c r="D137" s="24" t="s">
        <v>187</v>
      </c>
      <c r="E137" s="24">
        <v>2751912022</v>
      </c>
      <c r="F137" s="33">
        <v>20227100134052</v>
      </c>
      <c r="G137" s="34">
        <v>44769</v>
      </c>
      <c r="H137" s="35">
        <f>IF(G137="","",WORKDAY(G137,I137,[1]FESTIVOS!$A$2:$V$146))</f>
        <v>44783</v>
      </c>
      <c r="I137" s="26">
        <f>IFERROR(IFERROR(IF(B137=VLOOKUP(B137,[1]Dependencias!$J$3:$J$4,1,FALSE),VLOOKUP(B137,[1]Dependencias!$J$3:$K$4,2,FALSE)),VLOOKUP(A137,[1]Dependencias!$F$3:$I$15,4,FALSE)),"")</f>
        <v>10</v>
      </c>
      <c r="J137" s="24" t="s">
        <v>142</v>
      </c>
      <c r="K137" s="24" t="s">
        <v>417</v>
      </c>
      <c r="L137" s="36" t="str">
        <f>IFERROR(VLOOKUP($C137,[1]Dependencias!$A$2:$D$26,2,FALSE),"")</f>
        <v>Subdirección de Infraestructura y patrimonio cultural</v>
      </c>
      <c r="M137" s="36" t="str">
        <f>IFERROR(VLOOKUP($C137,[1]Dependencias!$A$2:$D$26,4,FALSE),"")</f>
        <v>Ivan Dario Quiñones Sanchez</v>
      </c>
      <c r="N137" s="25">
        <v>44781</v>
      </c>
      <c r="O137" s="37">
        <f>IF(N137="","No hay fecha de respuesta!",NETWORKDAYS(G137,N137,[1]FESTIVOS!$A$2:$A$146))</f>
        <v>9</v>
      </c>
      <c r="P137" s="24" t="s">
        <v>418</v>
      </c>
    </row>
    <row r="138" spans="1:16" ht="17.25" x14ac:dyDescent="0.25">
      <c r="A138" s="24" t="s">
        <v>35</v>
      </c>
      <c r="B138" s="24" t="s">
        <v>24</v>
      </c>
      <c r="C138" s="23">
        <v>700</v>
      </c>
      <c r="D138" s="24" t="s">
        <v>187</v>
      </c>
      <c r="E138" s="24">
        <v>2740282022</v>
      </c>
      <c r="F138" s="33">
        <v>20227100134102</v>
      </c>
      <c r="G138" s="34">
        <v>44769</v>
      </c>
      <c r="H138" s="35">
        <f>IF(G138="","",WORKDAY(G138,I138,[1]FESTIVOS!$A$2:$V$146))</f>
        <v>44776</v>
      </c>
      <c r="I138" s="26">
        <f>IFERROR(IFERROR(IF(B138=VLOOKUP(B138,[1]Dependencias!$J$3:$J$4,1,FALSE),VLOOKUP(B138,[1]Dependencias!$J$3:$K$4,2,FALSE)),VLOOKUP(A138,[1]Dependencias!$F$3:$I$15,4,FALSE)),"")</f>
        <v>5</v>
      </c>
      <c r="J138" s="24" t="s">
        <v>192</v>
      </c>
      <c r="K138" s="24" t="s">
        <v>419</v>
      </c>
      <c r="L138" s="36" t="str">
        <f>IFERROR(VLOOKUP($C138,[1]Dependencias!$A$2:$D$26,2,FALSE),"")</f>
        <v>Direccion de Gestion Corporativa</v>
      </c>
      <c r="M138" s="36" t="str">
        <f>IFERROR(VLOOKUP($C138,[1]Dependencias!$A$2:$D$26,4,FALSE),"")</f>
        <v>Yamile Borja Martinez</v>
      </c>
      <c r="N138" s="25">
        <v>44770</v>
      </c>
      <c r="O138" s="37">
        <f>IF(N138="","No hay fecha de respuesta!",NETWORKDAYS(G138,N138,[1]FESTIVOS!$A$2:$A$146))</f>
        <v>2</v>
      </c>
      <c r="P138" s="24" t="s">
        <v>199</v>
      </c>
    </row>
    <row r="139" spans="1:16" ht="17.25" x14ac:dyDescent="0.25">
      <c r="A139" s="24" t="s">
        <v>41</v>
      </c>
      <c r="B139" s="24" t="s">
        <v>24</v>
      </c>
      <c r="C139" s="23">
        <v>700</v>
      </c>
      <c r="D139" s="24" t="s">
        <v>187</v>
      </c>
      <c r="E139" s="24">
        <v>2759072022</v>
      </c>
      <c r="F139" s="33">
        <v>20227100134412</v>
      </c>
      <c r="G139" s="34">
        <v>44769</v>
      </c>
      <c r="H139" s="35">
        <f>IF(G139="","",WORKDAY(G139,I139,[1]FESTIVOS!$A$2:$V$146))</f>
        <v>44776</v>
      </c>
      <c r="I139" s="26">
        <f>IFERROR(IFERROR(IF(B139=VLOOKUP(B139,[1]Dependencias!$J$3:$J$4,1,FALSE),VLOOKUP(B139,[1]Dependencias!$J$3:$K$4,2,FALSE)),VLOOKUP(A139,[1]Dependencias!$F$3:$I$15,4,FALSE)),"")</f>
        <v>5</v>
      </c>
      <c r="J139" s="24" t="s">
        <v>192</v>
      </c>
      <c r="K139" s="24" t="s">
        <v>420</v>
      </c>
      <c r="L139" s="36" t="str">
        <f>IFERROR(VLOOKUP($C139,[1]Dependencias!$A$2:$D$26,2,FALSE),"")</f>
        <v>Direccion de Gestion Corporativa</v>
      </c>
      <c r="M139" s="36" t="str">
        <f>IFERROR(VLOOKUP($C139,[1]Dependencias!$A$2:$D$26,4,FALSE),"")</f>
        <v>Yamile Borja Martinez</v>
      </c>
      <c r="N139" s="25">
        <v>44770</v>
      </c>
      <c r="O139" s="37">
        <f>IF(N139="","No hay fecha de respuesta!",NETWORKDAYS(G139,N139,[1]FESTIVOS!$A$2:$A$146))</f>
        <v>2</v>
      </c>
      <c r="P139" s="24" t="s">
        <v>199</v>
      </c>
    </row>
    <row r="140" spans="1:16" ht="17.25" x14ac:dyDescent="0.25">
      <c r="A140" s="24" t="s">
        <v>46</v>
      </c>
      <c r="B140" s="24" t="s">
        <v>24</v>
      </c>
      <c r="C140" s="23">
        <v>700</v>
      </c>
      <c r="D140" s="24" t="s">
        <v>187</v>
      </c>
      <c r="E140" s="24">
        <v>2751012022</v>
      </c>
      <c r="F140" s="33">
        <v>20227100134422</v>
      </c>
      <c r="G140" s="34">
        <v>44769</v>
      </c>
      <c r="H140" s="35">
        <f>IF(G140="","",WORKDAY(G140,I140,[1]FESTIVOS!$A$2:$V$146))</f>
        <v>44776</v>
      </c>
      <c r="I140" s="26">
        <f>IFERROR(IFERROR(IF(B140=VLOOKUP(B140,[1]Dependencias!$J$3:$J$4,1,FALSE),VLOOKUP(B140,[1]Dependencias!$J$3:$K$4,2,FALSE)),VLOOKUP(A140,[1]Dependencias!$F$3:$I$15,4,FALSE)),"")</f>
        <v>5</v>
      </c>
      <c r="J140" s="24" t="s">
        <v>192</v>
      </c>
      <c r="K140" s="24" t="s">
        <v>421</v>
      </c>
      <c r="L140" s="36" t="str">
        <f>IFERROR(VLOOKUP($C140,[1]Dependencias!$A$2:$D$26,2,FALSE),"")</f>
        <v>Direccion de Gestion Corporativa</v>
      </c>
      <c r="M140" s="36" t="str">
        <f>IFERROR(VLOOKUP($C140,[1]Dependencias!$A$2:$D$26,4,FALSE),"")</f>
        <v>Yamile Borja Martinez</v>
      </c>
      <c r="N140" s="25">
        <v>44770</v>
      </c>
      <c r="O140" s="37">
        <f>IF(N140="","No hay fecha de respuesta!",NETWORKDAYS(G140,N140,[1]FESTIVOS!$A$2:$A$146))</f>
        <v>2</v>
      </c>
      <c r="P140" s="24" t="s">
        <v>199</v>
      </c>
    </row>
    <row r="141" spans="1:16" ht="17.25" x14ac:dyDescent="0.25">
      <c r="A141" s="24" t="s">
        <v>41</v>
      </c>
      <c r="B141" s="24" t="s">
        <v>188</v>
      </c>
      <c r="C141" s="23">
        <v>300</v>
      </c>
      <c r="D141" s="24" t="s">
        <v>187</v>
      </c>
      <c r="E141" s="24">
        <v>2751532022</v>
      </c>
      <c r="F141" s="33">
        <v>20227100134112</v>
      </c>
      <c r="G141" s="34">
        <v>44769</v>
      </c>
      <c r="H141" s="35">
        <f>IF(G141="","",WORKDAY(G141,I141,[1]FESTIVOS!$A$2:$V$146))</f>
        <v>44791</v>
      </c>
      <c r="I141" s="26">
        <f>IFERROR(IFERROR(IF(B141=VLOOKUP(B141,[1]Dependencias!$J$3:$J$4,1,FALSE),VLOOKUP(B141,[1]Dependencias!$J$3:$K$4,2,FALSE)),VLOOKUP(A141,[1]Dependencias!$F$3:$I$15,4,FALSE)),"")</f>
        <v>15</v>
      </c>
      <c r="J141" s="24" t="s">
        <v>140</v>
      </c>
      <c r="K141" s="24" t="s">
        <v>422</v>
      </c>
      <c r="L141" s="36" t="str">
        <f>IFERROR(VLOOKUP($C141,[1]Dependencias!$A$2:$D$26,2,FALSE),"")</f>
        <v>Dirección de Arte, Cultura y Patrimonio</v>
      </c>
      <c r="M141" s="36" t="str">
        <f>IFERROR(VLOOKUP($C141,[1]Dependencias!$A$2:$D$26,4,FALSE),"")</f>
        <v>Liliana Mercedes Gonzalez Jinete</v>
      </c>
      <c r="N141" s="25">
        <v>44772</v>
      </c>
      <c r="O141" s="37">
        <f>IF(N141="","No hay fecha de respuesta!",NETWORKDAYS(G141,N141,[1]FESTIVOS!$A$2:$A$146))</f>
        <v>3</v>
      </c>
      <c r="P141" s="24"/>
    </row>
    <row r="142" spans="1:16" ht="17.25" x14ac:dyDescent="0.25">
      <c r="A142" s="24" t="s">
        <v>46</v>
      </c>
      <c r="B142" s="24" t="s">
        <v>24</v>
      </c>
      <c r="C142" s="23">
        <v>700</v>
      </c>
      <c r="D142" s="24" t="s">
        <v>190</v>
      </c>
      <c r="E142" s="24">
        <v>2734912022</v>
      </c>
      <c r="F142" s="33">
        <v>20227100135192</v>
      </c>
      <c r="G142" s="34">
        <v>44769</v>
      </c>
      <c r="H142" s="35">
        <f>IF(G142="","",WORKDAY(G142,I142,[1]FESTIVOS!$A$2:$V$146))</f>
        <v>44776</v>
      </c>
      <c r="I142" s="26">
        <f>IFERROR(IFERROR(IF(B142=VLOOKUP(B142,[1]Dependencias!$J$3:$J$4,1,FALSE),VLOOKUP(B142,[1]Dependencias!$J$3:$K$4,2,FALSE)),VLOOKUP(A142,[1]Dependencias!$F$3:$I$15,4,FALSE)),"")</f>
        <v>5</v>
      </c>
      <c r="J142" s="24" t="s">
        <v>192</v>
      </c>
      <c r="K142" s="24" t="s">
        <v>423</v>
      </c>
      <c r="L142" s="36" t="str">
        <f>IFERROR(VLOOKUP($C142,[1]Dependencias!$A$2:$D$26,2,FALSE),"")</f>
        <v>Direccion de Gestion Corporativa</v>
      </c>
      <c r="M142" s="36" t="str">
        <f>IFERROR(VLOOKUP($C142,[1]Dependencias!$A$2:$D$26,4,FALSE),"")</f>
        <v>Yamile Borja Martinez</v>
      </c>
      <c r="N142" s="25">
        <v>44776</v>
      </c>
      <c r="O142" s="37">
        <f>IF(N142="","No hay fecha de respuesta!",NETWORKDAYS(G142,N142,[1]FESTIVOS!$A$2:$A$146))</f>
        <v>6</v>
      </c>
      <c r="P142" s="24" t="s">
        <v>424</v>
      </c>
    </row>
    <row r="143" spans="1:16" ht="17.25" x14ac:dyDescent="0.25">
      <c r="A143" s="24" t="s">
        <v>46</v>
      </c>
      <c r="B143" s="24" t="s">
        <v>24</v>
      </c>
      <c r="C143" s="23">
        <v>700</v>
      </c>
      <c r="D143" s="24" t="s">
        <v>187</v>
      </c>
      <c r="E143" s="24">
        <v>2749382022</v>
      </c>
      <c r="F143" s="33">
        <v>20227100134792</v>
      </c>
      <c r="G143" s="34">
        <v>44770</v>
      </c>
      <c r="H143" s="35">
        <f>IF(G143="","",WORKDAY(G143,I143,[1]FESTIVOS!$A$2:$V$146))</f>
        <v>44777</v>
      </c>
      <c r="I143" s="26">
        <f>IFERROR(IFERROR(IF(B143=VLOOKUP(B143,[1]Dependencias!$J$3:$J$4,1,FALSE),VLOOKUP(B143,[1]Dependencias!$J$3:$K$4,2,FALSE)),VLOOKUP(A143,[1]Dependencias!$F$3:$I$15,4,FALSE)),"")</f>
        <v>5</v>
      </c>
      <c r="J143" s="24" t="s">
        <v>192</v>
      </c>
      <c r="K143" s="24" t="s">
        <v>425</v>
      </c>
      <c r="L143" s="36" t="str">
        <f>IFERROR(VLOOKUP($C143,[1]Dependencias!$A$2:$D$26,2,FALSE),"")</f>
        <v>Direccion de Gestion Corporativa</v>
      </c>
      <c r="M143" s="36" t="str">
        <f>IFERROR(VLOOKUP($C143,[1]Dependencias!$A$2:$D$26,4,FALSE),"")</f>
        <v>Yamile Borja Martinez</v>
      </c>
      <c r="N143" s="25">
        <v>44770</v>
      </c>
      <c r="O143" s="37">
        <f>IF(N143="","No hay fecha de respuesta!",NETWORKDAYS(G143,N143,[1]FESTIVOS!$A$2:$A$146))</f>
        <v>1</v>
      </c>
      <c r="P143" s="24" t="s">
        <v>199</v>
      </c>
    </row>
    <row r="144" spans="1:16" ht="17.25" x14ac:dyDescent="0.25">
      <c r="A144" s="24" t="s">
        <v>41</v>
      </c>
      <c r="B144" s="24" t="s">
        <v>188</v>
      </c>
      <c r="C144" s="23">
        <v>310</v>
      </c>
      <c r="D144" s="24" t="s">
        <v>187</v>
      </c>
      <c r="E144" s="24">
        <v>2758662022</v>
      </c>
      <c r="F144" s="33">
        <v>20227100135262</v>
      </c>
      <c r="G144" s="34">
        <v>44770</v>
      </c>
      <c r="H144" s="35">
        <f>IF(G144="","",WORKDAY(G144,I144,[1]FESTIVOS!$A$2:$V$146))</f>
        <v>44792</v>
      </c>
      <c r="I144" s="26">
        <f>IFERROR(IFERROR(IF(B144=VLOOKUP(B144,[1]Dependencias!$J$3:$J$4,1,FALSE),VLOOKUP(B144,[1]Dependencias!$J$3:$K$4,2,FALSE)),VLOOKUP(A144,[1]Dependencias!$F$3:$I$15,4,FALSE)),"")</f>
        <v>15</v>
      </c>
      <c r="J144" s="24" t="s">
        <v>189</v>
      </c>
      <c r="K144" s="24" t="s">
        <v>426</v>
      </c>
      <c r="L144" s="36" t="str">
        <f>IFERROR(VLOOKUP($C144,[1]Dependencias!$A$2:$D$26,2,FALSE),"")</f>
        <v>Subdirección de Gestión Cultural y Artística</v>
      </c>
      <c r="M144" s="36" t="str">
        <f>IFERROR(VLOOKUP($C144,[1]Dependencias!$A$2:$D$26,4,FALSE),"")</f>
        <v>Ines Elvira Montealegre Martinez</v>
      </c>
      <c r="N144" s="25">
        <v>44782</v>
      </c>
      <c r="O144" s="37">
        <f>IF(N144="","No hay fecha de respuesta!",NETWORKDAYS(G144,N144,[1]FESTIVOS!$A$2:$A$146))</f>
        <v>9</v>
      </c>
      <c r="P144" s="24" t="s">
        <v>427</v>
      </c>
    </row>
    <row r="145" spans="1:16" ht="17.25" x14ac:dyDescent="0.25">
      <c r="A145" s="24" t="s">
        <v>35</v>
      </c>
      <c r="B145" s="24" t="s">
        <v>24</v>
      </c>
      <c r="C145" s="23">
        <v>700</v>
      </c>
      <c r="D145" s="24" t="s">
        <v>187</v>
      </c>
      <c r="E145" s="24">
        <v>2749392022</v>
      </c>
      <c r="F145" s="33">
        <v>20227100134802</v>
      </c>
      <c r="G145" s="34">
        <v>44770</v>
      </c>
      <c r="H145" s="35">
        <f>IF(G145="","",WORKDAY(G145,I145,[1]FESTIVOS!$A$2:$V$146))</f>
        <v>44777</v>
      </c>
      <c r="I145" s="26">
        <f>IFERROR(IFERROR(IF(B145=VLOOKUP(B145,[1]Dependencias!$J$3:$J$4,1,FALSE),VLOOKUP(B145,[1]Dependencias!$J$3:$K$4,2,FALSE)),VLOOKUP(A145,[1]Dependencias!$F$3:$I$15,4,FALSE)),"")</f>
        <v>5</v>
      </c>
      <c r="J145" s="24" t="s">
        <v>192</v>
      </c>
      <c r="K145" s="24" t="s">
        <v>428</v>
      </c>
      <c r="L145" s="36" t="str">
        <f>IFERROR(VLOOKUP($C145,[1]Dependencias!$A$2:$D$26,2,FALSE),"")</f>
        <v>Direccion de Gestion Corporativa</v>
      </c>
      <c r="M145" s="36" t="str">
        <f>IFERROR(VLOOKUP($C145,[1]Dependencias!$A$2:$D$26,4,FALSE),"")</f>
        <v>Yamile Borja Martinez</v>
      </c>
      <c r="N145" s="25">
        <v>44771</v>
      </c>
      <c r="O145" s="37">
        <f>IF(N145="","No hay fecha de respuesta!",NETWORKDAYS(G145,N145,[1]FESTIVOS!$A$2:$A$146))</f>
        <v>2</v>
      </c>
      <c r="P145" s="24" t="s">
        <v>429</v>
      </c>
    </row>
    <row r="146" spans="1:16" ht="17.25" x14ac:dyDescent="0.25">
      <c r="A146" s="24" t="s">
        <v>46</v>
      </c>
      <c r="B146" s="24" t="s">
        <v>188</v>
      </c>
      <c r="C146" s="23">
        <v>310</v>
      </c>
      <c r="D146" s="24" t="s">
        <v>187</v>
      </c>
      <c r="E146" s="24">
        <v>2758432022</v>
      </c>
      <c r="F146" s="33">
        <v>20227100134632</v>
      </c>
      <c r="G146" s="34">
        <v>44770</v>
      </c>
      <c r="H146" s="35">
        <f>IF(G146="","",WORKDAY(G146,I146,[1]FESTIVOS!$A$2:$V$146))</f>
        <v>44784</v>
      </c>
      <c r="I146" s="26">
        <f>IFERROR(IFERROR(IF(B146=VLOOKUP(B146,[1]Dependencias!$J$3:$J$4,1,FALSE),VLOOKUP(B146,[1]Dependencias!$J$3:$K$4,2,FALSE)),VLOOKUP(A146,[1]Dependencias!$F$3:$I$15,4,FALSE)),"")</f>
        <v>10</v>
      </c>
      <c r="J146" s="24"/>
      <c r="K146" s="24"/>
      <c r="L146" s="36" t="str">
        <f>IFERROR(VLOOKUP($C146,[1]Dependencias!$A$2:$D$26,2,FALSE),"")</f>
        <v>Subdirección de Gestión Cultural y Artística</v>
      </c>
      <c r="M146" s="36" t="str">
        <f>IFERROR(VLOOKUP($C146,[1]Dependencias!$A$2:$D$26,4,FALSE),"")</f>
        <v>Ines Elvira Montealegre Martinez</v>
      </c>
      <c r="N146" s="25">
        <v>44782</v>
      </c>
      <c r="O146" s="37">
        <f>IF(N146="","No hay fecha de respuesta!",NETWORKDAYS(G146,N146,[1]FESTIVOS!$A$2:$A$146))</f>
        <v>9</v>
      </c>
      <c r="P146" s="24" t="s">
        <v>430</v>
      </c>
    </row>
    <row r="147" spans="1:16" ht="17.25" x14ac:dyDescent="0.25">
      <c r="A147" s="24" t="s">
        <v>46</v>
      </c>
      <c r="B147" s="24" t="s">
        <v>188</v>
      </c>
      <c r="C147" s="23">
        <v>220</v>
      </c>
      <c r="D147" s="24" t="s">
        <v>187</v>
      </c>
      <c r="E147" s="24">
        <v>2749002022</v>
      </c>
      <c r="F147" s="33">
        <v>20227100134712</v>
      </c>
      <c r="G147" s="34">
        <v>44770</v>
      </c>
      <c r="H147" s="35">
        <f>IF(G147="","",WORKDAY(G147,I147,[1]FESTIVOS!$A$2:$V$146))</f>
        <v>44784</v>
      </c>
      <c r="I147" s="26">
        <f>IFERROR(IFERROR(IF(B147=VLOOKUP(B147,[1]Dependencias!$J$3:$J$4,1,FALSE),VLOOKUP(B147,[1]Dependencias!$J$3:$K$4,2,FALSE)),VLOOKUP(A147,[1]Dependencias!$F$3:$I$15,4,FALSE)),"")</f>
        <v>10</v>
      </c>
      <c r="J147" s="24" t="s">
        <v>189</v>
      </c>
      <c r="K147" s="24" t="s">
        <v>431</v>
      </c>
      <c r="L147" s="36" t="str">
        <f>IFERROR(VLOOKUP($C147,[1]Dependencias!$A$2:$D$26,2,FALSE),"")</f>
        <v>Dirección de Fomento</v>
      </c>
      <c r="M147" s="36" t="str">
        <f>IFERROR(VLOOKUP($C147,[1]Dependencias!$A$2:$D$26,4,FALSE),"")</f>
        <v>Vanessa Barrenecha Samur</v>
      </c>
      <c r="N147" s="25">
        <v>44776</v>
      </c>
      <c r="O147" s="37">
        <f>IF(N147="","No hay fecha de respuesta!",NETWORKDAYS(G147,N147,[1]FESTIVOS!$A$2:$A$146))</f>
        <v>5</v>
      </c>
      <c r="P147" s="24" t="s">
        <v>432</v>
      </c>
    </row>
    <row r="148" spans="1:16" ht="17.25" x14ac:dyDescent="0.25">
      <c r="A148" s="24" t="s">
        <v>46</v>
      </c>
      <c r="B148" s="24" t="s">
        <v>18</v>
      </c>
      <c r="C148" s="23">
        <v>700</v>
      </c>
      <c r="D148" s="24" t="s">
        <v>187</v>
      </c>
      <c r="E148" s="24">
        <v>2757822022</v>
      </c>
      <c r="F148" s="33">
        <v>20227100135582</v>
      </c>
      <c r="G148" s="34">
        <v>44770</v>
      </c>
      <c r="H148" s="35">
        <f>IF(G148="","",WORKDAY(G148,I148,[1]FESTIVOS!$A$2:$V$146))</f>
        <v>44784</v>
      </c>
      <c r="I148" s="26">
        <f>IFERROR(IFERROR(IF(B148=VLOOKUP(B148,[1]Dependencias!$J$3:$J$4,1,FALSE),VLOOKUP(B148,[1]Dependencias!$J$3:$K$4,2,FALSE)),VLOOKUP(A148,[1]Dependencias!$F$3:$I$15,4,FALSE)),"")</f>
        <v>10</v>
      </c>
      <c r="J148" s="24" t="s">
        <v>151</v>
      </c>
      <c r="K148" s="24" t="s">
        <v>433</v>
      </c>
      <c r="L148" s="36" t="str">
        <f>IFERROR(VLOOKUP($C148,[1]Dependencias!$A$2:$D$26,2,FALSE),"")</f>
        <v>Direccion de Gestion Corporativa</v>
      </c>
      <c r="M148" s="36" t="str">
        <f>IFERROR(VLOOKUP($C148,[1]Dependencias!$A$2:$D$26,4,FALSE),"")</f>
        <v>Yamile Borja Martinez</v>
      </c>
      <c r="N148" s="25"/>
      <c r="O148" s="37" t="str">
        <f>IF(N148="","No hay fecha de respuesta!",NETWORKDAYS(G148,N148,[1]FESTIVOS!$A$2:$A$146))</f>
        <v>No hay fecha de respuesta!</v>
      </c>
      <c r="P148" s="24"/>
    </row>
    <row r="149" spans="1:16" ht="17.25" x14ac:dyDescent="0.25">
      <c r="A149" s="24" t="s">
        <v>46</v>
      </c>
      <c r="B149" s="24" t="s">
        <v>188</v>
      </c>
      <c r="C149" s="23">
        <v>330</v>
      </c>
      <c r="D149" s="24" t="s">
        <v>190</v>
      </c>
      <c r="E149" s="24">
        <v>2751632022</v>
      </c>
      <c r="F149" s="33">
        <v>20227100135822</v>
      </c>
      <c r="G149" s="34">
        <v>44770</v>
      </c>
      <c r="H149" s="35">
        <f>IF(G149="","",WORKDAY(G149,I149,[1]FESTIVOS!$A$2:$V$146))</f>
        <v>44784</v>
      </c>
      <c r="I149" s="26">
        <f>IFERROR(IFERROR(IF(B149=VLOOKUP(B149,[1]Dependencias!$J$3:$J$4,1,FALSE),VLOOKUP(B149,[1]Dependencias!$J$3:$K$4,2,FALSE)),VLOOKUP(A149,[1]Dependencias!$F$3:$I$15,4,FALSE)),"")</f>
        <v>10</v>
      </c>
      <c r="J149" s="24" t="s">
        <v>142</v>
      </c>
      <c r="K149" s="24" t="s">
        <v>434</v>
      </c>
      <c r="L149" s="36" t="str">
        <f>IFERROR(VLOOKUP($C149,[1]Dependencias!$A$2:$D$26,2,FALSE),"")</f>
        <v>Subdirección de Infraestructura y patrimonio cultural</v>
      </c>
      <c r="M149" s="36" t="str">
        <f>IFERROR(VLOOKUP($C149,[1]Dependencias!$A$2:$D$26,4,FALSE),"")</f>
        <v>Ivan Dario Quiñones Sanchez</v>
      </c>
      <c r="N149" s="25">
        <v>44778</v>
      </c>
      <c r="O149" s="37">
        <f>IF(N149="","No hay fecha de respuesta!",NETWORKDAYS(G149,N149,[1]FESTIVOS!$A$2:$A$146))</f>
        <v>7</v>
      </c>
      <c r="P149" s="24" t="s">
        <v>435</v>
      </c>
    </row>
    <row r="150" spans="1:16" ht="17.25" x14ac:dyDescent="0.25">
      <c r="A150" s="24" t="s">
        <v>35</v>
      </c>
      <c r="B150" s="24" t="s">
        <v>188</v>
      </c>
      <c r="C150" s="23">
        <v>330</v>
      </c>
      <c r="D150" s="24" t="s">
        <v>187</v>
      </c>
      <c r="E150" s="24">
        <v>2763872022</v>
      </c>
      <c r="F150" s="33">
        <v>20227100135992</v>
      </c>
      <c r="G150" s="34">
        <v>44771</v>
      </c>
      <c r="H150" s="35">
        <f>IF(G150="","",WORKDAY(G150,I150,[1]FESTIVOS!$A$2:$V$146))</f>
        <v>44795</v>
      </c>
      <c r="I150" s="26">
        <f>IFERROR(IFERROR(IF(B150=VLOOKUP(B150,[1]Dependencias!$J$3:$J$4,1,FALSE),VLOOKUP(B150,[1]Dependencias!$J$3:$K$4,2,FALSE)),VLOOKUP(A150,[1]Dependencias!$F$3:$I$15,4,FALSE)),"")</f>
        <v>15</v>
      </c>
      <c r="J150" s="24" t="s">
        <v>142</v>
      </c>
      <c r="K150" s="24" t="s">
        <v>436</v>
      </c>
      <c r="L150" s="36" t="str">
        <f>IFERROR(VLOOKUP($C150,[1]Dependencias!$A$2:$D$26,2,FALSE),"")</f>
        <v>Subdirección de Infraestructura y patrimonio cultural</v>
      </c>
      <c r="M150" s="36" t="str">
        <f>IFERROR(VLOOKUP($C150,[1]Dependencias!$A$2:$D$26,4,FALSE),"")</f>
        <v>Ivan Dario Quiñones Sanchez</v>
      </c>
      <c r="N150" s="25"/>
      <c r="O150" s="37" t="str">
        <f>IF(N150="","No hay fecha de respuesta!",NETWORKDAYS(G150,N150,[1]FESTIVOS!$A$2:$A$146))</f>
        <v>No hay fecha de respuesta!</v>
      </c>
      <c r="P150" s="24"/>
    </row>
    <row r="151" spans="1:16" ht="17.25" x14ac:dyDescent="0.25">
      <c r="A151" s="24" t="s">
        <v>46</v>
      </c>
      <c r="B151" s="24" t="s">
        <v>24</v>
      </c>
      <c r="C151" s="23">
        <v>700</v>
      </c>
      <c r="D151" s="24" t="s">
        <v>187</v>
      </c>
      <c r="E151" s="24">
        <v>2763882022</v>
      </c>
      <c r="F151" s="33">
        <v>20227100136012</v>
      </c>
      <c r="G151" s="34">
        <v>44771</v>
      </c>
      <c r="H151" s="35">
        <f>IF(G151="","",WORKDAY(G151,I151,[1]FESTIVOS!$A$2:$V$146))</f>
        <v>44778</v>
      </c>
      <c r="I151" s="26">
        <f>IFERROR(IFERROR(IF(B151=VLOOKUP(B151,[1]Dependencias!$J$3:$J$4,1,FALSE),VLOOKUP(B151,[1]Dependencias!$J$3:$K$4,2,FALSE)),VLOOKUP(A151,[1]Dependencias!$F$3:$I$15,4,FALSE)),"")</f>
        <v>5</v>
      </c>
      <c r="J151" s="24" t="s">
        <v>192</v>
      </c>
      <c r="K151" s="24" t="s">
        <v>437</v>
      </c>
      <c r="L151" s="36" t="str">
        <f>IFERROR(VLOOKUP($C151,[1]Dependencias!$A$2:$D$26,2,FALSE),"")</f>
        <v>Direccion de Gestion Corporativa</v>
      </c>
      <c r="M151" s="36" t="str">
        <f>IFERROR(VLOOKUP($C151,[1]Dependencias!$A$2:$D$26,4,FALSE),"")</f>
        <v>Yamile Borja Martinez</v>
      </c>
      <c r="N151" s="25">
        <v>44774</v>
      </c>
      <c r="O151" s="37">
        <f>IF(N151="","No hay fecha de respuesta!",NETWORKDAYS(G151,N151,[1]FESTIVOS!$A$2:$A$146))</f>
        <v>2</v>
      </c>
      <c r="P151" s="24" t="s">
        <v>438</v>
      </c>
    </row>
    <row r="152" spans="1:16" ht="17.25" x14ac:dyDescent="0.25">
      <c r="A152" s="24" t="s">
        <v>35</v>
      </c>
      <c r="B152" s="24" t="s">
        <v>188</v>
      </c>
      <c r="C152" s="23">
        <v>210</v>
      </c>
      <c r="D152" s="24" t="s">
        <v>195</v>
      </c>
      <c r="E152" s="24">
        <v>2764032022</v>
      </c>
      <c r="F152" s="33">
        <v>20227100136032</v>
      </c>
      <c r="G152" s="34">
        <v>44771</v>
      </c>
      <c r="H152" s="35">
        <f>IF(G152="","",WORKDAY(G152,I152,[1]FESTIVOS!$A$2:$V$146))</f>
        <v>44795</v>
      </c>
      <c r="I152" s="26">
        <f>IFERROR(IFERROR(IF(B152=VLOOKUP(B152,[1]Dependencias!$J$3:$J$4,1,FALSE),VLOOKUP(B152,[1]Dependencias!$J$3:$K$4,2,FALSE)),VLOOKUP(A152,[1]Dependencias!$F$3:$I$15,4,FALSE)),"")</f>
        <v>15</v>
      </c>
      <c r="J152" s="24" t="s">
        <v>191</v>
      </c>
      <c r="K152" s="24" t="s">
        <v>439</v>
      </c>
      <c r="L152" s="36" t="str">
        <f>IFERROR(VLOOKUP($C152,[1]Dependencias!$A$2:$D$26,2,FALSE),"")</f>
        <v>Dirección de Asuntos Locales y Participación</v>
      </c>
      <c r="M152" s="36" t="str">
        <f>IFERROR(VLOOKUP($C152,[1]Dependencias!$A$2:$D$26,4,FALSE),"")</f>
        <v>Alejandro Franco Plata</v>
      </c>
      <c r="N152" s="25"/>
      <c r="O152" s="37" t="str">
        <f>IF(N152="","No hay fecha de respuesta!",NETWORKDAYS(G152,N152,[1]FESTIVOS!$A$2:$A$146))</f>
        <v>No hay fecha de respuesta!</v>
      </c>
      <c r="P152" s="24"/>
    </row>
    <row r="153" spans="1:16" ht="17.25" x14ac:dyDescent="0.25">
      <c r="A153" s="24" t="s">
        <v>46</v>
      </c>
      <c r="B153" s="24" t="s">
        <v>188</v>
      </c>
      <c r="C153" s="23">
        <v>310</v>
      </c>
      <c r="D153" s="24" t="s">
        <v>187</v>
      </c>
      <c r="E153" s="24">
        <v>2791772022</v>
      </c>
      <c r="F153" s="33">
        <v>20227100136102</v>
      </c>
      <c r="G153" s="34">
        <v>44771</v>
      </c>
      <c r="H153" s="35">
        <f>IF(G153="","",WORKDAY(G153,I153,[1]FESTIVOS!$A$2:$V$146))</f>
        <v>44785</v>
      </c>
      <c r="I153" s="26">
        <f>IFERROR(IFERROR(IF(B153=VLOOKUP(B153,[1]Dependencias!$J$3:$J$4,1,FALSE),VLOOKUP(B153,[1]Dependencias!$J$3:$K$4,2,FALSE)),VLOOKUP(A153,[1]Dependencias!$F$3:$I$15,4,FALSE)),"")</f>
        <v>10</v>
      </c>
      <c r="J153" s="24" t="s">
        <v>189</v>
      </c>
      <c r="K153" s="24" t="s">
        <v>440</v>
      </c>
      <c r="L153" s="36" t="str">
        <f>IFERROR(VLOOKUP($C153,[1]Dependencias!$A$2:$D$26,2,FALSE),"")</f>
        <v>Subdirección de Gestión Cultural y Artística</v>
      </c>
      <c r="M153" s="36" t="str">
        <f>IFERROR(VLOOKUP($C153,[1]Dependencias!$A$2:$D$26,4,FALSE),"")</f>
        <v>Ines Elvira Montealegre Martinez</v>
      </c>
      <c r="N153" s="25">
        <v>44783</v>
      </c>
      <c r="O153" s="37">
        <f>IF(N153="","No hay fecha de respuesta!",NETWORKDAYS(G153,N153,[1]FESTIVOS!$A$2:$A$146))</f>
        <v>9</v>
      </c>
      <c r="P153" s="24" t="s">
        <v>441</v>
      </c>
    </row>
    <row r="154" spans="1:16" ht="17.25" x14ac:dyDescent="0.25">
      <c r="A154" s="24" t="s">
        <v>41</v>
      </c>
      <c r="B154" s="24" t="s">
        <v>188</v>
      </c>
      <c r="C154" s="23">
        <v>210</v>
      </c>
      <c r="D154" s="24" t="s">
        <v>187</v>
      </c>
      <c r="E154" s="24">
        <v>2769462022</v>
      </c>
      <c r="F154" s="33">
        <v>20227100136852</v>
      </c>
      <c r="G154" s="34">
        <v>44771</v>
      </c>
      <c r="H154" s="35">
        <f>IF(G154="","",WORKDAY(G154,I154,[1]FESTIVOS!$A$2:$V$146))</f>
        <v>44795</v>
      </c>
      <c r="I154" s="26">
        <f>IFERROR(IFERROR(IF(B154=VLOOKUP(B154,[1]Dependencias!$J$3:$J$4,1,FALSE),VLOOKUP(B154,[1]Dependencias!$J$3:$K$4,2,FALSE)),VLOOKUP(A154,[1]Dependencias!$F$3:$I$15,4,FALSE)),"")</f>
        <v>15</v>
      </c>
      <c r="J154" s="24" t="s">
        <v>189</v>
      </c>
      <c r="K154" s="24" t="s">
        <v>442</v>
      </c>
      <c r="L154" s="36" t="str">
        <f>IFERROR(VLOOKUP($C154,[1]Dependencias!$A$2:$D$26,2,FALSE),"")</f>
        <v>Dirección de Asuntos Locales y Participación</v>
      </c>
      <c r="M154" s="36" t="str">
        <f>IFERROR(VLOOKUP($C154,[1]Dependencias!$A$2:$D$26,4,FALSE),"")</f>
        <v>Alejandro Franco Plata</v>
      </c>
      <c r="N154" s="25"/>
      <c r="O154" s="37" t="str">
        <f>IF(N154="","No hay fecha de respuesta!",NETWORKDAYS(G154,N154,[1]FESTIVOS!$A$2:$A$146))</f>
        <v>No hay fecha de respuesta!</v>
      </c>
      <c r="P154" s="24"/>
    </row>
    <row r="155" spans="1:16" ht="17.25" x14ac:dyDescent="0.25">
      <c r="A155" s="24" t="s">
        <v>46</v>
      </c>
      <c r="B155" s="24" t="s">
        <v>24</v>
      </c>
      <c r="C155" s="23">
        <v>700</v>
      </c>
      <c r="D155" s="24" t="s">
        <v>187</v>
      </c>
      <c r="E155" s="24">
        <v>2792152022</v>
      </c>
      <c r="F155" s="33">
        <v>20227100136922</v>
      </c>
      <c r="G155" s="34">
        <v>44771</v>
      </c>
      <c r="H155" s="35">
        <f>IF(G155="","",WORKDAY(G155,I155,[1]FESTIVOS!$A$2:$V$146))</f>
        <v>44778</v>
      </c>
      <c r="I155" s="26">
        <f>IFERROR(IFERROR(IF(B155=VLOOKUP(B155,[1]Dependencias!$J$3:$J$4,1,FALSE),VLOOKUP(B155,[1]Dependencias!$J$3:$K$4,2,FALSE)),VLOOKUP(A155,[1]Dependencias!$F$3:$I$15,4,FALSE)),"")</f>
        <v>5</v>
      </c>
      <c r="J155" s="24" t="s">
        <v>192</v>
      </c>
      <c r="K155" s="24" t="s">
        <v>443</v>
      </c>
      <c r="L155" s="36" t="str">
        <f>IFERROR(VLOOKUP($C155,[1]Dependencias!$A$2:$D$26,2,FALSE),"")</f>
        <v>Direccion de Gestion Corporativa</v>
      </c>
      <c r="M155" s="36" t="str">
        <f>IFERROR(VLOOKUP($C155,[1]Dependencias!$A$2:$D$26,4,FALSE),"")</f>
        <v>Yamile Borja Martinez</v>
      </c>
      <c r="N155" s="25">
        <v>44774</v>
      </c>
      <c r="O155" s="37">
        <f>IF(N155="","No hay fecha de respuesta!",NETWORKDAYS(G155,N155,[1]FESTIVOS!$A$2:$A$146))</f>
        <v>2</v>
      </c>
      <c r="P155" s="24" t="s">
        <v>444</v>
      </c>
    </row>
    <row r="156" spans="1:16" ht="17.25" x14ac:dyDescent="0.25">
      <c r="A156" s="24" t="s">
        <v>41</v>
      </c>
      <c r="B156" s="24" t="s">
        <v>24</v>
      </c>
      <c r="C156" s="23">
        <v>700</v>
      </c>
      <c r="D156" s="24" t="s">
        <v>187</v>
      </c>
      <c r="E156" s="24">
        <v>2770222022</v>
      </c>
      <c r="F156" s="33">
        <v>20227100136962</v>
      </c>
      <c r="G156" s="34">
        <v>44771</v>
      </c>
      <c r="H156" s="35">
        <f>IF(G156="","",WORKDAY(G156,I156,[1]FESTIVOS!$A$2:$V$146))</f>
        <v>44778</v>
      </c>
      <c r="I156" s="26">
        <f>IFERROR(IFERROR(IF(B156=VLOOKUP(B156,[1]Dependencias!$J$3:$J$4,1,FALSE),VLOOKUP(B156,[1]Dependencias!$J$3:$K$4,2,FALSE)),VLOOKUP(A156,[1]Dependencias!$F$3:$I$15,4,FALSE)),"")</f>
        <v>5</v>
      </c>
      <c r="J156" s="24" t="s">
        <v>192</v>
      </c>
      <c r="K156" s="24" t="s">
        <v>445</v>
      </c>
      <c r="L156" s="36" t="str">
        <f>IFERROR(VLOOKUP($C156,[1]Dependencias!$A$2:$D$26,2,FALSE),"")</f>
        <v>Direccion de Gestion Corporativa</v>
      </c>
      <c r="M156" s="36" t="str">
        <f>IFERROR(VLOOKUP($C156,[1]Dependencias!$A$2:$D$26,4,FALSE),"")</f>
        <v>Yamile Borja Martinez</v>
      </c>
      <c r="N156" s="25">
        <v>44774</v>
      </c>
      <c r="O156" s="37">
        <f>IF(N156="","No hay fecha de respuesta!",NETWORKDAYS(G156,N156,[1]FESTIVOS!$A$2:$A$146))</f>
        <v>2</v>
      </c>
      <c r="P156" s="24" t="s">
        <v>444</v>
      </c>
    </row>
    <row r="157" spans="1:16" ht="17.25" x14ac:dyDescent="0.25">
      <c r="A157" s="24" t="s">
        <v>35</v>
      </c>
      <c r="B157" s="24" t="s">
        <v>24</v>
      </c>
      <c r="C157" s="23">
        <v>700</v>
      </c>
      <c r="D157" s="24" t="s">
        <v>187</v>
      </c>
      <c r="E157" s="24">
        <v>2793592022</v>
      </c>
      <c r="F157" s="33">
        <v>20227100137142</v>
      </c>
      <c r="G157" s="34">
        <v>44771</v>
      </c>
      <c r="H157" s="35">
        <f>IF(G157="","",WORKDAY(G157,I157,[1]FESTIVOS!$A$2:$V$146))</f>
        <v>44778</v>
      </c>
      <c r="I157" s="26">
        <f>IFERROR(IFERROR(IF(B157=VLOOKUP(B157,[1]Dependencias!$J$3:$J$4,1,FALSE),VLOOKUP(B157,[1]Dependencias!$J$3:$K$4,2,FALSE)),VLOOKUP(A157,[1]Dependencias!$F$3:$I$15,4,FALSE)),"")</f>
        <v>5</v>
      </c>
      <c r="J157" s="24" t="s">
        <v>192</v>
      </c>
      <c r="K157" s="24"/>
      <c r="L157" s="36" t="str">
        <f>IFERROR(VLOOKUP($C157,[1]Dependencias!$A$2:$D$26,2,FALSE),"")</f>
        <v>Direccion de Gestion Corporativa</v>
      </c>
      <c r="M157" s="36" t="str">
        <f>IFERROR(VLOOKUP($C157,[1]Dependencias!$A$2:$D$26,4,FALSE),"")</f>
        <v>Yamile Borja Martinez</v>
      </c>
      <c r="N157" s="25">
        <v>44774</v>
      </c>
      <c r="O157" s="37">
        <f>IF(N157="","No hay fecha de respuesta!",NETWORKDAYS(G157,N157,[1]FESTIVOS!$A$2:$A$146))</f>
        <v>2</v>
      </c>
      <c r="P157" s="24" t="s">
        <v>444</v>
      </c>
    </row>
    <row r="158" spans="1:16" ht="17.25" x14ac:dyDescent="0.25">
      <c r="A158" s="24" t="s">
        <v>41</v>
      </c>
      <c r="B158" s="24" t="s">
        <v>188</v>
      </c>
      <c r="C158" s="23">
        <v>210</v>
      </c>
      <c r="D158" s="24" t="s">
        <v>190</v>
      </c>
      <c r="E158" s="24">
        <v>2770132022</v>
      </c>
      <c r="F158" s="33">
        <v>20227100139352</v>
      </c>
      <c r="G158" s="34">
        <v>44771</v>
      </c>
      <c r="H158" s="35">
        <f>IF(G158="","",WORKDAY(G158,I158,[1]FESTIVOS!$A$2:$V$146))</f>
        <v>44795</v>
      </c>
      <c r="I158" s="26">
        <f>IFERROR(IFERROR(IF(B158=VLOOKUP(B158,[1]Dependencias!$J$3:$J$4,1,FALSE),VLOOKUP(B158,[1]Dependencias!$J$3:$K$4,2,FALSE)),VLOOKUP(A158,[1]Dependencias!$F$3:$I$15,4,FALSE)),"")</f>
        <v>15</v>
      </c>
      <c r="J158" s="24" t="s">
        <v>191</v>
      </c>
      <c r="K158" s="24" t="s">
        <v>446</v>
      </c>
      <c r="L158" s="36" t="str">
        <f>IFERROR(VLOOKUP($C158,[1]Dependencias!$A$2:$D$26,2,FALSE),"")</f>
        <v>Dirección de Asuntos Locales y Participación</v>
      </c>
      <c r="M158" s="36" t="str">
        <f>IFERROR(VLOOKUP($C158,[1]Dependencias!$A$2:$D$26,4,FALSE),"")</f>
        <v>Alejandro Franco Plata</v>
      </c>
      <c r="N158" s="25"/>
      <c r="O158" s="37" t="str">
        <f>IF(N158="","No hay fecha de respuesta!",NETWORKDAYS(G158,N158,[1]FESTIVOS!$A$2:$A$146))</f>
        <v>No hay fecha de respuesta!</v>
      </c>
      <c r="P158" s="24"/>
    </row>
    <row r="159" spans="1:16" ht="17.25" x14ac:dyDescent="0.25">
      <c r="A159" s="24" t="s">
        <v>41</v>
      </c>
      <c r="B159" s="24" t="s">
        <v>24</v>
      </c>
      <c r="C159" s="23">
        <v>700</v>
      </c>
      <c r="D159" s="24" t="s">
        <v>187</v>
      </c>
      <c r="E159" s="24">
        <v>2819142022</v>
      </c>
      <c r="F159" s="33">
        <v>20227100137222</v>
      </c>
      <c r="G159" s="34">
        <v>44771</v>
      </c>
      <c r="H159" s="35">
        <f>IF(G159="","",WORKDAY(G159,I159,[1]FESTIVOS!$A$2:$V$146))</f>
        <v>44778</v>
      </c>
      <c r="I159" s="26">
        <f>IFERROR(IFERROR(IF(B159=VLOOKUP(B159,[1]Dependencias!$J$3:$J$4,1,FALSE),VLOOKUP(B159,[1]Dependencias!$J$3:$K$4,2,FALSE)),VLOOKUP(A159,[1]Dependencias!$F$3:$I$15,4,FALSE)),"")</f>
        <v>5</v>
      </c>
      <c r="J159" s="24" t="s">
        <v>192</v>
      </c>
      <c r="K159" s="24" t="s">
        <v>447</v>
      </c>
      <c r="L159" s="36" t="str">
        <f>IFERROR(VLOOKUP($C159,[1]Dependencias!$A$2:$D$26,2,FALSE),"")</f>
        <v>Direccion de Gestion Corporativa</v>
      </c>
      <c r="M159" s="36" t="str">
        <f>IFERROR(VLOOKUP($C159,[1]Dependencias!$A$2:$D$26,4,FALSE),"")</f>
        <v>Yamile Borja Martinez</v>
      </c>
      <c r="N159" s="25">
        <v>44776</v>
      </c>
      <c r="O159" s="37">
        <f>IF(N159="","No hay fecha de respuesta!",NETWORKDAYS(G159,N159,[1]FESTIVOS!$A$2:$A$146))</f>
        <v>4</v>
      </c>
      <c r="P159" s="24" t="s">
        <v>199</v>
      </c>
    </row>
    <row r="160" spans="1:16" ht="17.25" x14ac:dyDescent="0.25">
      <c r="A160" s="24" t="s">
        <v>41</v>
      </c>
      <c r="B160" s="24" t="s">
        <v>188</v>
      </c>
      <c r="C160" s="23">
        <v>800</v>
      </c>
      <c r="D160" s="24" t="s">
        <v>187</v>
      </c>
      <c r="E160" s="24">
        <v>2850662022</v>
      </c>
      <c r="F160" s="33">
        <v>20227100136022</v>
      </c>
      <c r="G160" s="34">
        <v>44771</v>
      </c>
      <c r="H160" s="35">
        <f>IF(G160="","",WORKDAY(G160,I160,[1]FESTIVOS!$A$2:$V$146))</f>
        <v>44795</v>
      </c>
      <c r="I160" s="26">
        <f>IFERROR(IFERROR(IF(B160=VLOOKUP(B160,[1]Dependencias!$J$3:$J$4,1,FALSE),VLOOKUP(B160,[1]Dependencias!$J$3:$K$4,2,FALSE)),VLOOKUP(A160,[1]Dependencias!$F$3:$I$15,4,FALSE)),"")</f>
        <v>15</v>
      </c>
      <c r="J160" s="24" t="s">
        <v>148</v>
      </c>
      <c r="K160" s="24" t="s">
        <v>448</v>
      </c>
      <c r="L160" s="36" t="str">
        <f>IFERROR(VLOOKUP($C160,[1]Dependencias!$A$2:$D$26,2,FALSE),"")</f>
        <v>Dirección de Lectura y Bibliotecas</v>
      </c>
      <c r="M160" s="36" t="str">
        <f>IFERROR(VLOOKUP($C160,[1]Dependencias!$A$2:$D$26,4,FALSE),"")</f>
        <v>Maria Consuelo Gaitan Gaitan</v>
      </c>
      <c r="N160" s="25"/>
      <c r="O160" s="37" t="str">
        <f>IF(N160="","No hay fecha de respuesta!",NETWORKDAYS(G160,N160,[1]FESTIVOS!$A$2:$A$146))</f>
        <v>No hay fecha de respuesta!</v>
      </c>
      <c r="P160" s="24"/>
    </row>
  </sheetData>
  <mergeCells count="7">
    <mergeCell ref="P4:P5"/>
    <mergeCell ref="A1:B3"/>
    <mergeCell ref="C1:O2"/>
    <mergeCell ref="C3:O3"/>
    <mergeCell ref="A4:I4"/>
    <mergeCell ref="J4:K4"/>
    <mergeCell ref="N4:O4"/>
  </mergeCells>
  <dataValidations count="4">
    <dataValidation type="list" allowBlank="1" sqref="A6:A160" xr:uid="{4F20A7DE-3E0D-4903-A8AA-502A82A4E26B}">
      <formula1>"IN,EE,SP,DPIG,DPIP,SIG,SIP,CO,DE,RE,QU,SU,FE"</formula1>
    </dataValidation>
    <dataValidation type="list" allowBlank="1" sqref="D6:D160" xr:uid="{C4F4212F-A421-4930-BF6A-572D92CA0290}">
      <formula1>"Virtual – Email,Virtual – Chat,Virtual - Redes Sociales,Virtual - Bogotá te Escucha,Presencial - Punto de atención,Presencial – Correspondencia,Telefónico - Punto de Atención"</formula1>
    </dataValidation>
    <dataValidation type="list" allowBlank="1" sqref="B6:B160" xr:uid="{C12BC709-245E-4AF4-B322-F34EB0C07526}">
      <formula1>"Petición Incompleta,Traslado,Respuesta Definitiva,Solicitud de Ampliación de Término,Correspondencia"</formula1>
    </dataValidation>
    <dataValidation type="list" allowBlank="1" sqref="J6:J160" xr:uid="{F385C874-4C3C-405B-AC3E-7359731D21F8}">
      <formula1>"Auxilios / Decreto 561/ BEPS,Talento Humano y Contratación,Convocatorias - Estímulos y Fomento,Arte y Cultura,Solicitud Prioritaria – EE,Patrimonio e Infraestructura,Asuntos Locales y Participación,Información Otra Entidad/ Traslado,Red de Bibliotecas,Per"&amp;"sonas Jurídicas,Información General de la Entidad,Reactivación Económica,Contable – Financiero,Correspondencia"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Dependencias</vt:lpstr>
      <vt:lpstr>FESTIVOS</vt:lpstr>
      <vt:lpstr>Julio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Leonardo Gonzalez Tellez</dc:creator>
  <cp:lastModifiedBy>scrdinvitado</cp:lastModifiedBy>
  <dcterms:created xsi:type="dcterms:W3CDTF">2019-08-09T16:48:43Z</dcterms:created>
  <dcterms:modified xsi:type="dcterms:W3CDTF">2022-09-01T19:58:16Z</dcterms:modified>
</cp:coreProperties>
</file>