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crdinvitado\Downloads\"/>
    </mc:Choice>
  </mc:AlternateContent>
  <xr:revisionPtr revIDLastSave="0" documentId="13_ncr:1_{1DEAC041-DA0C-4238-B035-5855A670759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ependencias" sheetId="1" r:id="rId1"/>
    <sheet name="FESTIVOS" sheetId="2" r:id="rId2"/>
    <sheet name="Septiembre 2022" sheetId="11" r:id="rId3"/>
  </sheets>
  <definedNames>
    <definedName name="_xlnm._FilterDatabase" localSheetId="2" hidden="1">'Septiembre 2022'!$A$5:$Q$327</definedName>
    <definedName name="Z_0481BD67_1B9B_450F_A69A_1D9B9B25FAC3_.wvu.FilterData" localSheetId="2" hidden="1">'Septiembre 2022'!$A$5:$Q$324</definedName>
    <definedName name="Z_10F68C70_60A0_4750_9B29_36D00917CA51_.wvu.FilterData" localSheetId="2" hidden="1">'Septiembre 2022'!$A$5:$Q$327</definedName>
    <definedName name="Z_2360EDD0_4815_46A6_B61F_385D35CB5B06_.wvu.FilterData" localSheetId="2" hidden="1">'Septiembre 2022'!$A$5:$Q$324</definedName>
    <definedName name="Z_5DD92F70_2253_4AE8_AD7E_077C71C75CD0_.wvu.FilterData" localSheetId="2" hidden="1">'Septiembre 2022'!$A$5:$Q$324</definedName>
    <definedName name="Z_75468B4D_C6B1_4D7E_841B_86102D63B275_.wvu.FilterData" localSheetId="2" hidden="1">'Septiembre 2022'!$A$5:$Q$324</definedName>
    <definedName name="Z_96E27343_0037_4798_B55C_9C9F24D21C27_.wvu.FilterData" localSheetId="2" hidden="1">'Septiembre 2022'!$A$5:$Q$324</definedName>
    <definedName name="Z_A3E1A92D_52BD_4007_AD52_28B87667EB06_.wvu.FilterData" localSheetId="2" hidden="1">'Septiembre 2022'!$A$5:$Q$324</definedName>
    <definedName name="Z_B696AA94_4D77_4933_9F9D_671FFCE13847_.wvu.FilterData" localSheetId="2" hidden="1">'Septiembre 2022'!$A$5:$Q$324</definedName>
    <definedName name="Z_B7A6F672_6FFD_45BC_8BCE_4264C0A08867_.wvu.FilterData" localSheetId="2" hidden="1">'Septiembre 2022'!$A$5:$Q$324</definedName>
  </definedNames>
  <calcPr calcId="181029"/>
  <customWorkbookViews>
    <customWorkbookView name="Filtro 8" guid="{0481BD67-1B9B-450F-A69A-1D9B9B25FAC3}" maximized="1" windowWidth="0" windowHeight="0" activeSheetId="0"/>
    <customWorkbookView name="Filtro 9" guid="{10F68C70-60A0-4750-9B29-36D00917CA51}" maximized="1" windowWidth="0" windowHeight="0" activeSheetId="0"/>
    <customWorkbookView name="Filtro 4" guid="{96E27343-0037-4798-B55C-9C9F24D21C27}" maximized="1" windowWidth="0" windowHeight="0" activeSheetId="0"/>
    <customWorkbookView name="Filtro 5" guid="{75468B4D-C6B1-4D7E-841B-86102D63B275}" maximized="1" windowWidth="0" windowHeight="0" activeSheetId="0"/>
    <customWorkbookView name="Filtro 6" guid="{B7A6F672-6FFD-45BC-8BCE-4264C0A08867}" maximized="1" windowWidth="0" windowHeight="0" activeSheetId="0"/>
    <customWorkbookView name="Filtro 7" guid="{2360EDD0-4815-46A6-B61F-385D35CB5B06}" maximized="1" windowWidth="0" windowHeight="0" activeSheetId="0"/>
    <customWorkbookView name="Filtro 1" guid="{5DD92F70-2253-4AE8-AD7E-077C71C75CD0}" maximized="1" windowWidth="0" windowHeight="0" activeSheetId="0"/>
    <customWorkbookView name="Filtro 2" guid="{B696AA94-4D77-4933-9F9D-671FFCE13847}" maximized="1" windowWidth="0" windowHeight="0" activeSheetId="0"/>
    <customWorkbookView name="Filtro 3" guid="{A3E1A92D-52BD-4007-AD52-28B87667EB06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27" i="11" l="1"/>
  <c r="M327" i="11"/>
  <c r="L327" i="11"/>
  <c r="I327" i="11"/>
  <c r="H327" i="11" s="1"/>
  <c r="O326" i="11"/>
  <c r="M326" i="11"/>
  <c r="L326" i="11"/>
  <c r="I326" i="11"/>
  <c r="H326" i="11" s="1"/>
  <c r="O325" i="11"/>
  <c r="M325" i="11"/>
  <c r="L325" i="11"/>
  <c r="I325" i="11"/>
  <c r="H325" i="11" s="1"/>
  <c r="O324" i="11"/>
  <c r="M324" i="11"/>
  <c r="L324" i="11"/>
  <c r="I324" i="11"/>
  <c r="H324" i="11" s="1"/>
  <c r="O323" i="11"/>
  <c r="M323" i="11"/>
  <c r="L323" i="11"/>
  <c r="I323" i="11"/>
  <c r="H323" i="11" s="1"/>
  <c r="O322" i="11"/>
  <c r="M322" i="11"/>
  <c r="L322" i="11"/>
  <c r="I322" i="11"/>
  <c r="H322" i="11" s="1"/>
  <c r="O321" i="11"/>
  <c r="M321" i="11"/>
  <c r="L321" i="11"/>
  <c r="I321" i="11"/>
  <c r="H321" i="11" s="1"/>
  <c r="O320" i="11"/>
  <c r="M320" i="11"/>
  <c r="L320" i="11"/>
  <c r="I320" i="11"/>
  <c r="H320" i="11" s="1"/>
  <c r="O319" i="11"/>
  <c r="M319" i="11"/>
  <c r="L319" i="11"/>
  <c r="I319" i="11"/>
  <c r="H319" i="11" s="1"/>
  <c r="O318" i="11"/>
  <c r="M318" i="11"/>
  <c r="L318" i="11"/>
  <c r="I318" i="11"/>
  <c r="H318" i="11" s="1"/>
  <c r="O317" i="11"/>
  <c r="M317" i="11"/>
  <c r="L317" i="11"/>
  <c r="I317" i="11"/>
  <c r="H317" i="11" s="1"/>
  <c r="O316" i="11"/>
  <c r="M316" i="11"/>
  <c r="L316" i="11"/>
  <c r="I316" i="11"/>
  <c r="H316" i="11" s="1"/>
  <c r="O315" i="11"/>
  <c r="M315" i="11"/>
  <c r="L315" i="11"/>
  <c r="I315" i="11"/>
  <c r="H315" i="11" s="1"/>
  <c r="O314" i="11"/>
  <c r="M314" i="11"/>
  <c r="L314" i="11"/>
  <c r="I314" i="11"/>
  <c r="H314" i="11" s="1"/>
  <c r="O313" i="11"/>
  <c r="M313" i="11"/>
  <c r="L313" i="11"/>
  <c r="I313" i="11"/>
  <c r="H313" i="11" s="1"/>
  <c r="O312" i="11"/>
  <c r="M312" i="11"/>
  <c r="L312" i="11"/>
  <c r="I312" i="11"/>
  <c r="H312" i="11" s="1"/>
  <c r="O311" i="11"/>
  <c r="M311" i="11"/>
  <c r="L311" i="11"/>
  <c r="I311" i="11"/>
  <c r="H311" i="11" s="1"/>
  <c r="O310" i="11"/>
  <c r="M310" i="11"/>
  <c r="L310" i="11"/>
  <c r="I310" i="11"/>
  <c r="H310" i="11" s="1"/>
  <c r="O309" i="11"/>
  <c r="M309" i="11"/>
  <c r="L309" i="11"/>
  <c r="I309" i="11"/>
  <c r="H309" i="11" s="1"/>
  <c r="O308" i="11"/>
  <c r="M308" i="11"/>
  <c r="L308" i="11"/>
  <c r="I308" i="11"/>
  <c r="H308" i="11" s="1"/>
  <c r="O307" i="11"/>
  <c r="M307" i="11"/>
  <c r="L307" i="11"/>
  <c r="I307" i="11"/>
  <c r="H307" i="11" s="1"/>
  <c r="O306" i="11"/>
  <c r="M306" i="11"/>
  <c r="L306" i="11"/>
  <c r="I306" i="11"/>
  <c r="H306" i="11" s="1"/>
  <c r="O305" i="11"/>
  <c r="M305" i="11"/>
  <c r="L305" i="11"/>
  <c r="I305" i="11"/>
  <c r="H305" i="11" s="1"/>
  <c r="O304" i="11"/>
  <c r="M304" i="11"/>
  <c r="L304" i="11"/>
  <c r="I304" i="11"/>
  <c r="H304" i="11" s="1"/>
  <c r="O303" i="11"/>
  <c r="M303" i="11"/>
  <c r="L303" i="11"/>
  <c r="I303" i="11"/>
  <c r="H303" i="11" s="1"/>
  <c r="O302" i="11"/>
  <c r="M302" i="11"/>
  <c r="L302" i="11"/>
  <c r="I302" i="11"/>
  <c r="H302" i="11" s="1"/>
  <c r="O301" i="11"/>
  <c r="M301" i="11"/>
  <c r="L301" i="11"/>
  <c r="I301" i="11"/>
  <c r="H301" i="11" s="1"/>
  <c r="O300" i="11"/>
  <c r="M300" i="11"/>
  <c r="L300" i="11"/>
  <c r="I300" i="11"/>
  <c r="H300" i="11" s="1"/>
  <c r="O299" i="11"/>
  <c r="M299" i="11"/>
  <c r="L299" i="11"/>
  <c r="I299" i="11"/>
  <c r="H299" i="11" s="1"/>
  <c r="O298" i="11"/>
  <c r="M298" i="11"/>
  <c r="L298" i="11"/>
  <c r="I298" i="11"/>
  <c r="H298" i="11" s="1"/>
  <c r="O297" i="11"/>
  <c r="M297" i="11"/>
  <c r="L297" i="11"/>
  <c r="I297" i="11"/>
  <c r="H297" i="11" s="1"/>
  <c r="O296" i="11"/>
  <c r="M296" i="11"/>
  <c r="L296" i="11"/>
  <c r="I296" i="11"/>
  <c r="H296" i="11" s="1"/>
  <c r="O295" i="11"/>
  <c r="M295" i="11"/>
  <c r="L295" i="11"/>
  <c r="I295" i="11"/>
  <c r="H295" i="11" s="1"/>
  <c r="O294" i="11"/>
  <c r="M294" i="11"/>
  <c r="L294" i="11"/>
  <c r="I294" i="11"/>
  <c r="H294" i="11" s="1"/>
  <c r="O293" i="11"/>
  <c r="M293" i="11"/>
  <c r="L293" i="11"/>
  <c r="I293" i="11"/>
  <c r="H293" i="11" s="1"/>
  <c r="O292" i="11"/>
  <c r="M292" i="11"/>
  <c r="L292" i="11"/>
  <c r="I292" i="11"/>
  <c r="H292" i="11" s="1"/>
  <c r="O291" i="11"/>
  <c r="M291" i="11"/>
  <c r="L291" i="11"/>
  <c r="I291" i="11"/>
  <c r="H291" i="11" s="1"/>
  <c r="O290" i="11"/>
  <c r="M290" i="11"/>
  <c r="L290" i="11"/>
  <c r="I290" i="11"/>
  <c r="H290" i="11" s="1"/>
  <c r="O289" i="11"/>
  <c r="M289" i="11"/>
  <c r="L289" i="11"/>
  <c r="I289" i="11"/>
  <c r="H289" i="11" s="1"/>
  <c r="O288" i="11"/>
  <c r="M288" i="11"/>
  <c r="L288" i="11"/>
  <c r="I288" i="11"/>
  <c r="H288" i="11" s="1"/>
  <c r="O287" i="11"/>
  <c r="M287" i="11"/>
  <c r="L287" i="11"/>
  <c r="I287" i="11"/>
  <c r="H287" i="11" s="1"/>
  <c r="O286" i="11"/>
  <c r="M286" i="11"/>
  <c r="L286" i="11"/>
  <c r="I286" i="11"/>
  <c r="H286" i="11" s="1"/>
  <c r="O285" i="11"/>
  <c r="M285" i="11"/>
  <c r="L285" i="11"/>
  <c r="I285" i="11"/>
  <c r="H285" i="11" s="1"/>
  <c r="O284" i="11"/>
  <c r="M284" i="11"/>
  <c r="L284" i="11"/>
  <c r="I284" i="11"/>
  <c r="H284" i="11" s="1"/>
  <c r="O283" i="11"/>
  <c r="M283" i="11"/>
  <c r="L283" i="11"/>
  <c r="I283" i="11"/>
  <c r="H283" i="11" s="1"/>
  <c r="O282" i="11"/>
  <c r="M282" i="11"/>
  <c r="L282" i="11"/>
  <c r="I282" i="11"/>
  <c r="H282" i="11" s="1"/>
  <c r="O281" i="11"/>
  <c r="M281" i="11"/>
  <c r="L281" i="11"/>
  <c r="I281" i="11"/>
  <c r="H281" i="11" s="1"/>
  <c r="O280" i="11"/>
  <c r="M280" i="11"/>
  <c r="L280" i="11"/>
  <c r="I280" i="11"/>
  <c r="H280" i="11" s="1"/>
  <c r="O279" i="11"/>
  <c r="M279" i="11"/>
  <c r="L279" i="11"/>
  <c r="I279" i="11"/>
  <c r="H279" i="11" s="1"/>
  <c r="O278" i="11"/>
  <c r="M278" i="11"/>
  <c r="L278" i="11"/>
  <c r="I278" i="11"/>
  <c r="H278" i="11" s="1"/>
  <c r="O277" i="11"/>
  <c r="M277" i="11"/>
  <c r="L277" i="11"/>
  <c r="I277" i="11"/>
  <c r="H277" i="11" s="1"/>
  <c r="O276" i="11"/>
  <c r="M276" i="11"/>
  <c r="L276" i="11"/>
  <c r="I276" i="11"/>
  <c r="H276" i="11" s="1"/>
  <c r="O275" i="11"/>
  <c r="M275" i="11"/>
  <c r="L275" i="11"/>
  <c r="I275" i="11"/>
  <c r="H275" i="11" s="1"/>
  <c r="O274" i="11"/>
  <c r="M274" i="11"/>
  <c r="L274" i="11"/>
  <c r="I274" i="11"/>
  <c r="H274" i="11" s="1"/>
  <c r="O273" i="11"/>
  <c r="M273" i="11"/>
  <c r="L273" i="11"/>
  <c r="I273" i="11"/>
  <c r="H273" i="11" s="1"/>
  <c r="O272" i="11"/>
  <c r="M272" i="11"/>
  <c r="L272" i="11"/>
  <c r="I272" i="11"/>
  <c r="H272" i="11" s="1"/>
  <c r="O271" i="11"/>
  <c r="M271" i="11"/>
  <c r="L271" i="11"/>
  <c r="I271" i="11"/>
  <c r="H271" i="11" s="1"/>
  <c r="O270" i="11"/>
  <c r="M270" i="11"/>
  <c r="L270" i="11"/>
  <c r="I270" i="11"/>
  <c r="H270" i="11" s="1"/>
  <c r="O269" i="11"/>
  <c r="M269" i="11"/>
  <c r="L269" i="11"/>
  <c r="I269" i="11"/>
  <c r="H269" i="11" s="1"/>
  <c r="O268" i="11"/>
  <c r="M268" i="11"/>
  <c r="L268" i="11"/>
  <c r="I268" i="11"/>
  <c r="H268" i="11" s="1"/>
  <c r="O267" i="11"/>
  <c r="M267" i="11"/>
  <c r="L267" i="11"/>
  <c r="I267" i="11"/>
  <c r="H267" i="11" s="1"/>
  <c r="O266" i="11"/>
  <c r="M266" i="11"/>
  <c r="L266" i="11"/>
  <c r="I266" i="11"/>
  <c r="H266" i="11" s="1"/>
  <c r="O265" i="11"/>
  <c r="M265" i="11"/>
  <c r="L265" i="11"/>
  <c r="I265" i="11"/>
  <c r="H265" i="11" s="1"/>
  <c r="O264" i="11"/>
  <c r="M264" i="11"/>
  <c r="L264" i="11"/>
  <c r="I264" i="11"/>
  <c r="H264" i="11" s="1"/>
  <c r="O263" i="11"/>
  <c r="M263" i="11"/>
  <c r="L263" i="11"/>
  <c r="I263" i="11"/>
  <c r="H263" i="11" s="1"/>
  <c r="O262" i="11"/>
  <c r="M262" i="11"/>
  <c r="L262" i="11"/>
  <c r="I262" i="11"/>
  <c r="H262" i="11" s="1"/>
  <c r="O261" i="11"/>
  <c r="M261" i="11"/>
  <c r="L261" i="11"/>
  <c r="I261" i="11"/>
  <c r="H261" i="11" s="1"/>
  <c r="O260" i="11"/>
  <c r="M260" i="11"/>
  <c r="L260" i="11"/>
  <c r="I260" i="11"/>
  <c r="H260" i="11" s="1"/>
  <c r="O259" i="11"/>
  <c r="M259" i="11"/>
  <c r="L259" i="11"/>
  <c r="I259" i="11"/>
  <c r="H259" i="11" s="1"/>
  <c r="O258" i="11"/>
  <c r="M258" i="11"/>
  <c r="L258" i="11"/>
  <c r="I258" i="11"/>
  <c r="H258" i="11" s="1"/>
  <c r="O257" i="11"/>
  <c r="M257" i="11"/>
  <c r="L257" i="11"/>
  <c r="I257" i="11"/>
  <c r="H257" i="11" s="1"/>
  <c r="O256" i="11"/>
  <c r="M256" i="11"/>
  <c r="L256" i="11"/>
  <c r="I256" i="11"/>
  <c r="H256" i="11" s="1"/>
  <c r="O255" i="11"/>
  <c r="M255" i="11"/>
  <c r="L255" i="11"/>
  <c r="I255" i="11"/>
  <c r="H255" i="11" s="1"/>
  <c r="O254" i="11"/>
  <c r="M254" i="11"/>
  <c r="L254" i="11"/>
  <c r="I254" i="11"/>
  <c r="H254" i="11" s="1"/>
  <c r="O253" i="11"/>
  <c r="M253" i="11"/>
  <c r="L253" i="11"/>
  <c r="I253" i="11"/>
  <c r="H253" i="11" s="1"/>
  <c r="O252" i="11"/>
  <c r="M252" i="11"/>
  <c r="L252" i="11"/>
  <c r="I252" i="11"/>
  <c r="H252" i="11" s="1"/>
  <c r="O251" i="11"/>
  <c r="M251" i="11"/>
  <c r="L251" i="11"/>
  <c r="I251" i="11"/>
  <c r="H251" i="11" s="1"/>
  <c r="O250" i="11"/>
  <c r="M250" i="11"/>
  <c r="L250" i="11"/>
  <c r="I250" i="11"/>
  <c r="H250" i="11" s="1"/>
  <c r="O249" i="11"/>
  <c r="M249" i="11"/>
  <c r="L249" i="11"/>
  <c r="I249" i="11"/>
  <c r="H249" i="11" s="1"/>
  <c r="O248" i="11"/>
  <c r="M248" i="11"/>
  <c r="L248" i="11"/>
  <c r="I248" i="11"/>
  <c r="H248" i="11" s="1"/>
  <c r="O247" i="11"/>
  <c r="M247" i="11"/>
  <c r="L247" i="11"/>
  <c r="I247" i="11"/>
  <c r="H247" i="11" s="1"/>
  <c r="O246" i="11"/>
  <c r="M246" i="11"/>
  <c r="L246" i="11"/>
  <c r="I246" i="11"/>
  <c r="H246" i="11" s="1"/>
  <c r="O245" i="11"/>
  <c r="M245" i="11"/>
  <c r="L245" i="11"/>
  <c r="I245" i="11"/>
  <c r="H245" i="11" s="1"/>
  <c r="O244" i="11"/>
  <c r="M244" i="11"/>
  <c r="L244" i="11"/>
  <c r="I244" i="11"/>
  <c r="H244" i="11" s="1"/>
  <c r="O243" i="11"/>
  <c r="M243" i="11"/>
  <c r="L243" i="11"/>
  <c r="I243" i="11"/>
  <c r="H243" i="11" s="1"/>
  <c r="O242" i="11"/>
  <c r="M242" i="11"/>
  <c r="L242" i="11"/>
  <c r="I242" i="11"/>
  <c r="H242" i="11" s="1"/>
  <c r="O241" i="11"/>
  <c r="M241" i="11"/>
  <c r="L241" i="11"/>
  <c r="I241" i="11"/>
  <c r="H241" i="11" s="1"/>
  <c r="O240" i="11"/>
  <c r="M240" i="11"/>
  <c r="L240" i="11"/>
  <c r="I240" i="11"/>
  <c r="H240" i="11" s="1"/>
  <c r="O239" i="11"/>
  <c r="M239" i="11"/>
  <c r="L239" i="11"/>
  <c r="I239" i="11"/>
  <c r="H239" i="11" s="1"/>
  <c r="O238" i="11"/>
  <c r="M238" i="11"/>
  <c r="L238" i="11"/>
  <c r="I238" i="11"/>
  <c r="H238" i="11" s="1"/>
  <c r="O237" i="11"/>
  <c r="M237" i="11"/>
  <c r="L237" i="11"/>
  <c r="I237" i="11"/>
  <c r="H237" i="11" s="1"/>
  <c r="O236" i="11"/>
  <c r="M236" i="11"/>
  <c r="L236" i="11"/>
  <c r="I236" i="11"/>
  <c r="H236" i="11" s="1"/>
  <c r="O235" i="11"/>
  <c r="M235" i="11"/>
  <c r="L235" i="11"/>
  <c r="I235" i="11"/>
  <c r="H235" i="11" s="1"/>
  <c r="O234" i="11"/>
  <c r="M234" i="11"/>
  <c r="L234" i="11"/>
  <c r="I234" i="11"/>
  <c r="H234" i="11" s="1"/>
  <c r="O233" i="11"/>
  <c r="M233" i="11"/>
  <c r="L233" i="11"/>
  <c r="I233" i="11"/>
  <c r="H233" i="11" s="1"/>
  <c r="O232" i="11"/>
  <c r="M232" i="11"/>
  <c r="L232" i="11"/>
  <c r="I232" i="11"/>
  <c r="H232" i="11" s="1"/>
  <c r="O231" i="11"/>
  <c r="M231" i="11"/>
  <c r="L231" i="11"/>
  <c r="I231" i="11"/>
  <c r="H231" i="11" s="1"/>
  <c r="O230" i="11"/>
  <c r="M230" i="11"/>
  <c r="L230" i="11"/>
  <c r="I230" i="11"/>
  <c r="H230" i="11" s="1"/>
  <c r="O229" i="11"/>
  <c r="M229" i="11"/>
  <c r="L229" i="11"/>
  <c r="I229" i="11"/>
  <c r="H229" i="11" s="1"/>
  <c r="O228" i="11"/>
  <c r="M228" i="11"/>
  <c r="L228" i="11"/>
  <c r="I228" i="11"/>
  <c r="H228" i="11" s="1"/>
  <c r="O227" i="11"/>
  <c r="M227" i="11"/>
  <c r="L227" i="11"/>
  <c r="I227" i="11"/>
  <c r="H227" i="11" s="1"/>
  <c r="O226" i="11"/>
  <c r="M226" i="11"/>
  <c r="L226" i="11"/>
  <c r="I226" i="11"/>
  <c r="H226" i="11" s="1"/>
  <c r="O225" i="11"/>
  <c r="M225" i="11"/>
  <c r="L225" i="11"/>
  <c r="I225" i="11"/>
  <c r="H225" i="11" s="1"/>
  <c r="O224" i="11"/>
  <c r="M224" i="11"/>
  <c r="L224" i="11"/>
  <c r="I224" i="11"/>
  <c r="H224" i="11" s="1"/>
  <c r="O223" i="11"/>
  <c r="M223" i="11"/>
  <c r="L223" i="11"/>
  <c r="I223" i="11"/>
  <c r="H223" i="11" s="1"/>
  <c r="O222" i="11"/>
  <c r="M222" i="11"/>
  <c r="L222" i="11"/>
  <c r="I222" i="11"/>
  <c r="H222" i="11" s="1"/>
  <c r="O221" i="11"/>
  <c r="M221" i="11"/>
  <c r="L221" i="11"/>
  <c r="I221" i="11"/>
  <c r="H221" i="11" s="1"/>
  <c r="O220" i="11"/>
  <c r="M220" i="11"/>
  <c r="L220" i="11"/>
  <c r="I220" i="11"/>
  <c r="H220" i="11" s="1"/>
  <c r="O219" i="11"/>
  <c r="M219" i="11"/>
  <c r="L219" i="11"/>
  <c r="I219" i="11"/>
  <c r="H219" i="11" s="1"/>
  <c r="O218" i="11"/>
  <c r="M218" i="11"/>
  <c r="L218" i="11"/>
  <c r="I218" i="11"/>
  <c r="H218" i="11" s="1"/>
  <c r="O217" i="11"/>
  <c r="M217" i="11"/>
  <c r="L217" i="11"/>
  <c r="I217" i="11"/>
  <c r="H217" i="11" s="1"/>
  <c r="O216" i="11"/>
  <c r="M216" i="11"/>
  <c r="L216" i="11"/>
  <c r="I216" i="11"/>
  <c r="H216" i="11" s="1"/>
  <c r="O215" i="11"/>
  <c r="M215" i="11"/>
  <c r="L215" i="11"/>
  <c r="I215" i="11"/>
  <c r="H215" i="11" s="1"/>
  <c r="O214" i="11"/>
  <c r="M214" i="11"/>
  <c r="L214" i="11"/>
  <c r="I214" i="11"/>
  <c r="H214" i="11" s="1"/>
  <c r="O213" i="11"/>
  <c r="M213" i="11"/>
  <c r="L213" i="11"/>
  <c r="I213" i="11"/>
  <c r="H213" i="11" s="1"/>
  <c r="O212" i="11"/>
  <c r="M212" i="11"/>
  <c r="L212" i="11"/>
  <c r="I212" i="11"/>
  <c r="H212" i="11" s="1"/>
  <c r="O211" i="11"/>
  <c r="M211" i="11"/>
  <c r="L211" i="11"/>
  <c r="I211" i="11"/>
  <c r="H211" i="11" s="1"/>
  <c r="O210" i="11"/>
  <c r="M210" i="11"/>
  <c r="L210" i="11"/>
  <c r="I210" i="11"/>
  <c r="H210" i="11" s="1"/>
  <c r="O209" i="11"/>
  <c r="M209" i="11"/>
  <c r="L209" i="11"/>
  <c r="I209" i="11"/>
  <c r="H209" i="11" s="1"/>
  <c r="O208" i="11"/>
  <c r="M208" i="11"/>
  <c r="L208" i="11"/>
  <c r="I208" i="11"/>
  <c r="H208" i="11" s="1"/>
  <c r="O207" i="11"/>
  <c r="M207" i="11"/>
  <c r="L207" i="11"/>
  <c r="I207" i="11"/>
  <c r="H207" i="11" s="1"/>
  <c r="O206" i="11"/>
  <c r="M206" i="11"/>
  <c r="L206" i="11"/>
  <c r="I206" i="11"/>
  <c r="H206" i="11" s="1"/>
  <c r="O205" i="11"/>
  <c r="M205" i="11"/>
  <c r="L205" i="11"/>
  <c r="I205" i="11"/>
  <c r="H205" i="11" s="1"/>
  <c r="O204" i="11"/>
  <c r="M204" i="11"/>
  <c r="L204" i="11"/>
  <c r="I204" i="11"/>
  <c r="H204" i="11" s="1"/>
  <c r="O203" i="11"/>
  <c r="M203" i="11"/>
  <c r="L203" i="11"/>
  <c r="I203" i="11"/>
  <c r="H203" i="11" s="1"/>
  <c r="O202" i="11"/>
  <c r="M202" i="11"/>
  <c r="L202" i="11"/>
  <c r="I202" i="11"/>
  <c r="H202" i="11" s="1"/>
  <c r="O201" i="11"/>
  <c r="M201" i="11"/>
  <c r="L201" i="11"/>
  <c r="I201" i="11"/>
  <c r="H201" i="11" s="1"/>
  <c r="O200" i="11"/>
  <c r="M200" i="11"/>
  <c r="L200" i="11"/>
  <c r="I200" i="11"/>
  <c r="H200" i="11" s="1"/>
  <c r="O199" i="11"/>
  <c r="M199" i="11"/>
  <c r="L199" i="11"/>
  <c r="I199" i="11"/>
  <c r="H199" i="11" s="1"/>
  <c r="O198" i="11"/>
  <c r="M198" i="11"/>
  <c r="L198" i="11"/>
  <c r="I198" i="11"/>
  <c r="H198" i="11" s="1"/>
  <c r="O197" i="11"/>
  <c r="M197" i="11"/>
  <c r="L197" i="11"/>
  <c r="I197" i="11"/>
  <c r="H197" i="11" s="1"/>
  <c r="O196" i="11"/>
  <c r="M196" i="11"/>
  <c r="L196" i="11"/>
  <c r="I196" i="11"/>
  <c r="H196" i="11" s="1"/>
  <c r="O195" i="11"/>
  <c r="M195" i="11"/>
  <c r="L195" i="11"/>
  <c r="I195" i="11"/>
  <c r="H195" i="11" s="1"/>
  <c r="O194" i="11"/>
  <c r="M194" i="11"/>
  <c r="L194" i="11"/>
  <c r="I194" i="11"/>
  <c r="H194" i="11" s="1"/>
  <c r="O193" i="11"/>
  <c r="M193" i="11"/>
  <c r="L193" i="11"/>
  <c r="I193" i="11"/>
  <c r="H193" i="11" s="1"/>
  <c r="O192" i="11"/>
  <c r="M192" i="11"/>
  <c r="L192" i="11"/>
  <c r="I192" i="11"/>
  <c r="H192" i="11" s="1"/>
  <c r="O191" i="11"/>
  <c r="M191" i="11"/>
  <c r="L191" i="11"/>
  <c r="I191" i="11"/>
  <c r="H191" i="11" s="1"/>
  <c r="O190" i="11"/>
  <c r="M190" i="11"/>
  <c r="L190" i="11"/>
  <c r="I190" i="11"/>
  <c r="H190" i="11" s="1"/>
  <c r="O189" i="11"/>
  <c r="M189" i="11"/>
  <c r="L189" i="11"/>
  <c r="I189" i="11"/>
  <c r="H189" i="11" s="1"/>
  <c r="O188" i="11"/>
  <c r="M188" i="11"/>
  <c r="L188" i="11"/>
  <c r="I188" i="11"/>
  <c r="H188" i="11" s="1"/>
  <c r="O187" i="11"/>
  <c r="M187" i="11"/>
  <c r="L187" i="11"/>
  <c r="I187" i="11"/>
  <c r="H187" i="11" s="1"/>
  <c r="O186" i="11"/>
  <c r="M186" i="11"/>
  <c r="L186" i="11"/>
  <c r="I186" i="11"/>
  <c r="H186" i="11" s="1"/>
  <c r="O185" i="11"/>
  <c r="M185" i="11"/>
  <c r="L185" i="11"/>
  <c r="I185" i="11"/>
  <c r="H185" i="11" s="1"/>
  <c r="O184" i="11"/>
  <c r="M184" i="11"/>
  <c r="L184" i="11"/>
  <c r="I184" i="11"/>
  <c r="H184" i="11" s="1"/>
  <c r="O183" i="11"/>
  <c r="M183" i="11"/>
  <c r="L183" i="11"/>
  <c r="I183" i="11"/>
  <c r="H183" i="11" s="1"/>
  <c r="O182" i="11"/>
  <c r="M182" i="11"/>
  <c r="L182" i="11"/>
  <c r="I182" i="11"/>
  <c r="H182" i="11" s="1"/>
  <c r="O181" i="11"/>
  <c r="M181" i="11"/>
  <c r="L181" i="11"/>
  <c r="I181" i="11"/>
  <c r="H181" i="11" s="1"/>
  <c r="O180" i="11"/>
  <c r="M180" i="11"/>
  <c r="L180" i="11"/>
  <c r="I180" i="11"/>
  <c r="H180" i="11" s="1"/>
  <c r="O179" i="11"/>
  <c r="M179" i="11"/>
  <c r="L179" i="11"/>
  <c r="I179" i="11"/>
  <c r="H179" i="11" s="1"/>
  <c r="O178" i="11"/>
  <c r="M178" i="11"/>
  <c r="L178" i="11"/>
  <c r="I178" i="11"/>
  <c r="H178" i="11" s="1"/>
  <c r="O177" i="11"/>
  <c r="M177" i="11"/>
  <c r="L177" i="11"/>
  <c r="I177" i="11"/>
  <c r="H177" i="11" s="1"/>
  <c r="O176" i="11"/>
  <c r="M176" i="11"/>
  <c r="L176" i="11"/>
  <c r="I176" i="11"/>
  <c r="H176" i="11" s="1"/>
  <c r="O175" i="11"/>
  <c r="M175" i="11"/>
  <c r="L175" i="11"/>
  <c r="I175" i="11"/>
  <c r="H175" i="11" s="1"/>
  <c r="O174" i="11"/>
  <c r="M174" i="11"/>
  <c r="L174" i="11"/>
  <c r="I174" i="11"/>
  <c r="H174" i="11" s="1"/>
  <c r="O173" i="11"/>
  <c r="M173" i="11"/>
  <c r="L173" i="11"/>
  <c r="I173" i="11"/>
  <c r="H173" i="11" s="1"/>
  <c r="O172" i="11"/>
  <c r="M172" i="11"/>
  <c r="L172" i="11"/>
  <c r="I172" i="11"/>
  <c r="H172" i="11" s="1"/>
  <c r="O171" i="11"/>
  <c r="M171" i="11"/>
  <c r="L171" i="11"/>
  <c r="I171" i="11"/>
  <c r="H171" i="11" s="1"/>
  <c r="O170" i="11"/>
  <c r="M170" i="11"/>
  <c r="L170" i="11"/>
  <c r="I170" i="11"/>
  <c r="H170" i="11" s="1"/>
  <c r="O169" i="11"/>
  <c r="M169" i="11"/>
  <c r="L169" i="11"/>
  <c r="I169" i="11"/>
  <c r="H169" i="11" s="1"/>
  <c r="O168" i="11"/>
  <c r="M168" i="11"/>
  <c r="L168" i="11"/>
  <c r="I168" i="11"/>
  <c r="H168" i="11" s="1"/>
  <c r="O167" i="11"/>
  <c r="M167" i="11"/>
  <c r="L167" i="11"/>
  <c r="I167" i="11"/>
  <c r="H167" i="11" s="1"/>
  <c r="O166" i="11"/>
  <c r="M166" i="11"/>
  <c r="L166" i="11"/>
  <c r="I166" i="11"/>
  <c r="H166" i="11" s="1"/>
  <c r="O165" i="11"/>
  <c r="M165" i="11"/>
  <c r="L165" i="11"/>
  <c r="I165" i="11"/>
  <c r="H165" i="11" s="1"/>
  <c r="O164" i="11"/>
  <c r="M164" i="11"/>
  <c r="L164" i="11"/>
  <c r="I164" i="11"/>
  <c r="H164" i="11" s="1"/>
  <c r="O163" i="11"/>
  <c r="M163" i="11"/>
  <c r="L163" i="11"/>
  <c r="I163" i="11"/>
  <c r="H163" i="11" s="1"/>
  <c r="O162" i="11"/>
  <c r="M162" i="11"/>
  <c r="L162" i="11"/>
  <c r="I162" i="11"/>
  <c r="H162" i="11" s="1"/>
  <c r="O161" i="11"/>
  <c r="M161" i="11"/>
  <c r="L161" i="11"/>
  <c r="I161" i="11"/>
  <c r="H161" i="11" s="1"/>
  <c r="O160" i="11"/>
  <c r="M160" i="11"/>
  <c r="L160" i="11"/>
  <c r="I160" i="11"/>
  <c r="H160" i="11" s="1"/>
  <c r="O159" i="11"/>
  <c r="M159" i="11"/>
  <c r="L159" i="11"/>
  <c r="I159" i="11"/>
  <c r="H159" i="11" s="1"/>
  <c r="O158" i="11"/>
  <c r="M158" i="11"/>
  <c r="L158" i="11"/>
  <c r="I158" i="11"/>
  <c r="H158" i="11" s="1"/>
  <c r="O157" i="11"/>
  <c r="M157" i="11"/>
  <c r="L157" i="11"/>
  <c r="I157" i="11"/>
  <c r="H157" i="11" s="1"/>
  <c r="O156" i="11"/>
  <c r="M156" i="11"/>
  <c r="L156" i="11"/>
  <c r="I156" i="11"/>
  <c r="H156" i="11" s="1"/>
  <c r="O155" i="11"/>
  <c r="M155" i="11"/>
  <c r="L155" i="11"/>
  <c r="I155" i="11"/>
  <c r="H155" i="11" s="1"/>
  <c r="O154" i="11"/>
  <c r="M154" i="11"/>
  <c r="L154" i="11"/>
  <c r="I154" i="11"/>
  <c r="H154" i="11" s="1"/>
  <c r="O153" i="11"/>
  <c r="M153" i="11"/>
  <c r="L153" i="11"/>
  <c r="I153" i="11"/>
  <c r="H153" i="11" s="1"/>
  <c r="O152" i="11"/>
  <c r="M152" i="11"/>
  <c r="L152" i="11"/>
  <c r="I152" i="11"/>
  <c r="H152" i="11" s="1"/>
  <c r="O151" i="11"/>
  <c r="M151" i="11"/>
  <c r="L151" i="11"/>
  <c r="I151" i="11"/>
  <c r="H151" i="11" s="1"/>
  <c r="O150" i="11"/>
  <c r="M150" i="11"/>
  <c r="L150" i="11"/>
  <c r="I150" i="11"/>
  <c r="H150" i="11" s="1"/>
  <c r="O149" i="11"/>
  <c r="M149" i="11"/>
  <c r="L149" i="11"/>
  <c r="I149" i="11"/>
  <c r="H149" i="11" s="1"/>
  <c r="O148" i="11"/>
  <c r="M148" i="11"/>
  <c r="L148" i="11"/>
  <c r="I148" i="11"/>
  <c r="H148" i="11" s="1"/>
  <c r="O147" i="11"/>
  <c r="M147" i="11"/>
  <c r="L147" i="11"/>
  <c r="I147" i="11"/>
  <c r="H147" i="11" s="1"/>
  <c r="O146" i="11"/>
  <c r="M146" i="11"/>
  <c r="L146" i="11"/>
  <c r="I146" i="11"/>
  <c r="H146" i="11" s="1"/>
  <c r="O145" i="11"/>
  <c r="M145" i="11"/>
  <c r="L145" i="11"/>
  <c r="I145" i="11"/>
  <c r="H145" i="11" s="1"/>
  <c r="O144" i="11"/>
  <c r="M144" i="11"/>
  <c r="L144" i="11"/>
  <c r="I144" i="11"/>
  <c r="H144" i="11" s="1"/>
  <c r="O143" i="11"/>
  <c r="M143" i="11"/>
  <c r="L143" i="11"/>
  <c r="I143" i="11"/>
  <c r="H143" i="11" s="1"/>
  <c r="O142" i="11"/>
  <c r="M142" i="11"/>
  <c r="L142" i="11"/>
  <c r="I142" i="11"/>
  <c r="H142" i="11" s="1"/>
  <c r="O141" i="11"/>
  <c r="M141" i="11"/>
  <c r="L141" i="11"/>
  <c r="I141" i="11"/>
  <c r="H141" i="11" s="1"/>
  <c r="O140" i="11"/>
  <c r="M140" i="11"/>
  <c r="L140" i="11"/>
  <c r="I140" i="11"/>
  <c r="H140" i="11" s="1"/>
  <c r="O139" i="11"/>
  <c r="M139" i="11"/>
  <c r="L139" i="11"/>
  <c r="I139" i="11"/>
  <c r="H139" i="11" s="1"/>
  <c r="O138" i="11"/>
  <c r="M138" i="11"/>
  <c r="L138" i="11"/>
  <c r="I138" i="11"/>
  <c r="H138" i="11" s="1"/>
  <c r="O137" i="11"/>
  <c r="M137" i="11"/>
  <c r="L137" i="11"/>
  <c r="I137" i="11"/>
  <c r="H137" i="11" s="1"/>
  <c r="O136" i="11"/>
  <c r="M136" i="11"/>
  <c r="L136" i="11"/>
  <c r="I136" i="11"/>
  <c r="H136" i="11" s="1"/>
  <c r="O135" i="11"/>
  <c r="M135" i="11"/>
  <c r="L135" i="11"/>
  <c r="I135" i="11"/>
  <c r="H135" i="11" s="1"/>
  <c r="O134" i="11"/>
  <c r="M134" i="11"/>
  <c r="L134" i="11"/>
  <c r="I134" i="11"/>
  <c r="H134" i="11" s="1"/>
  <c r="O133" i="11"/>
  <c r="M133" i="11"/>
  <c r="L133" i="11"/>
  <c r="I133" i="11"/>
  <c r="H133" i="11" s="1"/>
  <c r="O132" i="11"/>
  <c r="M132" i="11"/>
  <c r="L132" i="11"/>
  <c r="I132" i="11"/>
  <c r="H132" i="11" s="1"/>
  <c r="O131" i="11"/>
  <c r="M131" i="11"/>
  <c r="L131" i="11"/>
  <c r="I131" i="11"/>
  <c r="H131" i="11" s="1"/>
  <c r="O130" i="11"/>
  <c r="M130" i="11"/>
  <c r="L130" i="11"/>
  <c r="I130" i="11"/>
  <c r="H130" i="11" s="1"/>
  <c r="O129" i="11"/>
  <c r="M129" i="11"/>
  <c r="L129" i="11"/>
  <c r="I129" i="11"/>
  <c r="H129" i="11" s="1"/>
  <c r="O128" i="11"/>
  <c r="M128" i="11"/>
  <c r="L128" i="11"/>
  <c r="I128" i="11"/>
  <c r="H128" i="11" s="1"/>
  <c r="O127" i="11"/>
  <c r="M127" i="11"/>
  <c r="L127" i="11"/>
  <c r="I127" i="11"/>
  <c r="H127" i="11" s="1"/>
  <c r="O126" i="11"/>
  <c r="M126" i="11"/>
  <c r="L126" i="11"/>
  <c r="I126" i="11"/>
  <c r="H126" i="11" s="1"/>
  <c r="O125" i="11"/>
  <c r="M125" i="11"/>
  <c r="L125" i="11"/>
  <c r="I125" i="11"/>
  <c r="H125" i="11" s="1"/>
  <c r="O124" i="11"/>
  <c r="M124" i="11"/>
  <c r="L124" i="11"/>
  <c r="I124" i="11"/>
  <c r="H124" i="11" s="1"/>
  <c r="O123" i="11"/>
  <c r="M123" i="11"/>
  <c r="L123" i="11"/>
  <c r="I123" i="11"/>
  <c r="H123" i="11" s="1"/>
  <c r="O122" i="11"/>
  <c r="M122" i="11"/>
  <c r="L122" i="11"/>
  <c r="I122" i="11"/>
  <c r="H122" i="11" s="1"/>
  <c r="O121" i="11"/>
  <c r="M121" i="11"/>
  <c r="L121" i="11"/>
  <c r="I121" i="11"/>
  <c r="H121" i="11" s="1"/>
  <c r="O120" i="11"/>
  <c r="M120" i="11"/>
  <c r="L120" i="11"/>
  <c r="I120" i="11"/>
  <c r="H120" i="11" s="1"/>
  <c r="O119" i="11"/>
  <c r="M119" i="11"/>
  <c r="L119" i="11"/>
  <c r="I119" i="11"/>
  <c r="H119" i="11" s="1"/>
  <c r="O118" i="11"/>
  <c r="M118" i="11"/>
  <c r="L118" i="11"/>
  <c r="I118" i="11"/>
  <c r="H118" i="11" s="1"/>
  <c r="O117" i="11"/>
  <c r="M117" i="11"/>
  <c r="L117" i="11"/>
  <c r="I117" i="11"/>
  <c r="H117" i="11" s="1"/>
  <c r="O116" i="11"/>
  <c r="M116" i="11"/>
  <c r="L116" i="11"/>
  <c r="I116" i="11"/>
  <c r="H116" i="11" s="1"/>
  <c r="O115" i="11"/>
  <c r="M115" i="11"/>
  <c r="L115" i="11"/>
  <c r="I115" i="11"/>
  <c r="H115" i="11" s="1"/>
  <c r="O114" i="11"/>
  <c r="M114" i="11"/>
  <c r="L114" i="11"/>
  <c r="I114" i="11"/>
  <c r="H114" i="11" s="1"/>
  <c r="O113" i="11"/>
  <c r="M113" i="11"/>
  <c r="L113" i="11"/>
  <c r="I113" i="11"/>
  <c r="H113" i="11" s="1"/>
  <c r="O112" i="11"/>
  <c r="M112" i="11"/>
  <c r="L112" i="11"/>
  <c r="I112" i="11"/>
  <c r="H112" i="11" s="1"/>
  <c r="O111" i="11"/>
  <c r="M111" i="11"/>
  <c r="L111" i="11"/>
  <c r="I111" i="11"/>
  <c r="H111" i="11" s="1"/>
  <c r="O110" i="11"/>
  <c r="M110" i="11"/>
  <c r="L110" i="11"/>
  <c r="I110" i="11"/>
  <c r="H110" i="11" s="1"/>
  <c r="O109" i="11"/>
  <c r="M109" i="11"/>
  <c r="L109" i="11"/>
  <c r="I109" i="11"/>
  <c r="H109" i="11" s="1"/>
  <c r="O108" i="11"/>
  <c r="M108" i="11"/>
  <c r="L108" i="11"/>
  <c r="I108" i="11"/>
  <c r="H108" i="11" s="1"/>
  <c r="O107" i="11"/>
  <c r="M107" i="11"/>
  <c r="L107" i="11"/>
  <c r="I107" i="11"/>
  <c r="H107" i="11" s="1"/>
  <c r="O106" i="11"/>
  <c r="M106" i="11"/>
  <c r="L106" i="11"/>
  <c r="I106" i="11"/>
  <c r="H106" i="11" s="1"/>
  <c r="O105" i="11"/>
  <c r="M105" i="11"/>
  <c r="L105" i="11"/>
  <c r="I105" i="11"/>
  <c r="H105" i="11" s="1"/>
  <c r="O104" i="11"/>
  <c r="M104" i="11"/>
  <c r="L104" i="11"/>
  <c r="I104" i="11"/>
  <c r="H104" i="11" s="1"/>
  <c r="O103" i="11"/>
  <c r="M103" i="11"/>
  <c r="L103" i="11"/>
  <c r="I103" i="11"/>
  <c r="H103" i="11" s="1"/>
  <c r="O102" i="11"/>
  <c r="M102" i="11"/>
  <c r="L102" i="11"/>
  <c r="I102" i="11"/>
  <c r="H102" i="11" s="1"/>
  <c r="O101" i="11"/>
  <c r="M101" i="11"/>
  <c r="L101" i="11"/>
  <c r="I101" i="11"/>
  <c r="H101" i="11" s="1"/>
  <c r="O100" i="11"/>
  <c r="M100" i="11"/>
  <c r="L100" i="11"/>
  <c r="I100" i="11"/>
  <c r="H100" i="11" s="1"/>
  <c r="O99" i="11"/>
  <c r="M99" i="11"/>
  <c r="L99" i="11"/>
  <c r="I99" i="11"/>
  <c r="H99" i="11" s="1"/>
  <c r="O98" i="11"/>
  <c r="M98" i="11"/>
  <c r="L98" i="11"/>
  <c r="I98" i="11"/>
  <c r="H98" i="11" s="1"/>
  <c r="O97" i="11"/>
  <c r="M97" i="11"/>
  <c r="L97" i="11"/>
  <c r="I97" i="11"/>
  <c r="H97" i="11" s="1"/>
  <c r="O96" i="11"/>
  <c r="M96" i="11"/>
  <c r="L96" i="11"/>
  <c r="I96" i="11"/>
  <c r="H96" i="11" s="1"/>
  <c r="O95" i="11"/>
  <c r="M95" i="11"/>
  <c r="L95" i="11"/>
  <c r="I95" i="11"/>
  <c r="H95" i="11" s="1"/>
  <c r="O94" i="11"/>
  <c r="M94" i="11"/>
  <c r="L94" i="11"/>
  <c r="I94" i="11"/>
  <c r="H94" i="11" s="1"/>
  <c r="O93" i="11"/>
  <c r="M93" i="11"/>
  <c r="L93" i="11"/>
  <c r="I93" i="11"/>
  <c r="H93" i="11" s="1"/>
  <c r="O92" i="11"/>
  <c r="M92" i="11"/>
  <c r="L92" i="11"/>
  <c r="I92" i="11"/>
  <c r="H92" i="11" s="1"/>
  <c r="O91" i="11"/>
  <c r="M91" i="11"/>
  <c r="L91" i="11"/>
  <c r="I91" i="11"/>
  <c r="H91" i="11" s="1"/>
  <c r="O90" i="11"/>
  <c r="M90" i="11"/>
  <c r="L90" i="11"/>
  <c r="I90" i="11"/>
  <c r="H90" i="11" s="1"/>
  <c r="O89" i="11"/>
  <c r="M89" i="11"/>
  <c r="L89" i="11"/>
  <c r="I89" i="11"/>
  <c r="H89" i="11" s="1"/>
  <c r="O88" i="11"/>
  <c r="M88" i="11"/>
  <c r="L88" i="11"/>
  <c r="I88" i="11"/>
  <c r="H88" i="11" s="1"/>
  <c r="O87" i="11"/>
  <c r="M87" i="11"/>
  <c r="L87" i="11"/>
  <c r="I87" i="11"/>
  <c r="H87" i="11" s="1"/>
  <c r="O86" i="11"/>
  <c r="M86" i="11"/>
  <c r="L86" i="11"/>
  <c r="I86" i="11"/>
  <c r="H86" i="11" s="1"/>
  <c r="O85" i="11"/>
  <c r="M85" i="11"/>
  <c r="L85" i="11"/>
  <c r="I85" i="11"/>
  <c r="H85" i="11" s="1"/>
  <c r="O84" i="11"/>
  <c r="M84" i="11"/>
  <c r="L84" i="11"/>
  <c r="I84" i="11"/>
  <c r="H84" i="11" s="1"/>
  <c r="O83" i="11"/>
  <c r="M83" i="11"/>
  <c r="L83" i="11"/>
  <c r="I83" i="11"/>
  <c r="H83" i="11" s="1"/>
  <c r="O82" i="11"/>
  <c r="M82" i="11"/>
  <c r="L82" i="11"/>
  <c r="I82" i="11"/>
  <c r="H82" i="11" s="1"/>
  <c r="O81" i="11"/>
  <c r="M81" i="11"/>
  <c r="L81" i="11"/>
  <c r="I81" i="11"/>
  <c r="H81" i="11" s="1"/>
  <c r="O80" i="11"/>
  <c r="M80" i="11"/>
  <c r="L80" i="11"/>
  <c r="I80" i="11"/>
  <c r="H80" i="11" s="1"/>
  <c r="O79" i="11"/>
  <c r="M79" i="11"/>
  <c r="L79" i="11"/>
  <c r="I79" i="11"/>
  <c r="H79" i="11" s="1"/>
  <c r="O78" i="11"/>
  <c r="M78" i="11"/>
  <c r="L78" i="11"/>
  <c r="I78" i="11"/>
  <c r="H78" i="11" s="1"/>
  <c r="O77" i="11"/>
  <c r="M77" i="11"/>
  <c r="L77" i="11"/>
  <c r="I77" i="11"/>
  <c r="H77" i="11" s="1"/>
  <c r="O76" i="11"/>
  <c r="M76" i="11"/>
  <c r="L76" i="11"/>
  <c r="I76" i="11"/>
  <c r="H76" i="11" s="1"/>
  <c r="O75" i="11"/>
  <c r="M75" i="11"/>
  <c r="L75" i="11"/>
  <c r="I75" i="11"/>
  <c r="H75" i="11" s="1"/>
  <c r="O74" i="11"/>
  <c r="M74" i="11"/>
  <c r="L74" i="11"/>
  <c r="I74" i="11"/>
  <c r="H74" i="11" s="1"/>
  <c r="O73" i="11"/>
  <c r="M73" i="11"/>
  <c r="L73" i="11"/>
  <c r="I73" i="11"/>
  <c r="H73" i="11" s="1"/>
  <c r="O72" i="11"/>
  <c r="M72" i="11"/>
  <c r="L72" i="11"/>
  <c r="I72" i="11"/>
  <c r="H72" i="11" s="1"/>
  <c r="O71" i="11"/>
  <c r="M71" i="11"/>
  <c r="L71" i="11"/>
  <c r="I71" i="11"/>
  <c r="H71" i="11" s="1"/>
  <c r="O70" i="11"/>
  <c r="M70" i="11"/>
  <c r="L70" i="11"/>
  <c r="I70" i="11"/>
  <c r="H70" i="11" s="1"/>
  <c r="O69" i="11"/>
  <c r="M69" i="11"/>
  <c r="L69" i="11"/>
  <c r="I69" i="11"/>
  <c r="H69" i="11" s="1"/>
  <c r="O68" i="11"/>
  <c r="M68" i="11"/>
  <c r="L68" i="11"/>
  <c r="I68" i="11"/>
  <c r="H68" i="11" s="1"/>
  <c r="O67" i="11"/>
  <c r="M67" i="11"/>
  <c r="L67" i="11"/>
  <c r="I67" i="11"/>
  <c r="H67" i="11" s="1"/>
  <c r="O66" i="11"/>
  <c r="M66" i="11"/>
  <c r="L66" i="11"/>
  <c r="I66" i="11"/>
  <c r="H66" i="11" s="1"/>
  <c r="O65" i="11"/>
  <c r="M65" i="11"/>
  <c r="L65" i="11"/>
  <c r="I65" i="11"/>
  <c r="H65" i="11" s="1"/>
  <c r="O64" i="11"/>
  <c r="M64" i="11"/>
  <c r="L64" i="11"/>
  <c r="I64" i="11"/>
  <c r="H64" i="11" s="1"/>
  <c r="O63" i="11"/>
  <c r="M63" i="11"/>
  <c r="L63" i="11"/>
  <c r="I63" i="11"/>
  <c r="H63" i="11" s="1"/>
  <c r="O62" i="11"/>
  <c r="M62" i="11"/>
  <c r="L62" i="11"/>
  <c r="I62" i="11"/>
  <c r="H62" i="11" s="1"/>
  <c r="O61" i="11"/>
  <c r="M61" i="11"/>
  <c r="L61" i="11"/>
  <c r="I61" i="11"/>
  <c r="H61" i="11" s="1"/>
  <c r="O60" i="11"/>
  <c r="M60" i="11"/>
  <c r="L60" i="11"/>
  <c r="I60" i="11"/>
  <c r="H60" i="11" s="1"/>
  <c r="O59" i="11"/>
  <c r="M59" i="11"/>
  <c r="L59" i="11"/>
  <c r="I59" i="11"/>
  <c r="H59" i="11" s="1"/>
  <c r="O58" i="11"/>
  <c r="M58" i="11"/>
  <c r="L58" i="11"/>
  <c r="I58" i="11"/>
  <c r="H58" i="11" s="1"/>
  <c r="O57" i="11"/>
  <c r="M57" i="11"/>
  <c r="L57" i="11"/>
  <c r="I57" i="11"/>
  <c r="H57" i="11" s="1"/>
  <c r="O56" i="11"/>
  <c r="M56" i="11"/>
  <c r="L56" i="11"/>
  <c r="I56" i="11"/>
  <c r="H56" i="11" s="1"/>
  <c r="O55" i="11"/>
  <c r="M55" i="11"/>
  <c r="L55" i="11"/>
  <c r="I55" i="11"/>
  <c r="H55" i="11" s="1"/>
  <c r="O54" i="11"/>
  <c r="M54" i="11"/>
  <c r="L54" i="11"/>
  <c r="I54" i="11"/>
  <c r="H54" i="11" s="1"/>
  <c r="O53" i="11"/>
  <c r="M53" i="11"/>
  <c r="L53" i="11"/>
  <c r="I53" i="11"/>
  <c r="H53" i="11" s="1"/>
  <c r="O52" i="11"/>
  <c r="M52" i="11"/>
  <c r="L52" i="11"/>
  <c r="I52" i="11"/>
  <c r="H52" i="11" s="1"/>
  <c r="O51" i="11"/>
  <c r="M51" i="11"/>
  <c r="L51" i="11"/>
  <c r="I51" i="11"/>
  <c r="H51" i="11" s="1"/>
  <c r="O50" i="11"/>
  <c r="M50" i="11"/>
  <c r="L50" i="11"/>
  <c r="I50" i="11"/>
  <c r="H50" i="11" s="1"/>
  <c r="O49" i="11"/>
  <c r="M49" i="11"/>
  <c r="L49" i="11"/>
  <c r="I49" i="11"/>
  <c r="H49" i="11" s="1"/>
  <c r="O48" i="11"/>
  <c r="M48" i="11"/>
  <c r="L48" i="11"/>
  <c r="I48" i="11"/>
  <c r="H48" i="11" s="1"/>
  <c r="O47" i="11"/>
  <c r="M47" i="11"/>
  <c r="L47" i="11"/>
  <c r="I47" i="11"/>
  <c r="H47" i="11" s="1"/>
  <c r="O46" i="11"/>
  <c r="M46" i="11"/>
  <c r="L46" i="11"/>
  <c r="I46" i="11"/>
  <c r="H46" i="11" s="1"/>
  <c r="O45" i="11"/>
  <c r="M45" i="11"/>
  <c r="L45" i="11"/>
  <c r="I45" i="11"/>
  <c r="H45" i="11" s="1"/>
  <c r="O44" i="11"/>
  <c r="M44" i="11"/>
  <c r="L44" i="11"/>
  <c r="I44" i="11"/>
  <c r="H44" i="11" s="1"/>
  <c r="O43" i="11"/>
  <c r="M43" i="11"/>
  <c r="L43" i="11"/>
  <c r="I43" i="11"/>
  <c r="H43" i="11" s="1"/>
  <c r="O42" i="11"/>
  <c r="M42" i="11"/>
  <c r="L42" i="11"/>
  <c r="I42" i="11"/>
  <c r="H42" i="11" s="1"/>
  <c r="O41" i="11"/>
  <c r="M41" i="11"/>
  <c r="L41" i="11"/>
  <c r="I41" i="11"/>
  <c r="H41" i="11" s="1"/>
  <c r="O40" i="11"/>
  <c r="M40" i="11"/>
  <c r="L40" i="11"/>
  <c r="I40" i="11"/>
  <c r="H40" i="11" s="1"/>
  <c r="O39" i="11"/>
  <c r="M39" i="11"/>
  <c r="L39" i="11"/>
  <c r="I39" i="11"/>
  <c r="H39" i="11" s="1"/>
  <c r="O38" i="11"/>
  <c r="M38" i="11"/>
  <c r="L38" i="11"/>
  <c r="I38" i="11"/>
  <c r="H38" i="11" s="1"/>
  <c r="O37" i="11"/>
  <c r="M37" i="11"/>
  <c r="L37" i="11"/>
  <c r="I37" i="11"/>
  <c r="H37" i="11" s="1"/>
  <c r="O36" i="11"/>
  <c r="M36" i="11"/>
  <c r="L36" i="11"/>
  <c r="I36" i="11"/>
  <c r="H36" i="11" s="1"/>
  <c r="O35" i="11"/>
  <c r="M35" i="11"/>
  <c r="L35" i="11"/>
  <c r="I35" i="11"/>
  <c r="H35" i="11" s="1"/>
  <c r="O34" i="11"/>
  <c r="M34" i="11"/>
  <c r="L34" i="11"/>
  <c r="I34" i="11"/>
  <c r="H34" i="11" s="1"/>
  <c r="O33" i="11"/>
  <c r="M33" i="11"/>
  <c r="L33" i="11"/>
  <c r="I33" i="11"/>
  <c r="H33" i="11" s="1"/>
  <c r="O32" i="11"/>
  <c r="M32" i="11"/>
  <c r="L32" i="11"/>
  <c r="I32" i="11"/>
  <c r="H32" i="11" s="1"/>
  <c r="O31" i="11"/>
  <c r="M31" i="11"/>
  <c r="L31" i="11"/>
  <c r="I31" i="11"/>
  <c r="H31" i="11" s="1"/>
  <c r="O30" i="11"/>
  <c r="M30" i="11"/>
  <c r="L30" i="11"/>
  <c r="I30" i="11"/>
  <c r="H30" i="11" s="1"/>
  <c r="O29" i="11"/>
  <c r="M29" i="11"/>
  <c r="L29" i="11"/>
  <c r="I29" i="11"/>
  <c r="H29" i="11" s="1"/>
  <c r="O28" i="11"/>
  <c r="M28" i="11"/>
  <c r="L28" i="11"/>
  <c r="I28" i="11"/>
  <c r="H28" i="11" s="1"/>
  <c r="O27" i="11"/>
  <c r="M27" i="11"/>
  <c r="L27" i="11"/>
  <c r="I27" i="11"/>
  <c r="H27" i="11" s="1"/>
  <c r="O26" i="11"/>
  <c r="M26" i="11"/>
  <c r="L26" i="11"/>
  <c r="I26" i="11"/>
  <c r="H26" i="11" s="1"/>
  <c r="O25" i="11"/>
  <c r="M25" i="11"/>
  <c r="L25" i="11"/>
  <c r="I25" i="11"/>
  <c r="H25" i="11" s="1"/>
  <c r="O24" i="11"/>
  <c r="M24" i="11"/>
  <c r="L24" i="11"/>
  <c r="I24" i="11"/>
  <c r="H24" i="11" s="1"/>
  <c r="O23" i="11"/>
  <c r="M23" i="11"/>
  <c r="L23" i="11"/>
  <c r="I23" i="11"/>
  <c r="H23" i="11" s="1"/>
  <c r="O22" i="11"/>
  <c r="M22" i="11"/>
  <c r="L22" i="11"/>
  <c r="I22" i="11"/>
  <c r="H22" i="11" s="1"/>
  <c r="O21" i="11"/>
  <c r="M21" i="11"/>
  <c r="L21" i="11"/>
  <c r="I21" i="11"/>
  <c r="H21" i="11" s="1"/>
  <c r="O20" i="11"/>
  <c r="M20" i="11"/>
  <c r="L20" i="11"/>
  <c r="I20" i="11"/>
  <c r="H20" i="11" s="1"/>
  <c r="O19" i="11"/>
  <c r="M19" i="11"/>
  <c r="L19" i="11"/>
  <c r="I19" i="11"/>
  <c r="H19" i="11" s="1"/>
  <c r="O18" i="11"/>
  <c r="M18" i="11"/>
  <c r="L18" i="11"/>
  <c r="I18" i="11"/>
  <c r="H18" i="11" s="1"/>
  <c r="O17" i="11"/>
  <c r="M17" i="11"/>
  <c r="L17" i="11"/>
  <c r="I17" i="11"/>
  <c r="H17" i="11" s="1"/>
  <c r="O16" i="11"/>
  <c r="M16" i="11"/>
  <c r="L16" i="11"/>
  <c r="I16" i="11"/>
  <c r="H16" i="11" s="1"/>
  <c r="O15" i="11"/>
  <c r="M15" i="11"/>
  <c r="L15" i="11"/>
  <c r="I15" i="11"/>
  <c r="H15" i="11" s="1"/>
  <c r="O14" i="11"/>
  <c r="M14" i="11"/>
  <c r="L14" i="11"/>
  <c r="I14" i="11"/>
  <c r="H14" i="11" s="1"/>
  <c r="O13" i="11"/>
  <c r="M13" i="11"/>
  <c r="L13" i="11"/>
  <c r="H13" i="11"/>
  <c r="O12" i="11"/>
  <c r="M12" i="11"/>
  <c r="L12" i="11"/>
  <c r="I12" i="11"/>
  <c r="H12" i="11" s="1"/>
  <c r="O11" i="11"/>
  <c r="M11" i="11"/>
  <c r="L11" i="11"/>
  <c r="I11" i="11"/>
  <c r="H11" i="11" s="1"/>
  <c r="O10" i="11"/>
  <c r="M10" i="11"/>
  <c r="L10" i="11"/>
  <c r="I10" i="11"/>
  <c r="H10" i="11" s="1"/>
  <c r="O9" i="11"/>
  <c r="M9" i="11"/>
  <c r="L9" i="11"/>
  <c r="I9" i="11"/>
  <c r="H9" i="11" s="1"/>
  <c r="O8" i="11"/>
  <c r="M8" i="11"/>
  <c r="L8" i="11"/>
  <c r="I8" i="11"/>
  <c r="H8" i="11" s="1"/>
  <c r="O7" i="11"/>
  <c r="M7" i="11"/>
  <c r="L7" i="11"/>
  <c r="I7" i="11"/>
  <c r="H7" i="11" s="1"/>
  <c r="O6" i="11"/>
  <c r="M6" i="11"/>
  <c r="L6" i="11"/>
  <c r="I6" i="11"/>
  <c r="H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1"/>
            <color theme="1"/>
            <rFont val="Calibri"/>
            <scheme val="minor"/>
          </rPr>
          <t>No se ha podido enviar el correo con la solicitud del Orfeo porque el adjunto es muy pesado
	-juan.quintero@mail.scrd.gov.co</t>
        </r>
      </text>
    </comment>
  </commentList>
</comments>
</file>

<file path=xl/sharedStrings.xml><?xml version="1.0" encoding="utf-8"?>
<sst xmlns="http://schemas.openxmlformats.org/spreadsheetml/2006/main" count="2015" uniqueCount="590">
  <si>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</si>
  <si>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Área</t>
  </si>
  <si>
    <t>Siglas</t>
  </si>
  <si>
    <t>Jefes</t>
  </si>
  <si>
    <t>TIPOLOGIAS DP</t>
  </si>
  <si>
    <t>Despacho Secretario de Cultura, Recreación y Deporte</t>
  </si>
  <si>
    <t>Santiago Jose Piñerua Naranjo</t>
  </si>
  <si>
    <t>Tipologia</t>
  </si>
  <si>
    <t>Dto 491 de 2020</t>
  </si>
  <si>
    <t>Tipologia 2</t>
  </si>
  <si>
    <t>Ley 1755 de 2015</t>
  </si>
  <si>
    <t>Tramite</t>
  </si>
  <si>
    <t>Termino de tramite</t>
  </si>
  <si>
    <t>Oficina Asesora de Jurídica</t>
  </si>
  <si>
    <t>OAJ</t>
  </si>
  <si>
    <t>Juan Manuel Vargas Ayala</t>
  </si>
  <si>
    <t>IN</t>
  </si>
  <si>
    <t>Informativo</t>
  </si>
  <si>
    <t>Petición Incompleta</t>
  </si>
  <si>
    <t>Oficina Asesora de Comunicaciones</t>
  </si>
  <si>
    <t>OAC</t>
  </si>
  <si>
    <t>Carolina Ruiz Caicedo</t>
  </si>
  <si>
    <t>EE</t>
  </si>
  <si>
    <t>Entre autoridades</t>
  </si>
  <si>
    <t>Traslado</t>
  </si>
  <si>
    <t xml:space="preserve">Oficina de Control Interno </t>
  </si>
  <si>
    <t>OCI</t>
  </si>
  <si>
    <t>Omar Urrea Romero</t>
  </si>
  <si>
    <t>SP</t>
  </si>
  <si>
    <t>Solicitud Prioritaria</t>
  </si>
  <si>
    <t>Respuesta definitiva</t>
  </si>
  <si>
    <t>Segun la normatividad vigente</t>
  </si>
  <si>
    <t>Oficina de Control Interno Disciplinario</t>
  </si>
  <si>
    <t>OCID</t>
  </si>
  <si>
    <t>Ray Garfunkell Vanegas Herrera</t>
  </si>
  <si>
    <t>DPIG</t>
  </si>
  <si>
    <t>Derecho de Petición Interes General</t>
  </si>
  <si>
    <t>Solicitud ampliación de termino</t>
  </si>
  <si>
    <t>Antes del vencimiento del término señalado en la ley</t>
  </si>
  <si>
    <t>Oficina de Tecnologias de la Informacion</t>
  </si>
  <si>
    <t>OTI</t>
  </si>
  <si>
    <t>Liliana Morales</t>
  </si>
  <si>
    <t>DPIP</t>
  </si>
  <si>
    <t>Derecho de Petición Interes Particular</t>
  </si>
  <si>
    <t>Grupo Interno de Trabajo de Infraestructura y Sistemas de la Información</t>
  </si>
  <si>
    <t>GITISI</t>
  </si>
  <si>
    <t>Fabio Fernando Sanchez Sanchez</t>
  </si>
  <si>
    <t>SIG</t>
  </si>
  <si>
    <t>Solicitud de Información General</t>
  </si>
  <si>
    <t>Oficina Asesora de Planeación</t>
  </si>
  <si>
    <t>OAP</t>
  </si>
  <si>
    <t>Sonia Cordoba Alvarado</t>
  </si>
  <si>
    <t>SIP</t>
  </si>
  <si>
    <t>Solicitud de Acceso a Información Publica</t>
  </si>
  <si>
    <t>Subsecretaría de Gobernanza</t>
  </si>
  <si>
    <t>SG</t>
  </si>
  <si>
    <t>Yaneth Suarez Acero</t>
  </si>
  <si>
    <t>CO</t>
  </si>
  <si>
    <t>Consulta</t>
  </si>
  <si>
    <t>Dirección de Asuntos Locales y Participación</t>
  </si>
  <si>
    <t>DALP</t>
  </si>
  <si>
    <t>Alejandro Franco Plata</t>
  </si>
  <si>
    <t>DE</t>
  </si>
  <si>
    <t>Denuncia por Actos de Corrupción</t>
  </si>
  <si>
    <t>Dirección de Fomento</t>
  </si>
  <si>
    <t>DF</t>
  </si>
  <si>
    <t>Vanessa Barrenecha Samur</t>
  </si>
  <si>
    <t>RE</t>
  </si>
  <si>
    <t>Reclamo</t>
  </si>
  <si>
    <t>Direccion de Personas Juridicas</t>
  </si>
  <si>
    <t>DPJ</t>
  </si>
  <si>
    <t>Oscar Medina Sanchez</t>
  </si>
  <si>
    <t>QU</t>
  </si>
  <si>
    <t>Queja</t>
  </si>
  <si>
    <t>Dirección de Economia, Estudios y Politica</t>
  </si>
  <si>
    <t>DEEP</t>
  </si>
  <si>
    <t>Mauricio Agudelo Ruiz</t>
  </si>
  <si>
    <t>SU</t>
  </si>
  <si>
    <t>Sugerencia</t>
  </si>
  <si>
    <t>Dirección de Arte, Cultura y Patrimonio</t>
  </si>
  <si>
    <t>DACP</t>
  </si>
  <si>
    <t>Liliana Mercedes Gonzalez Jinete</t>
  </si>
  <si>
    <t>FE</t>
  </si>
  <si>
    <t>Felicitación</t>
  </si>
  <si>
    <t>Subdirección de Gestión Cultural y Artística</t>
  </si>
  <si>
    <t>SGCA</t>
  </si>
  <si>
    <t>Ines Elvira Montealegre Martinez</t>
  </si>
  <si>
    <t>Subdirección de Infraestructura y patrimonio cultural</t>
  </si>
  <si>
    <t>SIPC</t>
  </si>
  <si>
    <t>Ivan Dario Quiñones Sanchez</t>
  </si>
  <si>
    <t>Direccion de Gestion Corporativa</t>
  </si>
  <si>
    <t>DGC</t>
  </si>
  <si>
    <t>Yamile Borja Martinez</t>
  </si>
  <si>
    <t>Grupo Interno de Trabajo de Gestion de Servicios Administrativos</t>
  </si>
  <si>
    <t>GITGS</t>
  </si>
  <si>
    <t>Rafael Arturo Berrio Escobar</t>
  </si>
  <si>
    <t>Grupo Interno de Trabajo de Gestión Financiera.</t>
  </si>
  <si>
    <t>GTGF</t>
  </si>
  <si>
    <t>Didier Ricardo Orduz Martinez</t>
  </si>
  <si>
    <t>Grupo Interno De Trabajo De Gestión Del Talento Humano</t>
  </si>
  <si>
    <t>GITGTH</t>
  </si>
  <si>
    <t>Alba Nohora Diaz Galan</t>
  </si>
  <si>
    <t>Grupo interno de Trabajo de Contratacion</t>
  </si>
  <si>
    <t>GITC</t>
  </si>
  <si>
    <t>Myriam Janeth Sosa Sedano</t>
  </si>
  <si>
    <t>Dirección de Lectura y Bibliotecas</t>
  </si>
  <si>
    <t>DLB</t>
  </si>
  <si>
    <t>Maria Consuelo Gaitan Gaitan</t>
  </si>
  <si>
    <t>Subsecretaria de Cultura Ciudadana y Gestión del Conocimiento</t>
  </si>
  <si>
    <t>Henry Samuel Murrain Knudson</t>
  </si>
  <si>
    <t>Direccion Observatorio y Gestion del Conocimiento Cultural</t>
  </si>
  <si>
    <t>DOGCC</t>
  </si>
  <si>
    <t>Sayra Guinette Aldana Hernandez</t>
  </si>
  <si>
    <t>ATC</t>
  </si>
  <si>
    <t>Columna1</t>
  </si>
  <si>
    <t>Columna2</t>
  </si>
  <si>
    <t>DP Interes General</t>
  </si>
  <si>
    <t>DP Interes Particular</t>
  </si>
  <si>
    <t>Felicitacion</t>
  </si>
  <si>
    <t>CE</t>
  </si>
  <si>
    <t>PE</t>
  </si>
  <si>
    <t>|</t>
  </si>
  <si>
    <t>SI</t>
  </si>
  <si>
    <t>Solicitud de Informacion</t>
  </si>
  <si>
    <t>SD</t>
  </si>
  <si>
    <t>AG</t>
  </si>
  <si>
    <t>BOGOTA TE ESCUCHA</t>
  </si>
  <si>
    <t>ORFEO</t>
  </si>
  <si>
    <t>EMAIL</t>
  </si>
  <si>
    <t>REDES SOCIALES</t>
  </si>
  <si>
    <t>CHAT</t>
  </si>
  <si>
    <t>PRESENCIAL</t>
  </si>
  <si>
    <t>TELEFONICO</t>
  </si>
  <si>
    <t>TIPIFICACION</t>
  </si>
  <si>
    <t>Auxilios / Decreto 561</t>
  </si>
  <si>
    <t>Auxilios / Decreto 561/ BEPS</t>
  </si>
  <si>
    <t>Contratos</t>
  </si>
  <si>
    <t xml:space="preserve">  </t>
  </si>
  <si>
    <t>Talento Humano y Contratación</t>
  </si>
  <si>
    <t>Convocatorias</t>
  </si>
  <si>
    <t>Convocatorias, estimulos y fomento</t>
  </si>
  <si>
    <t>Cultura ciudadana</t>
  </si>
  <si>
    <t>Arte y Cultura</t>
  </si>
  <si>
    <t>Solicitud Prioritaria - EE</t>
  </si>
  <si>
    <t>Patrimonio e Infraestructura</t>
  </si>
  <si>
    <t>Asuntos Locales</t>
  </si>
  <si>
    <t>Asuntos Locales y participación</t>
  </si>
  <si>
    <t>Información Otra Entidad / Traslado</t>
  </si>
  <si>
    <t>Información Otra Entidad</t>
  </si>
  <si>
    <t>Talento Humano</t>
  </si>
  <si>
    <t>Red de Bibliotecas</t>
  </si>
  <si>
    <t>Asuntos de participación</t>
  </si>
  <si>
    <t>Personas juridicas</t>
  </si>
  <si>
    <t>Información General de la Entidad</t>
  </si>
  <si>
    <t>Reactivación economia</t>
  </si>
  <si>
    <t>Contable - financiero</t>
  </si>
  <si>
    <t>Correspondencia</t>
  </si>
  <si>
    <t>Petición incompleta</t>
  </si>
  <si>
    <t>Estimulos y fomento</t>
  </si>
  <si>
    <t>BEPS</t>
  </si>
  <si>
    <t>CANALES</t>
  </si>
  <si>
    <t>Virtual</t>
  </si>
  <si>
    <t>Presencial</t>
  </si>
  <si>
    <t>Redes sociales</t>
  </si>
  <si>
    <t>Telefonico</t>
  </si>
  <si>
    <t>FESTIVOS</t>
  </si>
  <si>
    <t>Tipo de Requerimiento</t>
  </si>
  <si>
    <t>No. Consecutivo de la Dependencia</t>
  </si>
  <si>
    <t>Fecha de Radicación</t>
  </si>
  <si>
    <t>Fecha Límite de Respuesta</t>
  </si>
  <si>
    <t>Asunto</t>
  </si>
  <si>
    <t>Responsable de Emitir Respuesta</t>
  </si>
  <si>
    <t>Fecha de Respuesta</t>
  </si>
  <si>
    <t>Dias habiles entre Fecha de radicacion y de respuesta.</t>
  </si>
  <si>
    <t>FR-05-PR-ATE-01</t>
  </si>
  <si>
    <t>02</t>
  </si>
  <si>
    <t>MATRIZ REGISTRO Y CONTROL PQRSD</t>
  </si>
  <si>
    <t>Recepción del requerimiento</t>
  </si>
  <si>
    <t>Requerimiento</t>
  </si>
  <si>
    <t>Trámite</t>
  </si>
  <si>
    <t>Canal de Recepción</t>
  </si>
  <si>
    <t>Término de respuesta o trámite en días hábiles</t>
  </si>
  <si>
    <t>Tipificacion</t>
  </si>
  <si>
    <t>Dependencia Competente</t>
  </si>
  <si>
    <t xml:space="preserve">Observaciones
Funcionario Oficina de Atención al Ciudadano - Quejas y Reclamos </t>
  </si>
  <si>
    <t>Virtual – Email</t>
  </si>
  <si>
    <t>Respuesta Definitiva</t>
  </si>
  <si>
    <t>Convocatorias - Estímulos y Fomento</t>
  </si>
  <si>
    <t>Virtual - Bogotá te Escucha</t>
  </si>
  <si>
    <t>Asuntos Locales y Participación</t>
  </si>
  <si>
    <t>Información Otra Entidad/ Traslado</t>
  </si>
  <si>
    <t>Personas Jurídicas</t>
  </si>
  <si>
    <t>Contable – Financiero</t>
  </si>
  <si>
    <t>Solicitud Prioritaria – EE</t>
  </si>
  <si>
    <t>Presencial – Correspondencia</t>
  </si>
  <si>
    <t>Se cierra por no competencia en el SDQS</t>
  </si>
  <si>
    <t>Se traslada a través del SDQS y se finaliza en ORFEO con la evidencia</t>
  </si>
  <si>
    <t>Se traslada a través del SDQS y se finaliza en ORFEO</t>
  </si>
  <si>
    <t xml:space="preserve">Solicitud de certificación contractual </t>
  </si>
  <si>
    <t>Se da respuesta con radicado 20222100105721</t>
  </si>
  <si>
    <t>Se da respuesta con radicado 20223300103261</t>
  </si>
  <si>
    <t>Solicita visita de control sobre obras mal realizadas por Adrian Cussins</t>
  </si>
  <si>
    <t xml:space="preserve">Solicita informacion sobre formadores de grafitti para enbellecer colegio </t>
  </si>
  <si>
    <t>Se da respuesta con radicado 20223100104971</t>
  </si>
  <si>
    <t>Solicita informacion sobre motivo de rechazo de propuesta presentada</t>
  </si>
  <si>
    <t>Se da respuesta con radicado 20223100101781</t>
  </si>
  <si>
    <t xml:space="preserve">Solicita informacion para presentarse para la creacion del galardon XII a Gala de exaltación de discapacidad </t>
  </si>
  <si>
    <t xml:space="preserve">Solicita informacion sobre presupuesto para desarrollo de acciones </t>
  </si>
  <si>
    <t>Se da respuesta con radicado 20228000339743</t>
  </si>
  <si>
    <t xml:space="preserve">Solicita apoyo economico para mantenimiento de casa de conservacion </t>
  </si>
  <si>
    <t>Se traslada con los radicados 20223300101931 y 20223300101921</t>
  </si>
  <si>
    <t xml:space="preserve">Solicita informacion sobre inclucion de personal lgtbi al sector de las artes </t>
  </si>
  <si>
    <t>Se da respuesta con radicado 20222100105741</t>
  </si>
  <si>
    <t>Solicita informacion y articulacion para evento cultural con ICBF</t>
  </si>
  <si>
    <t xml:space="preserve">Se traslada por bogota te escucha dejando evidencia en orfeo y finalizado </t>
  </si>
  <si>
    <t>Invitación de particiáción en feria de servicios de la universidad externado</t>
  </si>
  <si>
    <t>Se da respuesta con radicado 20222100105761</t>
  </si>
  <si>
    <t>Solicitud de respuesta a recirso de reposición contra resolución 497 de 2022</t>
  </si>
  <si>
    <t>Se da respuesta con radicado 20222200102261</t>
  </si>
  <si>
    <t>Información sobre festival</t>
  </si>
  <si>
    <t>Se solicita ampliación de información con radicado 20227000103441</t>
  </si>
  <si>
    <t>Solicitud de autorización para reparaciones internas de muros en BIC</t>
  </si>
  <si>
    <t>Se notifica del traslado con los oficios 20223300104171 y 20223300104161</t>
  </si>
  <si>
    <t>Información sobre proceso de inscripción</t>
  </si>
  <si>
    <t>Se da respuesta con radicado 20227000103291</t>
  </si>
  <si>
    <t>Se solicita ampliación de información con radicado 20227000103311</t>
  </si>
  <si>
    <t>Inconformidad por requisitos solictados en IDARTES</t>
  </si>
  <si>
    <t xml:space="preserve">Se cancela por no competencia ya que IDARTES ya tiene conocimiento de la misma. </t>
  </si>
  <si>
    <t>situaciones de discrimación contra los hombres</t>
  </si>
  <si>
    <t>Se da respuesta con radicado 20229000110441</t>
  </si>
  <si>
    <t>Recglas sobre el manejo del brillo de los equipos en las bibliotecas menores</t>
  </si>
  <si>
    <t>Se trasladó con los radicados 20227000103331 y 20227000103341</t>
  </si>
  <si>
    <t>Información sobre fallas en la energía y el agua en biblioteca de Bogotá</t>
  </si>
  <si>
    <t>Solicitud de certificaciones contractuales</t>
  </si>
  <si>
    <t>Se da respuesta con radicado 20227100103971</t>
  </si>
  <si>
    <t>Vacantes definitivas actuales para el uso de la listas de elegibles vigentes</t>
  </si>
  <si>
    <t>Se da respuesta con radicado 20227300105611</t>
  </si>
  <si>
    <t>Solicitud de uso de la plaza de toros en Bogotá</t>
  </si>
  <si>
    <t>Se traslada a través del SDQS</t>
  </si>
  <si>
    <t xml:space="preserve">Solicitud de informacion sobre particion en la XIII gala de discapacidad </t>
  </si>
  <si>
    <t xml:space="preserve">Se da traslado por bogota te escucha a IDPAC dejando en orfeo evidencia </t>
  </si>
  <si>
    <t xml:space="preserve">Solicitud para difundir evento de comisc </t>
  </si>
  <si>
    <t>Se da respuesta con radicado 20221200106101</t>
  </si>
  <si>
    <t>Solicitud de informacion apertura de la convocatoria Premio libro de investigación Julio Gonzaléz Gómez para este 2022</t>
  </si>
  <si>
    <t>Se da respuesta con radicado 	20222200107471</t>
  </si>
  <si>
    <t xml:space="preserve">Solicitud de informacion sobre encargos con listado de elegibles </t>
  </si>
  <si>
    <t xml:space="preserve">Se da traslado por bogota te escucha a IDRD dejando en orfeo evidencia </t>
  </si>
  <si>
    <t>Denuncia ciudadana sobre relacion entre jurados y participantes en bogota sabe a llanos 2022</t>
  </si>
  <si>
    <t>Se da respuesta con radicado 20229000112111</t>
  </si>
  <si>
    <t>Solicitud de participacion "Décimo tercera Gala de exaltación y reconocimiento de las personas con discapacidad</t>
  </si>
  <si>
    <t xml:space="preserve">Solicita la posibilidad de implemetar en la app recorrido por los grafitis </t>
  </si>
  <si>
    <t>Solicita informacion sobre recorrido "La ribera del Río Fucha y sus memorias"</t>
  </si>
  <si>
    <t>Se da respuesta con radicado 20223300105521</t>
  </si>
  <si>
    <t>ARCHIVO del proceso y de la indagación preliminar al no haberse notificado auto de imputación de cargos o de archivo en contra del señor Camilo Ramírez</t>
  </si>
  <si>
    <t xml:space="preserve">Solicitud de cita para suspension de obra </t>
  </si>
  <si>
    <t>Se da respuesta con radicado 20223300104281</t>
  </si>
  <si>
    <t xml:space="preserve">Solicitid de informacion sobre tours de distrito grafitti </t>
  </si>
  <si>
    <t xml:space="preserve">Se da traslado por bogota te escucha a IDARTES dejando en orfeo evidencia </t>
  </si>
  <si>
    <t xml:space="preserve">Presenta una queja para teatro nacional </t>
  </si>
  <si>
    <t>Se traslada con los oficios 20223300107571 y 20223300107551</t>
  </si>
  <si>
    <t>Solicitud de informacion sobre  saber la razón por la que terminan el festival CREA</t>
  </si>
  <si>
    <t xml:space="preserve">Solicita informacion sobre bienes de interes cultural </t>
  </si>
  <si>
    <t xml:space="preserve">Imposicion de sellos </t>
  </si>
  <si>
    <t xml:space="preserve">Solicita apoyo para actividades recreativas para la empresa </t>
  </si>
  <si>
    <t xml:space="preserve">Solicitud de cita con comunicaciones </t>
  </si>
  <si>
    <t>Solicitud de Amparo Provisional Casa liga contra el cancer</t>
  </si>
  <si>
    <t xml:space="preserve">Solicituid de informacion de junta directiva de la liga de motociclismo </t>
  </si>
  <si>
    <t>Se da respuesta con radicado 20222300107251</t>
  </si>
  <si>
    <t>Se da respuesta con radicado 20223300110471</t>
  </si>
  <si>
    <t xml:space="preserve">Solicitud de publicacion de evento en redes sociales </t>
  </si>
  <si>
    <t>Solicitud de informacion radicado 20227100151532  Certificación contrato</t>
  </si>
  <si>
    <t>Se responde con número de radicado 20227100099531</t>
  </si>
  <si>
    <t>Envia documentos para  estrategia Arte Urbano responsable</t>
  </si>
  <si>
    <t xml:space="preserve">Solicitud de informacion publica de contratos a prestacion de servicios </t>
  </si>
  <si>
    <t>Se da respuesta con radicados 20227300110101</t>
  </si>
  <si>
    <t xml:space="preserve">Denuncia sobre cobros en el parqueadero del parque el tunal </t>
  </si>
  <si>
    <t xml:space="preserve">Solicita levantamiento de sellos </t>
  </si>
  <si>
    <t>Se da respuesta con radicado 20223300112211</t>
  </si>
  <si>
    <t>Información sobre suspensión de servicios en las bibliotecas menores</t>
  </si>
  <si>
    <t>Se traslada con los radicados 20227000105661 y 20227000105671</t>
  </si>
  <si>
    <t>Información sobre cierre de las bibliotecas menores por cortes de agua y luz</t>
  </si>
  <si>
    <t>Solicitud de acompañamiento en reunión del grupos LGBTI</t>
  </si>
  <si>
    <t>Irregularidades presentadas en convocatoria Bogotá sabe de llanos</t>
  </si>
  <si>
    <t>Se da respuesta con radicado 20229000112121</t>
  </si>
  <si>
    <t>Solicitud de presentación de proyctos en el sector educativo y deportivo</t>
  </si>
  <si>
    <t>Se cierra por no competencia en el SDQS ya que la entidad competente ya tiene conocimiento</t>
  </si>
  <si>
    <t>Información sobre quiénes pueden ingresar a las bibliotecas menores</t>
  </si>
  <si>
    <t>Se traslada con oficios 20227000105951 y 20227000105961</t>
  </si>
  <si>
    <t>Información sobre transcrpción de chats con los operadores de biblored</t>
  </si>
  <si>
    <t>Se traslada con los oficios 20227000106661 y 20227000106681</t>
  </si>
  <si>
    <t>Información sobre presupuesto destinado a programas para varones</t>
  </si>
  <si>
    <t>Solicitud de copia de las preguntas realizadas por el ciudadano</t>
  </si>
  <si>
    <t>Proceso de notificación de peticiones a través de correo electrónico</t>
  </si>
  <si>
    <t>Se da respuesta con radicado 20227000106861 y 20227000106871</t>
  </si>
  <si>
    <t>Solicitu de libro vecinos inesperados</t>
  </si>
  <si>
    <t>Se da respuesta con radicado 20229100107581</t>
  </si>
  <si>
    <t>Solicitud de certificación de uso dotacional de un BIC</t>
  </si>
  <si>
    <t>Se da respuesta con radicado 20227000113721</t>
  </si>
  <si>
    <t>Solicitud de cita virtual para consulta sobre declaratoria de BIC</t>
  </si>
  <si>
    <t>Se da respuesta con radicado 20223300105271</t>
  </si>
  <si>
    <t>Solicitud de concepto relacionado con acuerdo local de usaquen</t>
  </si>
  <si>
    <t>Solicitud de mesas de trabajo para tratar temas de proceso de paz con sec técnicas</t>
  </si>
  <si>
    <t>Información sobre proceso de notificación de las respuesta de las PQRS</t>
  </si>
  <si>
    <t>Se da respuesta con radicado 20227000107401</t>
  </si>
  <si>
    <t>Envío de respuestas al domicilio del peticionario por parte de Biblored</t>
  </si>
  <si>
    <t>Se traslada con los radicados 20227000106781 y 20227000106791</t>
  </si>
  <si>
    <t>Solicitud de copia de las peticiones realizadas desde el 2021 hasta la fecha</t>
  </si>
  <si>
    <t>Se traslada con los radicados 20227000107421 Y 20227000107431</t>
  </si>
  <si>
    <t>Información sobre reglamento interno de las bibliotecas menores</t>
  </si>
  <si>
    <t>Se traslada a través de los oficios 20227000107241 y 20227000107271</t>
  </si>
  <si>
    <t>Se traslada con los oficios 20227000107291 y 20227000107301</t>
  </si>
  <si>
    <t>Se traslada con los oficios 20227000107321 y 20227000107341</t>
  </si>
  <si>
    <t>Información sobre proceso de inscripción en las manzanas del cuidado Bosa</t>
  </si>
  <si>
    <t>Se cierra por no competencia, la entidad competente (SDIS) ya tiene conocimiento</t>
  </si>
  <si>
    <t>Información sobre prohibición de ingreso a bibliotecas menores</t>
  </si>
  <si>
    <t>Se traslada a través de los radicados 20227000107441 Y 20227000107451</t>
  </si>
  <si>
    <t>Información respeto de la regulación de artistas callejeros</t>
  </si>
  <si>
    <t>Se da respuesta con radicado 20223100108971</t>
  </si>
  <si>
    <t>Reclamo por mal servicio prestado por el IDPC</t>
  </si>
  <si>
    <t>Información sobre el paso a paso para declarar una casa como BIC</t>
  </si>
  <si>
    <t>Se da respuesta con radicado 20223300110031</t>
  </si>
  <si>
    <t>Información sobre robos que en las bibliotecas menores</t>
  </si>
  <si>
    <t>Se traslada con los radicados 20227000107881 y 20227000107891</t>
  </si>
  <si>
    <t>Solicitud de envío de las peticiones radicadas por el ciudadano</t>
  </si>
  <si>
    <t>Se traslada con los radicados 20227000108241 y 20227000108251</t>
  </si>
  <si>
    <t>Información relacionada con la seguridad de las bibliotecas menores</t>
  </si>
  <si>
    <t>Se traslada con los radicados 20227000107901 y 20227000107911</t>
  </si>
  <si>
    <t>Solicitud de grupo artístico que participe en evento cultural</t>
  </si>
  <si>
    <t>Solicitud de alianzas con entidades públicas para proyectos de educación y salud</t>
  </si>
  <si>
    <t>Solicitud de participación en celebración del centenario de largometraje María</t>
  </si>
  <si>
    <t>Se da respuesta con radicado 20228000110451</t>
  </si>
  <si>
    <t xml:space="preserve">Accion de tutela </t>
  </si>
  <si>
    <t>Se da respuesta con radicado 20223300110541</t>
  </si>
  <si>
    <t>cita para obtener información general sobre los procedimientos para realizar grafiti</t>
  </si>
  <si>
    <t>Se da respuesta con radicado 20223100109951</t>
  </si>
  <si>
    <t>Solicitud de amparo provisional a las casas de villa javier san cristobal</t>
  </si>
  <si>
    <t>Se da respuesta con radicado 20223300109981</t>
  </si>
  <si>
    <t xml:space="preserve">Solicitud de informacion convocatoria fanzine de fuga </t>
  </si>
  <si>
    <t xml:space="preserve">Modificacion de documento en certificado de  exxistencia y representacion legal </t>
  </si>
  <si>
    <t xml:space="preserve">Solicitud de informacion sobre la creacion de juegos de rol </t>
  </si>
  <si>
    <t xml:space="preserve">Solicitud de informacion sobre persona juridica para convocatorias </t>
  </si>
  <si>
    <t>Solicitud de preguntas echas en contactenos@biblored.gov.co</t>
  </si>
  <si>
    <t>Se da respuesta con radicados 20227000108361 y 20227000108371</t>
  </si>
  <si>
    <t xml:space="preserve">Solicitud de informacion de envio fisico de secretaria de cultura y biblored </t>
  </si>
  <si>
    <t>Se traslada con los radicados 20227000106931 y 20227000106941</t>
  </si>
  <si>
    <t xml:space="preserve">Solicita informacion de beneficios de bien de interes cultural </t>
  </si>
  <si>
    <t xml:space="preserve">Solicita informacion para realizar mural en un colegio </t>
  </si>
  <si>
    <t>Se da respuesta con radicado 20223100108071</t>
  </si>
  <si>
    <t>Solicitud de envio de preguntas echas a biblored y bte</t>
  </si>
  <si>
    <t>Se traslada con los radicados 20227000108211 y 20227000108221</t>
  </si>
  <si>
    <t xml:space="preserve">Solicitud de proteccion a bien de interes cultural </t>
  </si>
  <si>
    <t xml:space="preserve">Solicitud de cita para temas BIC </t>
  </si>
  <si>
    <t>Se da respuesta con radicado 20223300112471</t>
  </si>
  <si>
    <t xml:space="preserve">Solicitid de cita para visitar palacio lievano </t>
  </si>
  <si>
    <t>Me informe el resultado de la visita de inspección anunciada por usted para el pasado 21/07/2022</t>
  </si>
  <si>
    <t>Se da respuesta con radicado 20223300106971</t>
  </si>
  <si>
    <t>Informacion sobre radicado REF: 20227100123222- 20223300084381</t>
  </si>
  <si>
    <t>Se da respuesta con radicado 20223300112721</t>
  </si>
  <si>
    <t xml:space="preserve">Solicitud de informacion sobre convocatorias de musica </t>
  </si>
  <si>
    <t>Se responde con radicado 20222200364173</t>
  </si>
  <si>
    <t xml:space="preserve">Solicitud de informacion sobre varios radicados de infraestructura </t>
  </si>
  <si>
    <t xml:space="preserve">Solicitud de informacion sobre bloqueo o betacion de papelerias micelaneas o tiendas similares </t>
  </si>
  <si>
    <t>Se da respuesta con radicado 20227000108231</t>
  </si>
  <si>
    <t xml:space="preserve">No se comprende la peticion </t>
  </si>
  <si>
    <t>Se traslada con los radicados 20227000108361 y 20227000108371</t>
  </si>
  <si>
    <t xml:space="preserve">Solicitud de planos de FONDO ARQUITECTONICO DE ALBERTO MANRIQUE MARTIN </t>
  </si>
  <si>
    <t xml:space="preserve">Solicitud de revisión de orden de desalojo sobre BIC ordenada por el IDIGER </t>
  </si>
  <si>
    <t>Felicitación por buena labor del departamento de integridad social</t>
  </si>
  <si>
    <t>Se traslada con los radicados 20227000107861 y 20227000107871</t>
  </si>
  <si>
    <t>Información relacionada con la notificación de las respuestas</t>
  </si>
  <si>
    <t>Se da respuesta definitva con el radicado 20227000108331</t>
  </si>
  <si>
    <t>Solicitud de envío de peticiones realizadas por el usuario</t>
  </si>
  <si>
    <t>Información sobre cursos de idiomas dictados por Bibliored</t>
  </si>
  <si>
    <t>Información sobre certificación de los talleres realizados por biblored</t>
  </si>
  <si>
    <t xml:space="preserve">Solicitud de informacion sobre empleo en lista de elegibles </t>
  </si>
  <si>
    <t>Solicitud de proteccion a bien de interes cultural  ORDEN DE AGUSTINOS REGOLETOS</t>
  </si>
  <si>
    <t xml:space="preserve">Solicita informacion sobre bibliotecas menores </t>
  </si>
  <si>
    <t xml:space="preserve">solicitid de preguntas echas a contactenos@biblored y bte </t>
  </si>
  <si>
    <t>Solicitud de información sobre temas que no son competencia de la SCRD</t>
  </si>
  <si>
    <t>Información sobre evento de gala para personas en condición de discapacidad</t>
  </si>
  <si>
    <t>Solicitud de copia de reglamento operativo de convenio 198 de 2013</t>
  </si>
  <si>
    <t>Pone en conocimiento de posibles irregularidades en convocatoria</t>
  </si>
  <si>
    <t>Solicitud de realización de actividad cultural o deportiva para la semana de la salud</t>
  </si>
  <si>
    <t xml:space="preserve">Solicitud de vinculación de menor en programas socioculturales </t>
  </si>
  <si>
    <t>Se traslado a través del SDQS y se finaliza en ORFEO con la evidencia</t>
  </si>
  <si>
    <t>Información sobre peticiones reiterativas realizadas en biblored</t>
  </si>
  <si>
    <t>Se da respuesta con los radicados 20227000108181 y 20227000108191</t>
  </si>
  <si>
    <t>Informaciónsobre hurtos realizados en las bibliotecas menores</t>
  </si>
  <si>
    <t>Se da respuesta con radicado 20227000108291 y 20227000108301</t>
  </si>
  <si>
    <t>Se traslada con radicados 20227000108261 y 20227000108271</t>
  </si>
  <si>
    <t>Ofrecimiento de donación de casa de cultura de Arabia</t>
  </si>
  <si>
    <t>Información sobre uso del correo electrónicos de la biblored</t>
  </si>
  <si>
    <t>Se traslada con radicados 20227000108311 y 20227000108321</t>
  </si>
  <si>
    <t>Remisión de documentos para galardon a la inclusión</t>
  </si>
  <si>
    <t>Se da respuesta con el radicado 20222100111701</t>
  </si>
  <si>
    <t>Solicitud de reunión para orientación en proyecto de distrito grafitti</t>
  </si>
  <si>
    <t xml:space="preserve">Solicitud de apoyo económico para adelantar reinados de sordos </t>
  </si>
  <si>
    <t>Solicitud de intervención en cancha deportiva en la candelaria</t>
  </si>
  <si>
    <t>Solicitud de instalación en proyectos como ganadores de ENREDD</t>
  </si>
  <si>
    <t>Solicitud de entrevista relacionados con Cultur, recreación y deporte</t>
  </si>
  <si>
    <t>Información relacionada con el presupuesto y otros destinado a comunicaciones</t>
  </si>
  <si>
    <t>Se da respuesta con radicado 20221200113061</t>
  </si>
  <si>
    <t xml:space="preserve">Solicitud de informacion de papelerias y biblored </t>
  </si>
  <si>
    <t>Se da respuesta con radicado 20227000108341</t>
  </si>
  <si>
    <t>Se traslada a través de los radicados 20227000108361 y 20227000108371</t>
  </si>
  <si>
    <t xml:space="preserve">Solicitud de envio de copias de chats de bliblored </t>
  </si>
  <si>
    <t>Solicitud de informacion simulacro en bibliotecas menores</t>
  </si>
  <si>
    <t>Solicitud de informacion de los grupos de teatro independientes</t>
  </si>
  <si>
    <t>Se da respuesta con radicado 20222200372563</t>
  </si>
  <si>
    <t>Solicita informacion o apoyo pata lanzar  OBRA DE JOSE BENITO BARROS PALOMINO</t>
  </si>
  <si>
    <t>Se traslada con los oficios 20227000108381 y 20227000108391</t>
  </si>
  <si>
    <t xml:space="preserve">Solicitud de visita a predio con modificaciones ubicado en sector de interes cultural </t>
  </si>
  <si>
    <t xml:space="preserve">Solicitud de informacion sobre tiempo de estadia en bibliotecas menores  </t>
  </si>
  <si>
    <t>Se traslado con los oficios 20227000110391 y 20227000110401</t>
  </si>
  <si>
    <t xml:space="preserve">Solicita informacion sobre prestamo de material bibliografico </t>
  </si>
  <si>
    <t>Solicitud de  levantamiento temporal de Medida Correctiva de Suspensión</t>
  </si>
  <si>
    <t xml:space="preserve">Solicita informacion SI LOS CORREOS ENVIADOS A CONTACTENOS@BIBLORED.GOV.CO SERAN RESPONDIDOS ASI TAMBIEN SEAN REITERATIVOS </t>
  </si>
  <si>
    <t>Se da respuesta con radicados 20227000110391 y 20227000110401</t>
  </si>
  <si>
    <t>HORARIOS DE LAS BIBLIOTECAS MAYORES DE BOGOTA</t>
  </si>
  <si>
    <t>Preguntas echas a CONTACTENOS@BIBLORED.GOV.CO</t>
  </si>
  <si>
    <t xml:space="preserve">Interceder para un pago por alquiler de andamios </t>
  </si>
  <si>
    <t>Busca una pared para realiza r una intervención pictórica</t>
  </si>
  <si>
    <t>a cita para la asesoría de la modificación de un bien de conservación arquitectónico</t>
  </si>
  <si>
    <t xml:space="preserve">Estadia todos los dias en las bibliotecas menores </t>
  </si>
  <si>
    <t xml:space="preserve">Informacion de visita realizada al predio y una certificacion </t>
  </si>
  <si>
    <t>Se da respuesta con radicado 20223300111111</t>
  </si>
  <si>
    <t>Copia de resolucion  384 de Septiembre 20 del 2007 asignación de Personería Jurídica de Subacuatic Bogotá Club</t>
  </si>
  <si>
    <t xml:space="preserve">Solicitud de comentarios de los jurados en participaciones de convocatorias </t>
  </si>
  <si>
    <t>Se da respuesta con radicado 20222200369403</t>
  </si>
  <si>
    <t>Solicitud de preguntas echas a contactenos@biblored.gov.co</t>
  </si>
  <si>
    <t xml:space="preserve">Informacion preguntas echas a  contactenos@biblored.gov.co se serain contestadas </t>
  </si>
  <si>
    <t xml:space="preserve">Solicita informacion sobre si se deben cumplir las reglas en las bibliotecas </t>
  </si>
  <si>
    <t xml:space="preserve">Solicita informacion sobre como va la aprobacion de los estatitos </t>
  </si>
  <si>
    <t>Se da respuesta con radicado 20222300112681</t>
  </si>
  <si>
    <t>Solicitud de cita con directivos pa 23/09 Autoridades Indígenas en Bakatá</t>
  </si>
  <si>
    <t xml:space="preserve">Solicita estados financieros de la dimayor </t>
  </si>
  <si>
    <t>Se da respuesta con radicado 20222300112431</t>
  </si>
  <si>
    <t>Solicitud de a la ficha de valoración del inmueble ubicado en la Calle 70 #12-09</t>
  </si>
  <si>
    <t>solicita informacion sobre presupuesto para artistas del  festival de artes de usaquén</t>
  </si>
  <si>
    <t>Se da respuesta con radicado 20223100114401</t>
  </si>
  <si>
    <t>Solicita informacion sobre clases de esgrima</t>
  </si>
  <si>
    <t>Se traslada por bogota te escucha y se finaliza orfeo con evidencia</t>
  </si>
  <si>
    <t xml:space="preserve">Reclamo sobre mal proceso en feria hecho en bogotá parque la 93 </t>
  </si>
  <si>
    <t xml:space="preserve">Solicitud de cita con patrimonio </t>
  </si>
  <si>
    <t>Solicitud de informacion sobre distrito grafiti</t>
  </si>
  <si>
    <t>Se da respuesta con radicado 20223100114101</t>
  </si>
  <si>
    <t xml:space="preserve">Solicitid de visita para verificacion de obras y permisos </t>
  </si>
  <si>
    <t xml:space="preserve">No se especifica el objeto de la peticion </t>
  </si>
  <si>
    <t>Se solicita ampliación con el radicado 20227000115011</t>
  </si>
  <si>
    <t>Solicita apoyo y oportunidades para presentaciones en teatros de los artistas cantantes y bailarines de la carrera séptima</t>
  </si>
  <si>
    <t>Solicitud de Informacion sobre si biblored envian correspondencia fisica</t>
  </si>
  <si>
    <t>Sollicitud de preguntas echas a  CONTACTENOS@BIBLORED.GOV.CO Y BOGOTA TE ESCUCHA</t>
  </si>
  <si>
    <t>Solicitud de  identificación de los Bienes de Interés Cultural del ámbito Distrital ubicados sobre los polígonos Declarados de Utilidad Pública</t>
  </si>
  <si>
    <t>Listado de clubes de ajederez que actualmente cuentan con reconocimiento deportivo ante el IDRD.</t>
  </si>
  <si>
    <t>Solicitud de certificación por CLACP</t>
  </si>
  <si>
    <t>Remisión de hoja de vida con solicitud de vinculación con la SCRD</t>
  </si>
  <si>
    <t>Información sobre los beneficios de un inmueble declarado BIC</t>
  </si>
  <si>
    <t>Solicitud de revsión de normas para eventos con aglomeraciones</t>
  </si>
  <si>
    <t>Solicitud de instalación de biblioteca comunitaria</t>
  </si>
  <si>
    <t>Información sobre simulacro en las bibliotecas menores</t>
  </si>
  <si>
    <t>Se traslada da  través del SDQS y se finaliza en ORFEO con la evidencia</t>
  </si>
  <si>
    <t>Información sobre reglamento en las bibliotecas menores</t>
  </si>
  <si>
    <t>Se traslada con los radicados 20227000110971 y 20227000110981</t>
  </si>
  <si>
    <t>Información sobre reglamento de las bibliotecas menores</t>
  </si>
  <si>
    <t>Solicitud de copia de las peticiones realizadas por el usuario</t>
  </si>
  <si>
    <t>Información sobre los horarios de la entidad</t>
  </si>
  <si>
    <t>Se traslada con los radicados 20227000111921 y 20227000111931</t>
  </si>
  <si>
    <t>Información sobre el museo de la ciudad autoconstruida</t>
  </si>
  <si>
    <t>Información sobre preguntas reiterativas realizadas por el ciudadano</t>
  </si>
  <si>
    <t>Se traslada con los radicados 20227000112291 y 20227000112311</t>
  </si>
  <si>
    <t>Solicita informacion sobre si exigen tapabocas en las bibliotecas menores</t>
  </si>
  <si>
    <t xml:space="preserve">Solicita informacion sobre sI han robado en lasbibliotecas menores </t>
  </si>
  <si>
    <t xml:space="preserve">Solicita informacion sobre si han echo robos en las bibliotecas menores </t>
  </si>
  <si>
    <t xml:space="preserve">Solicita informacion sobre el cambio del personal de las bibliotecas </t>
  </si>
  <si>
    <t>Pregunta si la biblored pertenece a la scrd</t>
  </si>
  <si>
    <t>Se traslada con los radicados 20227000113091 y 20227000113101</t>
  </si>
  <si>
    <t>Solicita informacion sobre como se concertó esta convocatoria y porque esa discriminación presupuestal y el número de ganadores.</t>
  </si>
  <si>
    <t xml:space="preserve">Pregunta si puede hacer preguntas a el correo de correspondencia.externa@scrd.gov.co </t>
  </si>
  <si>
    <t xml:space="preserve">Silicita permiso para sellamiento de ventanas </t>
  </si>
  <si>
    <t>Solicitud de copia de peticiones realizadas a Biblored</t>
  </si>
  <si>
    <t>Solicitud de personal para desarrollar actividades recreativas deportivas</t>
  </si>
  <si>
    <t>Información sobre distrito grafiti</t>
  </si>
  <si>
    <t>Información sobre prestamos en las bibliotecas menores</t>
  </si>
  <si>
    <t>Sugerencia de implementacio de áreas verdes para mascotas en parques públicos</t>
  </si>
  <si>
    <t>Información sobre servicio para el 26 de septiembre de 2022</t>
  </si>
  <si>
    <t>Información sobre proceso trasladado a la SCRD por competencia</t>
  </si>
  <si>
    <t>Solicitud de acompañamiento y escenario móvil para actividad local</t>
  </si>
  <si>
    <t xml:space="preserve">Solicitud de desarrollo de evento cultural o artístico en colegio </t>
  </si>
  <si>
    <t>Solicitud de reactivación de actividades recreativas por parte del IDRD</t>
  </si>
  <si>
    <t xml:space="preserve">Conflictos de convivencia entre vecinos </t>
  </si>
  <si>
    <t>Solicitud de amparo para BIC que serán demolido</t>
  </si>
  <si>
    <t>Solicitud de donación de juguetes para niños</t>
  </si>
  <si>
    <t>Solicitud de ingreso a casa de pensamiento en la localidad de los Mártires</t>
  </si>
  <si>
    <t xml:space="preserve">Solicitud de reunión para conocer sobre beneficio tributario </t>
  </si>
  <si>
    <t>Solicitud de participación en eventos artísticos</t>
  </si>
  <si>
    <t>Solicitud de prestamo de teatro para desarrollar cortometraje</t>
  </si>
  <si>
    <t>Inconformidad con la convocatoria Bogotá sabe a llanos</t>
  </si>
  <si>
    <t>Información de persona desiganda para acompañamiento de convocatoria</t>
  </si>
  <si>
    <t>Información sobre proceso para quitar el título de BIC de un predio</t>
  </si>
  <si>
    <t>Solicitud de prestamo de lugar para desarrollo de obra</t>
  </si>
  <si>
    <t>Solicitud de visita de casa de pensamiento Payacua</t>
  </si>
  <si>
    <t>Solicitud de calificación en Premio Luis Caballero adelantado por IDARTES</t>
  </si>
  <si>
    <t>Se traslada a través del SDQS y se finaliza en el ORFEO con la evidencia</t>
  </si>
  <si>
    <t>Información sobre convocatorias para artístas</t>
  </si>
  <si>
    <t>Solicitud de cita virtual para tratar temas relacionados con BIC</t>
  </si>
  <si>
    <t>Solicitud de retractación de supuesta información publicada por la SCRD</t>
  </si>
  <si>
    <t>Información relacionada a campañas publicitarias adelantadas desde la SCRD</t>
  </si>
  <si>
    <t>Solicitud de certificado de participación en convocatoria es cultura local suba</t>
  </si>
  <si>
    <t>Información sobre talleres para escribir relatos cortos</t>
  </si>
  <si>
    <t>Solicitud de ayuda psicologíca</t>
  </si>
  <si>
    <t>Se cancela por no competencia ya que la entidad competente ya tiene conocimiento</t>
  </si>
  <si>
    <t>Información sobre estado de proceso como ganadores de convocatoria</t>
  </si>
  <si>
    <t>Pregunta si puede tener problemad judiciales al radicar tantas preguntas</t>
  </si>
  <si>
    <t xml:space="preserve">Pregunta si el chat de la SCRD esta activo todo el dia </t>
  </si>
  <si>
    <t xml:space="preserve">Respuesta no concuerda con la informacion dada en una llamada </t>
  </si>
  <si>
    <t xml:space="preserve">horarios de bibliotecas mayores </t>
  </si>
  <si>
    <t>Se traslada con los radicados 20227000113631 y 20227000113641</t>
  </si>
  <si>
    <t xml:space="preserve">certificacion de que no labora actualmente con el distrito </t>
  </si>
  <si>
    <t>pregunta si los mensajes enviados este año al correo contactenos@saludcapital.gov.co han rebotado en 2022 desde junio 1 de 2022.</t>
  </si>
  <si>
    <t xml:space="preserve">Pregunta xq tiene problemas judiciales y familiares al hacer tantas preguntas </t>
  </si>
  <si>
    <t>Compromiso para no realizar las mismas preguntas AUNQ EN 2021 NO LE DIJERON LO MISMO</t>
  </si>
  <si>
    <t xml:space="preserve">Solicita informacion sobre proceso contractual para obtener servicio de publicidad en la campaña mal parqueados </t>
  </si>
  <si>
    <t xml:space="preserve">Por que cambian de personal en las bibliotecas menores </t>
  </si>
  <si>
    <t xml:space="preserve">Informacion si en las bibliotecas menores hubo servicio el 6 de agosto </t>
  </si>
  <si>
    <t xml:space="preserve">Informacion sobre si en las bibliotecas habra servicio debido a alteracion de orden publico </t>
  </si>
  <si>
    <t xml:space="preserve">Felicitaciones y pregunta si le van a responder los radicados de los compromisos </t>
  </si>
  <si>
    <t xml:space="preserve">Pregunta sobre cierre de bibliotecas en marzo y abril del 2022 por arreglos locativos </t>
  </si>
  <si>
    <t>Quisiera tener más información y registro fotográfico sobre los barrios fundacionales de Santa Fe de Bogotá</t>
  </si>
  <si>
    <t xml:space="preserve">Pregunta si en el 2023 habra servicio normal </t>
  </si>
  <si>
    <t>respuesta a radicado 20227100108552</t>
  </si>
  <si>
    <t>Soliicta informacion si en las bibliotecas menores piden carnet de vacuna covid</t>
  </si>
  <si>
    <t>Solicitud de revisión por irregularidades en el servicio prestado por biblored</t>
  </si>
  <si>
    <t>Solicitud de respuesta a petición elevada con anterioridad relacionada con BIC</t>
  </si>
  <si>
    <t>Solicitud de participación de la SCRD en encuentro internacional de expresión internacional</t>
  </si>
  <si>
    <t xml:space="preserve">Solicitud de retroalimentación de resultados de convocatoria </t>
  </si>
  <si>
    <t>Solicitud de revisión de resultados en convocatoria Bogotá Sabe de Llanos</t>
  </si>
  <si>
    <t>Solicitud de información relacionada con los pueblos indígenas en Bogotá</t>
  </si>
  <si>
    <t>Solicitud de información sobre certificaciones por cursos realizados en biblored</t>
  </si>
  <si>
    <t>Información sobre relación de la SCRD con la Biblored</t>
  </si>
  <si>
    <t>Información relacionada con petición elevada anteriormente</t>
  </si>
  <si>
    <t>Información sobre servicio en las bibliotecas menores</t>
  </si>
  <si>
    <t>Información relacionada con servicios de biblored</t>
  </si>
  <si>
    <t>Felicitación por los buenos servicios de la entidad</t>
  </si>
  <si>
    <t>Información general en las bibliotecas menores de Bogotá</t>
  </si>
  <si>
    <t>Se da respuesta con radicado 20227000114521</t>
  </si>
  <si>
    <t>Información sobre respuesta a peticiones realizadas a biblored</t>
  </si>
  <si>
    <t>Se finaliza como traslado a entidad privada en el SDQS ya que la entidad competente ya tiene conocimiento</t>
  </si>
  <si>
    <t>Solicitud de soporte en el aplicativo Bogotá te escucha</t>
  </si>
  <si>
    <t>Se trasladó a través del SDQS y se finaliza en ORFEO con la evidencia</t>
  </si>
  <si>
    <t>Solicitud de respuesta al radicado 20227100171692</t>
  </si>
  <si>
    <t xml:space="preserve">Queja por obras realizadas sin permiso a bienes de interes cultural </t>
  </si>
  <si>
    <t xml:space="preserve">revocatoria de patrimonio de un inmueble </t>
  </si>
  <si>
    <t xml:space="preserve">Pregunta si en las bibliotecas menores hay dormitorios </t>
  </si>
  <si>
    <t xml:space="preserve"> directora de Cimarrón solicita cita con la secretaria </t>
  </si>
  <si>
    <t xml:space="preserve">Solicitud de puntaje  de platos que participaron en bogota sabe a llanos </t>
  </si>
  <si>
    <t xml:space="preserve">Solicitud de entrevista </t>
  </si>
  <si>
    <t xml:space="preserve">Molestia por vendedores ambulantes en los monumentos </t>
  </si>
  <si>
    <t xml:space="preserve">Se cierra por no competencia ya que le prestenece al IPES esta entidad ya tiene conocimiento </t>
  </si>
  <si>
    <t>Pregunta si le daran respuesta a radicado 20227100170382</t>
  </si>
  <si>
    <t>Certificado de retenciones plataforma no funciona</t>
  </si>
  <si>
    <t>Solicitud de Querella original incluida en expediente</t>
  </si>
  <si>
    <t>Felicitación por buen trabajo desempeñado en la SCRD</t>
  </si>
  <si>
    <t>Soporte en plataforma para inscripción en es cultura local 2022</t>
  </si>
  <si>
    <t xml:space="preserve">Se traslada a IDARTES por competencia por medio del radicado No. 20222200114241 desde bogota te escucha </t>
  </si>
  <si>
    <t>Inconvenientes presentados en restaurante</t>
  </si>
  <si>
    <t>Información sobre los pagos recibidos por beneficio BEPS</t>
  </si>
  <si>
    <t>Solicitud de envío de documentos para presentarse en convocatoria</t>
  </si>
  <si>
    <t>Solicitud de identificador de descuento por nómina</t>
  </si>
  <si>
    <t>Solicitud de apertura de investigación por modificaciones en BIC</t>
  </si>
  <si>
    <t xml:space="preserve">Pide trasladar a la secretaria general para creacion de usuarion en bogota te escucha </t>
  </si>
  <si>
    <t>a solicitud de reclamo respecto a la convocatoria No. 2, en cuanto a la derogatoria de las normas invocadas en el proceso.</t>
  </si>
  <si>
    <t xml:space="preserve">Felicitaciones por el buen desempeño de las SCRD </t>
  </si>
  <si>
    <t xml:space="preserve">Solicita informacion si se cerraron las bibliotecas menores por lluvia </t>
  </si>
  <si>
    <t xml:space="preserve">Pregunta si en bibliotecas menores hay proteccion anti rayos </t>
  </si>
  <si>
    <t xml:space="preserve">Pregunta si no se va la luz en las bibliotecas cuando caen truenos </t>
  </si>
  <si>
    <t>Pregunta si en las bibliotecas se pueden usar los computadores de mesa o portatiles cuando llueve</t>
  </si>
  <si>
    <t>Solicitud de cita para obtener información sobre declaración de BIC</t>
  </si>
  <si>
    <t>Información sobre ubicación de comunidades indígenas en Bogotá</t>
  </si>
  <si>
    <t>Solicitud de contacto con persona encargada de escultura local kennedy</t>
  </si>
  <si>
    <t>Información sobre problemas judiciales por hacer peticiones reiterativas</t>
  </si>
  <si>
    <t>información general en las bibliotecas menores de Bogotá</t>
  </si>
  <si>
    <t>Informacón sobre estado de convocatoria</t>
  </si>
  <si>
    <t xml:space="preserve">Postulacion omo jurado a convocatorias de idartes </t>
  </si>
  <si>
    <t xml:space="preserve">Retiro de convocatoria EnREDD y no aceptacion del estimulo </t>
  </si>
  <si>
    <t>Información sobre los grupos de teatro y colectivos audiovisuales</t>
  </si>
  <si>
    <t xml:space="preserve">Pregunta sobre estabilidad de internet en las bibliotecas </t>
  </si>
  <si>
    <t xml:space="preserve">Compromiso a no enviar peticiones reiterativas </t>
  </si>
  <si>
    <t xml:space="preserve">Pregunta si hay servicio de internet publico en las bibliotecas </t>
  </si>
  <si>
    <t>Información relacionada con las redes de internet de Biblored</t>
  </si>
  <si>
    <t>Felicitación por buen trabajo de la SCRD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</si>
</sst>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"/>
    <numFmt numFmtId="166" formatCode="##"/>
  </numFmts>
  <fonts count="14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&quot;Times New Roman&quot;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Roboto"/>
    </font>
    <font>
      <sz val="11"/>
      <color rgb="FF333333"/>
      <name val="Arial"/>
      <family val="2"/>
    </font>
    <font>
      <sz val="11"/>
      <color rgb="FF000000"/>
      <name val="Docs-Calibri"/>
    </font>
    <font>
      <sz val="11"/>
      <color rgb="FF333333"/>
      <name val="GothamRnd-Book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Inconsolata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0" borderId="0" xfId="0" applyFont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3" fillId="6" borderId="2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5" fillId="8" borderId="1" xfId="0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9" fillId="9" borderId="0" xfId="0" applyFont="1" applyFill="1" applyAlignment="1">
      <alignment horizontal="left"/>
    </xf>
    <xf numFmtId="0" fontId="10" fillId="9" borderId="0" xfId="0" applyFont="1" applyFill="1"/>
    <xf numFmtId="0" fontId="8" fillId="9" borderId="0" xfId="0" applyFont="1" applyFill="1"/>
    <xf numFmtId="0" fontId="7" fillId="9" borderId="0" xfId="0" applyFont="1" applyFill="1"/>
    <xf numFmtId="0" fontId="6" fillId="0" borderId="1" xfId="0" applyFont="1" applyBorder="1"/>
    <xf numFmtId="0" fontId="1" fillId="0" borderId="13" xfId="0" applyFont="1" applyBorder="1"/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1" xfId="0" quotePrefix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164" fontId="1" fillId="9" borderId="1" xfId="0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vertical="center"/>
    </xf>
    <xf numFmtId="166" fontId="1" fillId="9" borderId="1" xfId="0" applyNumberFormat="1" applyFont="1" applyFill="1" applyBorder="1" applyAlignment="1">
      <alignment horizontal="left" vertical="center"/>
    </xf>
    <xf numFmtId="164" fontId="1" fillId="9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7" borderId="1" xfId="0" applyNumberFormat="1" applyFont="1" applyFill="1" applyBorder="1" applyAlignment="1">
      <alignment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9" borderId="13" xfId="0" applyFont="1" applyFill="1" applyBorder="1"/>
    <xf numFmtId="0" fontId="1" fillId="9" borderId="13" xfId="0" applyFont="1" applyFill="1" applyBorder="1" applyAlignment="1">
      <alignment horizontal="right"/>
    </xf>
    <xf numFmtId="164" fontId="1" fillId="9" borderId="13" xfId="0" applyNumberFormat="1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10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  <xf numFmtId="0" fontId="5" fillId="8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5" xfId="0" applyFont="1" applyBorder="1"/>
    <xf numFmtId="0" fontId="4" fillId="0" borderId="16" xfId="0" applyFont="1" applyBorder="1"/>
    <xf numFmtId="0" fontId="11" fillId="0" borderId="11" xfId="0" applyFont="1" applyBorder="1" applyAlignment="1">
      <alignment horizontal="center" vertical="center"/>
    </xf>
    <xf numFmtId="0" fontId="1" fillId="7" borderId="10" xfId="0" applyFont="1" applyFill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1" fontId="1" fillId="0" borderId="13" xfId="0" applyNumberFormat="1" applyFont="1" applyBorder="1" applyAlignment="1">
      <alignment horizontal="right"/>
    </xf>
    <xf numFmtId="1" fontId="1" fillId="7" borderId="1" xfId="0" applyNumberFormat="1" applyFont="1" applyFill="1" applyBorder="1" applyAlignment="1">
      <alignment vertical="center"/>
    </xf>
    <xf numFmtId="1" fontId="0" fillId="0" borderId="0" xfId="0" applyNumberFormat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3" xfId="0" applyFont="1" applyFill="1" applyBorder="1"/>
  </cellXfs>
  <cellStyles count="1">
    <cellStyle name="Normal" xfId="0" builtinId="0"/>
  </cellStyles>
  <dxfs count="11">
    <dxf>
      <fill>
        <patternFill patternType="solid">
          <fgColor rgb="FF00FF00"/>
          <bgColor rgb="FF00FF00"/>
        </patternFill>
      </fill>
    </dxf>
    <dxf>
      <fill>
        <patternFill patternType="solid">
          <fgColor rgb="FF0563C1"/>
          <bgColor rgb="FF0563C1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Dependencias-style" pivot="0" count="3" xr9:uid="{00000000-0011-0000-FFFF-FFFF00000000}">
      <tableStyleElement type="headerRow" dxfId="10"/>
      <tableStyleElement type="firstRowStripe" dxfId="9"/>
      <tableStyleElement type="secondRowStripe" dxfId="8"/>
    </tableStyle>
    <tableStyle name="Dependencias-style 2" pivot="0" count="3" xr9:uid="{00000000-0011-0000-FFFF-FFFF01000000}">
      <tableStyleElement type="headerRow" dxfId="7"/>
      <tableStyleElement type="firstRowStripe" dxfId="6"/>
      <tableStyleElement type="secondRowStripe" dxfId="5"/>
    </tableStyle>
    <tableStyle name="Dependencias-style 3" pivot="0" count="3" xr9:uid="{00000000-0011-0000-FFFF-FFFF02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0</xdr:rowOff>
    </xdr:from>
    <xdr:ext cx="1028700" cy="10287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7">
  <tableColumns count="4">
    <tableColumn id="1" xr3:uid="{00000000-0010-0000-0000-000001000000}" name="                                                                                                                                                                                                                                                               "/>
    <tableColumn id="2" xr3:uid="{00000000-0010-0000-0000-000002000000}" name="Área"/>
    <tableColumn id="3" xr3:uid="{00000000-0010-0000-0000-000003000000}" name="Siglas"/>
    <tableColumn id="4" xr3:uid="{00000000-0010-0000-0000-000004000000}" name="Jefes"/>
  </tableColumns>
  <tableStyleInfo name="Dependenci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0:B46">
  <tableColumns count="2">
    <tableColumn id="1" xr3:uid="{00000000-0010-0000-0100-000001000000}" name="Columna1"/>
    <tableColumn id="2" xr3:uid="{00000000-0010-0000-0100-000002000000}" name="Columna2"/>
  </tableColumns>
  <tableStyleInfo name="Dependencia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8:A50">
  <tableColumns count="1">
    <tableColumn id="1" xr3:uid="{00000000-0010-0000-0200-000001000000}" name="Columna1"/>
  </tableColumns>
  <tableStyleInfo name="Dependencia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/>
  </sheetViews>
  <sheetFormatPr baseColWidth="10" defaultColWidth="14.42578125" defaultRowHeight="15" customHeight="1"/>
  <cols>
    <col min="1" max="1" width="12" customWidth="1"/>
    <col min="2" max="2" width="82.140625" customWidth="1"/>
    <col min="3" max="3" width="11.42578125" customWidth="1"/>
    <col min="4" max="4" width="29.85546875" customWidth="1"/>
    <col min="5" max="5" width="30.42578125" customWidth="1"/>
    <col min="6" max="6" width="12" customWidth="1"/>
    <col min="7" max="7" width="15.28515625" customWidth="1"/>
    <col min="8" max="8" width="36.28515625" customWidth="1"/>
    <col min="9" max="9" width="10.7109375" customWidth="1"/>
    <col min="10" max="10" width="28.140625" customWidth="1"/>
    <col min="11" max="11" width="46" customWidth="1"/>
    <col min="12" max="26" width="10.7109375" customWidth="1"/>
  </cols>
  <sheetData>
    <row r="1" spans="1:26">
      <c r="A1" s="1" t="s">
        <v>0</v>
      </c>
      <c r="B1" s="2" t="s">
        <v>1</v>
      </c>
      <c r="C1" s="2" t="s">
        <v>2</v>
      </c>
      <c r="D1" s="2" t="s">
        <v>3</v>
      </c>
      <c r="E1" s="3"/>
      <c r="F1" s="57" t="s">
        <v>4</v>
      </c>
      <c r="G1" s="58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4">
        <v>100</v>
      </c>
      <c r="B2" s="5" t="s">
        <v>5</v>
      </c>
      <c r="C2" s="5"/>
      <c r="D2" s="5" t="s">
        <v>6</v>
      </c>
      <c r="E2" s="3"/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4">
        <v>110</v>
      </c>
      <c r="B3" s="5" t="s">
        <v>13</v>
      </c>
      <c r="C3" s="5" t="s">
        <v>14</v>
      </c>
      <c r="D3" s="5" t="s">
        <v>15</v>
      </c>
      <c r="E3" s="3"/>
      <c r="F3" s="7" t="s">
        <v>16</v>
      </c>
      <c r="G3" s="4">
        <v>40</v>
      </c>
      <c r="H3" s="7" t="s">
        <v>17</v>
      </c>
      <c r="I3" s="4">
        <v>40</v>
      </c>
      <c r="J3" s="7" t="s">
        <v>18</v>
      </c>
      <c r="K3" s="8">
        <v>10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4">
        <v>120</v>
      </c>
      <c r="B4" s="5" t="s">
        <v>19</v>
      </c>
      <c r="C4" s="5" t="s">
        <v>20</v>
      </c>
      <c r="D4" s="5" t="s">
        <v>21</v>
      </c>
      <c r="E4" s="3"/>
      <c r="F4" s="7" t="s">
        <v>22</v>
      </c>
      <c r="G4" s="4">
        <v>10</v>
      </c>
      <c r="H4" s="7" t="s">
        <v>23</v>
      </c>
      <c r="I4" s="4">
        <v>10</v>
      </c>
      <c r="J4" s="7" t="s">
        <v>24</v>
      </c>
      <c r="K4" s="8">
        <v>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5">
        <v>140</v>
      </c>
      <c r="B5" s="5" t="s">
        <v>25</v>
      </c>
      <c r="C5" s="5" t="s">
        <v>26</v>
      </c>
      <c r="D5" s="5" t="s">
        <v>27</v>
      </c>
      <c r="E5" s="3"/>
      <c r="F5" s="7" t="s">
        <v>28</v>
      </c>
      <c r="G5" s="7"/>
      <c r="H5" s="7" t="s">
        <v>29</v>
      </c>
      <c r="I5" s="7"/>
      <c r="J5" s="7" t="s">
        <v>30</v>
      </c>
      <c r="K5" s="7" t="s">
        <v>31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5">
        <v>150</v>
      </c>
      <c r="B6" s="5" t="s">
        <v>32</v>
      </c>
      <c r="C6" s="5" t="s">
        <v>33</v>
      </c>
      <c r="D6" s="5" t="s">
        <v>34</v>
      </c>
      <c r="E6" s="3"/>
      <c r="F6" s="7" t="s">
        <v>35</v>
      </c>
      <c r="G6" s="4">
        <v>30</v>
      </c>
      <c r="H6" s="7" t="s">
        <v>36</v>
      </c>
      <c r="I6" s="4">
        <v>15</v>
      </c>
      <c r="J6" s="7" t="s">
        <v>37</v>
      </c>
      <c r="K6" s="7" t="s">
        <v>38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5">
        <v>160</v>
      </c>
      <c r="B7" s="5" t="s">
        <v>39</v>
      </c>
      <c r="C7" s="5" t="s">
        <v>40</v>
      </c>
      <c r="D7" s="5" t="s">
        <v>41</v>
      </c>
      <c r="E7" s="3"/>
      <c r="F7" s="7" t="s">
        <v>42</v>
      </c>
      <c r="G7" s="4">
        <v>30</v>
      </c>
      <c r="H7" s="7" t="s">
        <v>43</v>
      </c>
      <c r="I7" s="4">
        <v>15</v>
      </c>
      <c r="J7" s="7"/>
      <c r="K7" s="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5">
        <v>161</v>
      </c>
      <c r="B8" s="5" t="s">
        <v>44</v>
      </c>
      <c r="C8" s="5" t="s">
        <v>45</v>
      </c>
      <c r="D8" s="5" t="s">
        <v>46</v>
      </c>
      <c r="E8" s="3"/>
      <c r="F8" s="7" t="s">
        <v>47</v>
      </c>
      <c r="G8" s="4">
        <v>20</v>
      </c>
      <c r="H8" s="7" t="s">
        <v>48</v>
      </c>
      <c r="I8" s="4">
        <v>10</v>
      </c>
      <c r="J8" s="7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4">
        <v>170</v>
      </c>
      <c r="B9" s="5" t="s">
        <v>49</v>
      </c>
      <c r="C9" s="5" t="s">
        <v>50</v>
      </c>
      <c r="D9" s="5" t="s">
        <v>51</v>
      </c>
      <c r="E9" s="3"/>
      <c r="F9" s="7" t="s">
        <v>52</v>
      </c>
      <c r="G9" s="4">
        <v>20</v>
      </c>
      <c r="H9" s="7" t="s">
        <v>53</v>
      </c>
      <c r="I9" s="4">
        <v>10</v>
      </c>
      <c r="J9" s="7"/>
      <c r="K9" s="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4">
        <v>200</v>
      </c>
      <c r="B10" s="5" t="s">
        <v>54</v>
      </c>
      <c r="C10" s="5" t="s">
        <v>55</v>
      </c>
      <c r="D10" s="5" t="s">
        <v>56</v>
      </c>
      <c r="E10" s="3"/>
      <c r="F10" s="7" t="s">
        <v>57</v>
      </c>
      <c r="G10" s="4">
        <v>35</v>
      </c>
      <c r="H10" s="7" t="s">
        <v>58</v>
      </c>
      <c r="I10" s="4">
        <v>30</v>
      </c>
      <c r="J10" s="7"/>
      <c r="K10" s="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>
      <c r="A11" s="4">
        <v>210</v>
      </c>
      <c r="B11" s="5" t="s">
        <v>59</v>
      </c>
      <c r="C11" s="5" t="s">
        <v>60</v>
      </c>
      <c r="D11" s="5" t="s">
        <v>61</v>
      </c>
      <c r="E11" s="3"/>
      <c r="F11" s="7" t="s">
        <v>62</v>
      </c>
      <c r="G11" s="4">
        <v>0</v>
      </c>
      <c r="H11" s="7" t="s">
        <v>63</v>
      </c>
      <c r="I11" s="4">
        <v>0</v>
      </c>
      <c r="J11" s="7"/>
      <c r="K11" s="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4">
        <v>220</v>
      </c>
      <c r="B12" s="5" t="s">
        <v>64</v>
      </c>
      <c r="C12" s="5" t="s">
        <v>65</v>
      </c>
      <c r="D12" s="5" t="s">
        <v>66</v>
      </c>
      <c r="E12" s="3"/>
      <c r="F12" s="7" t="s">
        <v>67</v>
      </c>
      <c r="G12" s="4">
        <v>30</v>
      </c>
      <c r="H12" s="7" t="s">
        <v>68</v>
      </c>
      <c r="I12" s="4">
        <v>15</v>
      </c>
      <c r="J12" s="7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4">
        <v>230</v>
      </c>
      <c r="B13" s="5" t="s">
        <v>69</v>
      </c>
      <c r="C13" s="5" t="s">
        <v>70</v>
      </c>
      <c r="D13" s="5" t="s">
        <v>71</v>
      </c>
      <c r="E13" s="3"/>
      <c r="F13" s="7" t="s">
        <v>72</v>
      </c>
      <c r="G13" s="4">
        <v>30</v>
      </c>
      <c r="H13" s="7" t="s">
        <v>73</v>
      </c>
      <c r="I13" s="4">
        <v>15</v>
      </c>
      <c r="J13" s="7"/>
      <c r="K13" s="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4">
        <v>240</v>
      </c>
      <c r="B14" s="5" t="s">
        <v>74</v>
      </c>
      <c r="C14" s="5" t="s">
        <v>75</v>
      </c>
      <c r="D14" s="5" t="s">
        <v>76</v>
      </c>
      <c r="E14" s="3"/>
      <c r="F14" s="7" t="s">
        <v>77</v>
      </c>
      <c r="G14" s="4">
        <v>30</v>
      </c>
      <c r="H14" s="7" t="s">
        <v>78</v>
      </c>
      <c r="I14" s="4">
        <v>15</v>
      </c>
      <c r="J14" s="7"/>
      <c r="K14" s="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4">
        <v>300</v>
      </c>
      <c r="B15" s="5" t="s">
        <v>79</v>
      </c>
      <c r="C15" s="5" t="s">
        <v>80</v>
      </c>
      <c r="D15" s="5" t="s">
        <v>81</v>
      </c>
      <c r="E15" s="3"/>
      <c r="F15" s="7" t="s">
        <v>82</v>
      </c>
      <c r="G15" s="4">
        <v>30</v>
      </c>
      <c r="H15" s="7" t="s">
        <v>83</v>
      </c>
      <c r="I15" s="4">
        <v>15</v>
      </c>
      <c r="J15" s="7"/>
      <c r="K15" s="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4">
        <v>310</v>
      </c>
      <c r="B16" s="5" t="s">
        <v>84</v>
      </c>
      <c r="C16" s="5" t="s">
        <v>85</v>
      </c>
      <c r="D16" s="5" t="s">
        <v>86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4">
        <v>330</v>
      </c>
      <c r="B17" s="5" t="s">
        <v>87</v>
      </c>
      <c r="C17" s="5" t="s">
        <v>88</v>
      </c>
      <c r="D17" s="5" t="s">
        <v>89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4">
        <v>700</v>
      </c>
      <c r="B18" s="5" t="s">
        <v>90</v>
      </c>
      <c r="C18" s="5" t="s">
        <v>91</v>
      </c>
      <c r="D18" s="5" t="s">
        <v>92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4">
        <v>710</v>
      </c>
      <c r="B19" s="5" t="s">
        <v>93</v>
      </c>
      <c r="C19" s="5" t="s">
        <v>94</v>
      </c>
      <c r="D19" s="5" t="s">
        <v>95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5">
        <v>720</v>
      </c>
      <c r="B20" s="5" t="s">
        <v>96</v>
      </c>
      <c r="C20" s="5" t="s">
        <v>97</v>
      </c>
      <c r="D20" s="5" t="s">
        <v>98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4">
        <v>730</v>
      </c>
      <c r="B21" s="5" t="s">
        <v>99</v>
      </c>
      <c r="C21" s="5" t="s">
        <v>100</v>
      </c>
      <c r="D21" s="5" t="s">
        <v>101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4">
        <v>760</v>
      </c>
      <c r="B22" s="5" t="s">
        <v>102</v>
      </c>
      <c r="C22" s="5" t="s">
        <v>103</v>
      </c>
      <c r="D22" s="5" t="s">
        <v>104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4">
        <v>800</v>
      </c>
      <c r="B23" s="5" t="s">
        <v>105</v>
      </c>
      <c r="C23" s="5" t="s">
        <v>106</v>
      </c>
      <c r="D23" s="5" t="s">
        <v>107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4">
        <v>900</v>
      </c>
      <c r="B24" s="5" t="s">
        <v>108</v>
      </c>
      <c r="C24" s="5"/>
      <c r="D24" s="5" t="s">
        <v>109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4">
        <v>910</v>
      </c>
      <c r="B25" s="5" t="s">
        <v>110</v>
      </c>
      <c r="C25" s="5" t="s">
        <v>111</v>
      </c>
      <c r="D25" s="5" t="s">
        <v>112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9">
        <v>1000</v>
      </c>
      <c r="B26" s="10"/>
      <c r="C26" s="7" t="s">
        <v>113</v>
      </c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57" t="s">
        <v>4</v>
      </c>
      <c r="B29" s="5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 t="s">
        <v>114</v>
      </c>
      <c r="B30" s="3" t="s">
        <v>115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 t="s">
        <v>16</v>
      </c>
      <c r="B31" s="3">
        <v>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 t="s">
        <v>57</v>
      </c>
      <c r="B32" s="3">
        <v>35</v>
      </c>
      <c r="C32" s="3"/>
      <c r="D32" s="3" t="s">
        <v>58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 t="s">
        <v>35</v>
      </c>
      <c r="B33" s="3">
        <v>30</v>
      </c>
      <c r="C33" s="3"/>
      <c r="D33" s="3" t="s">
        <v>116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 t="s">
        <v>42</v>
      </c>
      <c r="B34" s="3">
        <v>30</v>
      </c>
      <c r="C34" s="3"/>
      <c r="D34" s="3" t="s">
        <v>117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 t="s">
        <v>82</v>
      </c>
      <c r="B35" s="3">
        <v>30</v>
      </c>
      <c r="C35" s="3"/>
      <c r="D35" s="3" t="s">
        <v>118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 t="s">
        <v>62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 t="s">
        <v>119</v>
      </c>
      <c r="B37" s="3">
        <v>20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 t="s">
        <v>120</v>
      </c>
      <c r="B38" s="3">
        <v>30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 t="s">
        <v>77</v>
      </c>
      <c r="B39" s="3">
        <v>30</v>
      </c>
      <c r="C39" s="3"/>
      <c r="D39" s="3" t="s">
        <v>78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 t="s">
        <v>72</v>
      </c>
      <c r="B40" s="3">
        <v>30</v>
      </c>
      <c r="C40" s="3"/>
      <c r="D40" s="3" t="s">
        <v>73</v>
      </c>
      <c r="E40" s="3"/>
      <c r="F40" s="3"/>
      <c r="G40" s="3"/>
      <c r="H40" s="3" t="s">
        <v>121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 t="s">
        <v>67</v>
      </c>
      <c r="B41" s="3">
        <v>30</v>
      </c>
      <c r="C41" s="3"/>
      <c r="D41" s="3" t="s">
        <v>68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 t="s">
        <v>122</v>
      </c>
      <c r="B42" s="3">
        <v>20</v>
      </c>
      <c r="C42" s="3"/>
      <c r="D42" s="3" t="s">
        <v>123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 t="s">
        <v>28</v>
      </c>
      <c r="B43" s="11">
        <v>10</v>
      </c>
      <c r="C43" s="3"/>
      <c r="D43" s="3" t="s">
        <v>29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 t="s">
        <v>124</v>
      </c>
      <c r="B44" s="3">
        <v>35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 t="s">
        <v>125</v>
      </c>
      <c r="B45" s="3">
        <v>30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 t="s">
        <v>62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 t="s">
        <v>114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 t="s">
        <v>126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 t="s">
        <v>127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 t="s">
        <v>126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 t="s">
        <v>128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 t="s">
        <v>129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 t="s">
        <v>130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 t="s">
        <v>131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 t="s">
        <v>132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12" t="s">
        <v>133</v>
      </c>
      <c r="C57" s="3"/>
      <c r="D57" s="3"/>
      <c r="E57" s="12" t="s">
        <v>133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13" t="s">
        <v>134</v>
      </c>
      <c r="C58" s="3"/>
      <c r="D58" s="3"/>
      <c r="E58" s="13" t="s">
        <v>135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14" t="s">
        <v>136</v>
      </c>
      <c r="C59" s="3"/>
      <c r="D59" s="3" t="s">
        <v>137</v>
      </c>
      <c r="E59" s="14" t="s">
        <v>138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15" t="s">
        <v>139</v>
      </c>
      <c r="C60" s="3"/>
      <c r="D60" s="3"/>
      <c r="E60" s="15" t="s">
        <v>140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15" t="s">
        <v>141</v>
      </c>
      <c r="C61" s="3"/>
      <c r="D61" s="3"/>
      <c r="E61" s="13" t="s">
        <v>142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15" t="s">
        <v>143</v>
      </c>
      <c r="C62" s="3"/>
      <c r="D62" s="3"/>
      <c r="E62" s="15" t="s">
        <v>143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15" t="s">
        <v>144</v>
      </c>
      <c r="C63" s="3"/>
      <c r="D63" s="3"/>
      <c r="E63" s="15" t="s">
        <v>144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15" t="s">
        <v>145</v>
      </c>
      <c r="C64" s="3"/>
      <c r="D64" s="3"/>
      <c r="E64" s="15" t="s">
        <v>146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15" t="s">
        <v>147</v>
      </c>
      <c r="C65" s="3"/>
      <c r="D65" s="3"/>
      <c r="E65" s="15" t="s">
        <v>148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15" t="s">
        <v>149</v>
      </c>
      <c r="C66" s="3"/>
      <c r="D66" s="3"/>
      <c r="E66" s="15" t="s">
        <v>150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15" t="s">
        <v>151</v>
      </c>
      <c r="C67" s="3"/>
      <c r="D67" s="3"/>
      <c r="E67" s="14" t="s">
        <v>152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15" t="s">
        <v>150</v>
      </c>
      <c r="C68" s="3"/>
      <c r="D68" s="3"/>
      <c r="E68" s="13" t="s">
        <v>153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14" t="s">
        <v>152</v>
      </c>
      <c r="C69" s="3"/>
      <c r="D69" s="3"/>
      <c r="E69" s="13" t="s">
        <v>154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13" t="s">
        <v>153</v>
      </c>
      <c r="C70" s="3"/>
      <c r="D70" s="3"/>
      <c r="E70" s="13" t="s">
        <v>155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13" t="s">
        <v>142</v>
      </c>
      <c r="C71" s="3"/>
      <c r="D71" s="3"/>
      <c r="E71" s="16" t="s">
        <v>156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13" t="s">
        <v>157</v>
      </c>
      <c r="C72" s="3"/>
      <c r="D72" s="3"/>
      <c r="E72" s="1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13" t="s">
        <v>158</v>
      </c>
      <c r="C73" s="3"/>
      <c r="D73" s="3"/>
      <c r="E73" s="1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13" t="s">
        <v>154</v>
      </c>
      <c r="C74" s="3"/>
      <c r="D74" s="3"/>
      <c r="E74" s="1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13" t="s">
        <v>159</v>
      </c>
      <c r="C75" s="3"/>
      <c r="D75" s="3"/>
      <c r="E75" s="1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13" t="s">
        <v>155</v>
      </c>
      <c r="C76" s="3"/>
      <c r="D76" s="3"/>
      <c r="E76" s="1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16" t="s">
        <v>156</v>
      </c>
      <c r="C77" s="3"/>
      <c r="D77" s="3"/>
      <c r="E77" s="1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17" t="s">
        <v>160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18" t="s">
        <v>161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19" t="s">
        <v>162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19" t="s">
        <v>163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20" t="s">
        <v>164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mergeCells count="2">
    <mergeCell ref="F1:G1"/>
    <mergeCell ref="A29:B29"/>
  </mergeCells>
  <pageMargins left="0.7" right="0.7" top="0.75" bottom="0.75" header="0" footer="0"/>
  <pageSetup orientation="portrait"/>
  <legacy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0"/>
  <sheetViews>
    <sheetView workbookViewId="0"/>
  </sheetViews>
  <sheetFormatPr baseColWidth="10" defaultColWidth="14.42578125" defaultRowHeight="15" customHeight="1"/>
  <cols>
    <col min="1" max="6" width="11.42578125" customWidth="1"/>
    <col min="7" max="26" width="10.7109375" customWidth="1"/>
  </cols>
  <sheetData>
    <row r="1" spans="1:26">
      <c r="A1" s="21" t="s">
        <v>165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22">
        <v>43466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22">
        <v>43472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22">
        <v>43549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22">
        <v>43573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22">
        <v>43574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22">
        <v>43586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22">
        <v>43619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22">
        <v>43640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2">
        <v>43647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22">
        <v>43666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2">
        <v>43684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22">
        <v>43696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43752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2">
        <v>43773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2">
        <v>43780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22">
        <v>43807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22">
        <v>43824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22">
        <v>43831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22">
        <v>43836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2">
        <v>43913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22">
        <v>43927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2">
        <v>43928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2">
        <v>43929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22">
        <v>43930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2">
        <v>43931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22">
        <v>43952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2">
        <v>43976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2">
        <v>43997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2">
        <v>44004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22">
        <v>44011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22">
        <v>44032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22">
        <v>44050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22">
        <v>44060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22">
        <v>44116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22">
        <v>44137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22">
        <v>44151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22">
        <v>44173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22">
        <v>44190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22">
        <v>44197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22">
        <v>44207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22">
        <v>44277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2">
        <v>44287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2">
        <v>44288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2">
        <v>44317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2">
        <v>44333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22">
        <v>44354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2">
        <v>44361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22">
        <v>44382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22">
        <v>44397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22">
        <v>44415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22">
        <v>44424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22">
        <v>44487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2">
        <v>44501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22">
        <v>44515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2">
        <v>44538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22">
        <v>44555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2">
        <v>44562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22">
        <v>44571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2">
        <v>44641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22">
        <v>44665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22">
        <v>44666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22">
        <v>44682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22">
        <v>44711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22">
        <v>44732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22">
        <v>44739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22">
        <v>44746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22">
        <v>44762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22">
        <v>44780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22">
        <v>44788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22">
        <v>44851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22">
        <v>44872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22">
        <v>44879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22">
        <v>44903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22">
        <v>44920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22">
        <v>44927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22">
        <v>44935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22">
        <v>45005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22">
        <v>45022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22">
        <v>45023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22">
        <v>45047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22">
        <v>45068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22">
        <v>45089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22">
        <v>45096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22">
        <v>45110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22">
        <v>45127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2">
        <v>45145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2">
        <v>45159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22">
        <v>45215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2">
        <v>45236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22">
        <v>45243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22">
        <v>45268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22">
        <v>45285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22">
        <v>45292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22">
        <v>45299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22">
        <v>45376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22">
        <v>45379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22">
        <v>45380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22">
        <v>45413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22">
        <v>45425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22">
        <v>45446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22">
        <v>45453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22">
        <v>45474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22">
        <v>45493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22">
        <v>45511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22">
        <v>45523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22">
        <v>45579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22">
        <v>45600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22">
        <v>45607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2">
        <v>45634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22">
        <v>45651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2">
        <v>45658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22">
        <v>45663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22">
        <v>45740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22">
        <v>45764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22">
        <v>45765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2">
        <v>45778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22">
        <v>45810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22">
        <v>45831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22">
        <v>45838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22">
        <v>45858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22">
        <v>45876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22">
        <v>45887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22">
        <v>45943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22">
        <v>45964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22">
        <v>45978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22">
        <v>45999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22">
        <v>46016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22">
        <v>46023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22">
        <v>46034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22">
        <v>46104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22">
        <v>46114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22">
        <v>46115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22">
        <v>46143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22">
        <v>46160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22">
        <v>46181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22">
        <v>46188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2">
        <v>46202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2">
        <v>46223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2">
        <v>46241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2">
        <v>46251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22">
        <v>46307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22">
        <v>46328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22">
        <v>46342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22">
        <v>46364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22">
        <v>46381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Q327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ColWidth="14.42578125" defaultRowHeight="15" customHeight="1"/>
  <cols>
    <col min="2" max="2" width="21.28515625" customWidth="1"/>
    <col min="3" max="3" width="17.7109375" customWidth="1"/>
    <col min="4" max="4" width="27.42578125" bestFit="1" customWidth="1"/>
    <col min="5" max="5" width="23" customWidth="1"/>
    <col min="6" max="6" width="24.42578125" style="71" customWidth="1"/>
    <col min="9" max="9" width="15" customWidth="1"/>
    <col min="10" max="10" width="35.28515625" customWidth="1"/>
    <col min="11" max="11" width="71.7109375" customWidth="1"/>
    <col min="12" max="12" width="75.85546875" bestFit="1" customWidth="1"/>
    <col min="13" max="13" width="40.42578125" customWidth="1"/>
    <col min="15" max="15" width="22.140625" customWidth="1"/>
    <col min="16" max="16" width="92.5703125" customWidth="1"/>
  </cols>
  <sheetData>
    <row r="1" spans="1:17" ht="33" customHeight="1">
      <c r="A1" s="63"/>
      <c r="B1" s="58"/>
      <c r="C1" s="67">
        <v>3390512022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32" t="s">
        <v>174</v>
      </c>
      <c r="Q1" s="33"/>
    </row>
    <row r="2" spans="1:17" ht="28.5" customHeight="1">
      <c r="A2" s="58"/>
      <c r="B2" s="58"/>
      <c r="C2" s="59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4" t="s">
        <v>175</v>
      </c>
      <c r="Q2" s="33"/>
    </row>
    <row r="3" spans="1:17" ht="24.75" customHeight="1">
      <c r="A3" s="58"/>
      <c r="B3" s="58"/>
      <c r="C3" s="66" t="s">
        <v>176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35">
        <v>44636</v>
      </c>
      <c r="Q3" s="33"/>
    </row>
    <row r="4" spans="1:17">
      <c r="A4" s="62" t="s">
        <v>177</v>
      </c>
      <c r="B4" s="60"/>
      <c r="C4" s="60"/>
      <c r="D4" s="60"/>
      <c r="E4" s="60"/>
      <c r="F4" s="60"/>
      <c r="G4" s="60"/>
      <c r="H4" s="60"/>
      <c r="I4" s="61"/>
      <c r="J4" s="62" t="s">
        <v>178</v>
      </c>
      <c r="K4" s="61"/>
      <c r="L4" s="36"/>
      <c r="M4" s="36"/>
      <c r="N4" s="60"/>
      <c r="O4" s="60"/>
      <c r="P4" s="37"/>
      <c r="Q4" s="33"/>
    </row>
    <row r="5" spans="1:17" ht="45">
      <c r="A5" s="23" t="s">
        <v>166</v>
      </c>
      <c r="B5" s="23" t="s">
        <v>179</v>
      </c>
      <c r="C5" s="23" t="s">
        <v>167</v>
      </c>
      <c r="D5" s="23" t="s">
        <v>180</v>
      </c>
      <c r="E5" s="23" t="s">
        <v>126</v>
      </c>
      <c r="F5" s="24" t="s">
        <v>127</v>
      </c>
      <c r="G5" s="23" t="s">
        <v>168</v>
      </c>
      <c r="H5" s="23" t="s">
        <v>169</v>
      </c>
      <c r="I5" s="23" t="s">
        <v>181</v>
      </c>
      <c r="J5" s="23" t="s">
        <v>182</v>
      </c>
      <c r="K5" s="23" t="s">
        <v>170</v>
      </c>
      <c r="L5" s="36" t="s">
        <v>183</v>
      </c>
      <c r="M5" s="36" t="s">
        <v>171</v>
      </c>
      <c r="N5" s="23" t="s">
        <v>172</v>
      </c>
      <c r="O5" s="23" t="s">
        <v>173</v>
      </c>
      <c r="P5" s="23" t="s">
        <v>184</v>
      </c>
      <c r="Q5" s="33"/>
    </row>
    <row r="6" spans="1:17" ht="17.25">
      <c r="A6" s="72" t="s">
        <v>42</v>
      </c>
      <c r="B6" s="72" t="s">
        <v>186</v>
      </c>
      <c r="C6" s="73">
        <v>330</v>
      </c>
      <c r="D6" s="38" t="s">
        <v>185</v>
      </c>
      <c r="E6" s="44">
        <v>3160932022</v>
      </c>
      <c r="F6" s="68">
        <v>20227100157022</v>
      </c>
      <c r="G6" s="43">
        <v>44804</v>
      </c>
      <c r="H6" s="39">
        <f>IF(G6="","",WORKDAY(G6,I6,FESTIVOS!$A$2:$V$146))</f>
        <v>44825</v>
      </c>
      <c r="I6" s="40">
        <f>IFERROR(IFERROR(IF(B6=VLOOKUP(B6,Dependencias!$J$3:$J$4,1,FALSE),VLOOKUP(B6,Dependencias!$J$3:$K$4,2,FALSE)),VLOOKUP(A6,Dependencias!$F$3:$I$15,4,FALSE)),"")</f>
        <v>15</v>
      </c>
      <c r="J6" s="38" t="s">
        <v>144</v>
      </c>
      <c r="K6" s="45" t="s">
        <v>201</v>
      </c>
      <c r="L6" s="41" t="str">
        <f>IFERROR(VLOOKUP($C6,Dependencias!$A$2:$D$26,2,FALSE),"")</f>
        <v>Subdirección de Infraestructura y patrimonio cultural</v>
      </c>
      <c r="M6" s="41" t="str">
        <f>IFERROR(VLOOKUP($C6,Dependencias!$A$2:$D$26,4,FALSE),"")</f>
        <v>Ivan Dario Quiñones Sanchez</v>
      </c>
      <c r="N6" s="46">
        <v>44811</v>
      </c>
      <c r="O6" s="42">
        <f>IF(N6="","Pendiente de respuesta",NETWORKDAYS(G6,N6,FESTIVOS!$A$2:$A$146))</f>
        <v>6</v>
      </c>
      <c r="P6" s="45" t="s">
        <v>200</v>
      </c>
      <c r="Q6" s="33"/>
    </row>
    <row r="7" spans="1:17" ht="17.25">
      <c r="A7" s="74" t="s">
        <v>47</v>
      </c>
      <c r="B7" s="75" t="s">
        <v>186</v>
      </c>
      <c r="C7" s="75">
        <v>310</v>
      </c>
      <c r="D7" s="51" t="s">
        <v>185</v>
      </c>
      <c r="E7" s="52">
        <v>3153992022</v>
      </c>
      <c r="F7" s="69">
        <v>20227100157422</v>
      </c>
      <c r="G7" s="53">
        <v>44805</v>
      </c>
      <c r="H7" s="53">
        <f>IF(G7="","",WORKDAY(G7,I7,FESTIVOS!$A$2:$V$146))</f>
        <v>44819</v>
      </c>
      <c r="I7" s="54">
        <f>IFERROR(IFERROR(IF(B7=VLOOKUP(B7,Dependencias!$J$3:$J$4,1,FALSE),VLOOKUP(B7,Dependencias!$J$3:$K$4,2,FALSE)),VLOOKUP(A7,Dependencias!$F$3:$I$15,4,FALSE)),"")</f>
        <v>10</v>
      </c>
      <c r="J7" s="51" t="s">
        <v>142</v>
      </c>
      <c r="K7" s="31" t="s">
        <v>202</v>
      </c>
      <c r="L7" s="41" t="str">
        <f>IFERROR(VLOOKUP($C7,Dependencias!$A$2:$D$26,2,FALSE),"")</f>
        <v>Subdirección de Gestión Cultural y Artística</v>
      </c>
      <c r="M7" s="41" t="str">
        <f>IFERROR(VLOOKUP($C7,Dependencias!$A$2:$D$26,4,FALSE),"")</f>
        <v>Ines Elvira Montealegre Martinez</v>
      </c>
      <c r="N7" s="55">
        <v>44817</v>
      </c>
      <c r="O7" s="42">
        <f>IF(N7="","Pendiente de respuesta",NETWORKDAYS(G7,N7,FESTIVOS!$A$2:$A$146))</f>
        <v>9</v>
      </c>
      <c r="P7" s="31" t="s">
        <v>203</v>
      </c>
      <c r="Q7" s="3"/>
    </row>
    <row r="8" spans="1:17" ht="17.25">
      <c r="A8" s="72" t="s">
        <v>42</v>
      </c>
      <c r="B8" s="72" t="s">
        <v>186</v>
      </c>
      <c r="C8" s="73">
        <v>330</v>
      </c>
      <c r="D8" s="38" t="s">
        <v>185</v>
      </c>
      <c r="E8" s="44">
        <v>3161682022</v>
      </c>
      <c r="F8" s="68">
        <v>20227100157812</v>
      </c>
      <c r="G8" s="53">
        <v>44805</v>
      </c>
      <c r="H8" s="39">
        <f>IF(G8="","",WORKDAY(G8,I8,FESTIVOS!$A$2:$V$146))</f>
        <v>44826</v>
      </c>
      <c r="I8" s="47">
        <f>IFERROR(IFERROR(IF(B8=VLOOKUP(B8,Dependencias!$J$3:$J$4,1,FALSE),VLOOKUP(B8,Dependencias!$J$3:$K$4,2,FALSE)),VLOOKUP(A8,Dependencias!$F$3:$I$15,4,FALSE)),"")</f>
        <v>15</v>
      </c>
      <c r="J8" s="38" t="s">
        <v>187</v>
      </c>
      <c r="K8" s="45" t="s">
        <v>204</v>
      </c>
      <c r="L8" s="41" t="str">
        <f>IFERROR(VLOOKUP($C8,Dependencias!$A$2:$D$26,2,FALSE),"")</f>
        <v>Subdirección de Infraestructura y patrimonio cultural</v>
      </c>
      <c r="M8" s="41" t="str">
        <f>IFERROR(VLOOKUP($C8,Dependencias!$A$2:$D$26,4,FALSE),"")</f>
        <v>Ivan Dario Quiñones Sanchez</v>
      </c>
      <c r="N8" s="46">
        <v>44810</v>
      </c>
      <c r="O8" s="42">
        <f>IF(N8="","Pendiente de respuesta",NETWORKDAYS(G8,N8,FESTIVOS!$A$2:$A$146))</f>
        <v>4</v>
      </c>
      <c r="P8" s="45" t="s">
        <v>205</v>
      </c>
      <c r="Q8" s="33"/>
    </row>
    <row r="9" spans="1:17" ht="17.25">
      <c r="A9" s="72" t="s">
        <v>42</v>
      </c>
      <c r="B9" s="72" t="s">
        <v>24</v>
      </c>
      <c r="C9" s="73">
        <v>700</v>
      </c>
      <c r="D9" s="38" t="s">
        <v>185</v>
      </c>
      <c r="E9" s="44">
        <v>3156562022</v>
      </c>
      <c r="F9" s="68">
        <v>20227100157662</v>
      </c>
      <c r="G9" s="53">
        <v>44805</v>
      </c>
      <c r="H9" s="39">
        <f>IF(G9="","",WORKDAY(G9,I9,FESTIVOS!$A$2:$V$146))</f>
        <v>44812</v>
      </c>
      <c r="I9" s="47">
        <f>IFERROR(IFERROR(IF(B9=VLOOKUP(B9,Dependencias!$J$3:$J$4,1,FALSE),VLOOKUP(B9,Dependencias!$J$3:$K$4,2,FALSE)),VLOOKUP(A9,Dependencias!$F$3:$I$15,4,FALSE)),"")</f>
        <v>5</v>
      </c>
      <c r="J9" s="38" t="s">
        <v>190</v>
      </c>
      <c r="K9" s="45" t="s">
        <v>206</v>
      </c>
      <c r="L9" s="41" t="str">
        <f>IFERROR(VLOOKUP($C9,Dependencias!$A$2:$D$26,2,FALSE),"")</f>
        <v>Direccion de Gestion Corporativa</v>
      </c>
      <c r="M9" s="41" t="str">
        <f>IFERROR(VLOOKUP($C9,Dependencias!$A$2:$D$26,4,FALSE),"")</f>
        <v>Yamile Borja Martinez</v>
      </c>
      <c r="N9" s="46">
        <v>44805</v>
      </c>
      <c r="O9" s="42">
        <f>IF(N9="","Pendiente de respuesta",NETWORKDAYS(G9,N9,FESTIVOS!$A$2:$A$146))</f>
        <v>1</v>
      </c>
      <c r="P9" s="45" t="s">
        <v>196</v>
      </c>
      <c r="Q9" s="33"/>
    </row>
    <row r="10" spans="1:17" ht="17.25">
      <c r="A10" s="72" t="s">
        <v>42</v>
      </c>
      <c r="B10" s="72" t="s">
        <v>186</v>
      </c>
      <c r="C10" s="73">
        <v>800</v>
      </c>
      <c r="D10" s="38" t="s">
        <v>185</v>
      </c>
      <c r="E10" s="44">
        <v>3155012022</v>
      </c>
      <c r="F10" s="68">
        <v>20227100157622</v>
      </c>
      <c r="G10" s="53">
        <v>44805</v>
      </c>
      <c r="H10" s="39">
        <f>IF(G10="","",WORKDAY(G10,I10,FESTIVOS!$A$2:$V$146))</f>
        <v>44826</v>
      </c>
      <c r="I10" s="47">
        <f>IFERROR(IFERROR(IF(B10=VLOOKUP(B10,Dependencias!$J$3:$J$4,1,FALSE),VLOOKUP(B10,Dependencias!$J$3:$K$4,2,FALSE)),VLOOKUP(A10,Dependencias!$F$3:$I$15,4,FALSE)),"")</f>
        <v>15</v>
      </c>
      <c r="J10" s="38" t="s">
        <v>150</v>
      </c>
      <c r="K10" s="45" t="s">
        <v>207</v>
      </c>
      <c r="L10" s="41" t="str">
        <f>IFERROR(VLOOKUP($C10,Dependencias!$A$2:$D$26,2,FALSE),"")</f>
        <v>Dirección de Lectura y Bibliotecas</v>
      </c>
      <c r="M10" s="41" t="str">
        <f>IFERROR(VLOOKUP($C10,Dependencias!$A$2:$D$26,4,FALSE),"")</f>
        <v>Maria Consuelo Gaitan Gaitan</v>
      </c>
      <c r="N10" s="46">
        <v>44809</v>
      </c>
      <c r="O10" s="42">
        <f>IF(N10="","Pendiente de respuesta",NETWORKDAYS(G10,N10,FESTIVOS!$A$2:$A$146))</f>
        <v>3</v>
      </c>
      <c r="P10" s="45" t="s">
        <v>208</v>
      </c>
      <c r="Q10" s="3"/>
    </row>
    <row r="11" spans="1:17" ht="17.25">
      <c r="A11" s="72" t="s">
        <v>35</v>
      </c>
      <c r="B11" s="72" t="s">
        <v>24</v>
      </c>
      <c r="C11" s="73">
        <v>330</v>
      </c>
      <c r="D11" s="38" t="s">
        <v>194</v>
      </c>
      <c r="E11" s="44">
        <v>3158032022</v>
      </c>
      <c r="F11" s="68">
        <v>20227100157712</v>
      </c>
      <c r="G11" s="53">
        <v>44805</v>
      </c>
      <c r="H11" s="39">
        <f>IF(G11="","",WORKDAY(G11,I11,FESTIVOS!$A$2:$V$146))</f>
        <v>44812</v>
      </c>
      <c r="I11" s="47">
        <f>IFERROR(IFERROR(IF(B11=VLOOKUP(B11,Dependencias!$J$3:$J$4,1,FALSE),VLOOKUP(B11,Dependencias!$J$3:$K$4,2,FALSE)),VLOOKUP(A11,Dependencias!$F$3:$I$15,4,FALSE)),"")</f>
        <v>5</v>
      </c>
      <c r="J11" s="38" t="s">
        <v>144</v>
      </c>
      <c r="K11" s="45" t="s">
        <v>209</v>
      </c>
      <c r="L11" s="41" t="str">
        <f>IFERROR(VLOOKUP($C11,Dependencias!$A$2:$D$26,2,FALSE),"")</f>
        <v>Subdirección de Infraestructura y patrimonio cultural</v>
      </c>
      <c r="M11" s="41" t="str">
        <f>IFERROR(VLOOKUP($C11,Dependencias!$A$2:$D$26,4,FALSE),"")</f>
        <v>Ivan Dario Quiñones Sanchez</v>
      </c>
      <c r="N11" s="46">
        <v>44810</v>
      </c>
      <c r="O11" s="42">
        <f>IF(N11="","Pendiente de respuesta",NETWORKDAYS(G11,N11,FESTIVOS!$A$2:$A$146))</f>
        <v>4</v>
      </c>
      <c r="P11" s="45" t="s">
        <v>210</v>
      </c>
      <c r="Q11" s="3"/>
    </row>
    <row r="12" spans="1:17" ht="17.25">
      <c r="A12" s="72" t="s">
        <v>47</v>
      </c>
      <c r="B12" s="72" t="s">
        <v>186</v>
      </c>
      <c r="C12" s="73">
        <v>210</v>
      </c>
      <c r="D12" s="38" t="s">
        <v>185</v>
      </c>
      <c r="E12" s="44">
        <v>3159502022</v>
      </c>
      <c r="F12" s="68">
        <v>20227100157792</v>
      </c>
      <c r="G12" s="53">
        <v>44805</v>
      </c>
      <c r="H12" s="39">
        <f>IF(G12="","",WORKDAY(G12,I12,FESTIVOS!$A$2:$V$146))</f>
        <v>44819</v>
      </c>
      <c r="I12" s="47">
        <f>IFERROR(IFERROR(IF(B12=VLOOKUP(B12,Dependencias!$J$3:$J$4,1,FALSE),VLOOKUP(B12,Dependencias!$J$3:$K$4,2,FALSE)),VLOOKUP(A12,Dependencias!$F$3:$I$15,4,FALSE)),"")</f>
        <v>10</v>
      </c>
      <c r="J12" s="38" t="s">
        <v>142</v>
      </c>
      <c r="K12" s="45" t="s">
        <v>211</v>
      </c>
      <c r="L12" s="41" t="str">
        <f>IFERROR(VLOOKUP($C12,Dependencias!$A$2:$D$26,2,FALSE),"")</f>
        <v>Dirección de Asuntos Locales y Participación</v>
      </c>
      <c r="M12" s="41" t="str">
        <f>IFERROR(VLOOKUP($C12,Dependencias!$A$2:$D$26,4,FALSE),"")</f>
        <v>Alejandro Franco Plata</v>
      </c>
      <c r="N12" s="46">
        <v>44817</v>
      </c>
      <c r="O12" s="42">
        <f>IF(N12="","Pendiente de respuesta",NETWORKDAYS(G12,N12,FESTIVOS!$A$2:$A$146))</f>
        <v>9</v>
      </c>
      <c r="P12" s="45" t="s">
        <v>212</v>
      </c>
      <c r="Q12" s="33"/>
    </row>
    <row r="13" spans="1:17" ht="17.25">
      <c r="A13" s="72" t="s">
        <v>35</v>
      </c>
      <c r="B13" s="72" t="s">
        <v>24</v>
      </c>
      <c r="C13" s="73">
        <v>700</v>
      </c>
      <c r="D13" s="38" t="s">
        <v>185</v>
      </c>
      <c r="E13" s="44">
        <v>3164302022</v>
      </c>
      <c r="F13" s="68">
        <v>20227100157842</v>
      </c>
      <c r="G13" s="53">
        <v>44805</v>
      </c>
      <c r="H13" s="39">
        <f>IF(G13="","",WORKDAY(G13,I13,FESTIVOS!$A$2:$V$146))</f>
        <v>44812</v>
      </c>
      <c r="I13" s="47">
        <v>5</v>
      </c>
      <c r="J13" s="38" t="s">
        <v>190</v>
      </c>
      <c r="K13" s="45" t="s">
        <v>213</v>
      </c>
      <c r="L13" s="41" t="str">
        <f>IFERROR(VLOOKUP($C13,Dependencias!$A$2:$D$26,2,FALSE),"")</f>
        <v>Direccion de Gestion Corporativa</v>
      </c>
      <c r="M13" s="41" t="str">
        <f>IFERROR(VLOOKUP($C13,Dependencias!$A$2:$D$26,4,FALSE),"")</f>
        <v>Yamile Borja Martinez</v>
      </c>
      <c r="N13" s="46">
        <v>44809</v>
      </c>
      <c r="O13" s="42">
        <f>IF(N13="","Pendiente de respuesta",NETWORKDAYS(G13,N13,FESTIVOS!$A$2:$A$146))</f>
        <v>3</v>
      </c>
      <c r="P13" s="45" t="s">
        <v>214</v>
      </c>
      <c r="Q13" s="3"/>
    </row>
    <row r="14" spans="1:17" ht="17.25">
      <c r="A14" s="72" t="s">
        <v>42</v>
      </c>
      <c r="B14" s="72" t="s">
        <v>186</v>
      </c>
      <c r="C14" s="73">
        <v>210</v>
      </c>
      <c r="D14" s="38" t="s">
        <v>185</v>
      </c>
      <c r="E14" s="44">
        <v>3154122022</v>
      </c>
      <c r="F14" s="68">
        <v>20227100157472</v>
      </c>
      <c r="G14" s="43">
        <v>44805</v>
      </c>
      <c r="H14" s="39">
        <f>IF(G14="","",WORKDAY(G14,I14,FESTIVOS!$A$2:$V$146))</f>
        <v>44826</v>
      </c>
      <c r="I14" s="47">
        <f>IFERROR(IFERROR(IF(B14=VLOOKUP(B14,Dependencias!$J$3:$J$4,1,FALSE),VLOOKUP(B14,Dependencias!$J$3:$K$4,2,FALSE)),VLOOKUP(A14,Dependencias!$F$3:$I$15,4,FALSE)),"")</f>
        <v>15</v>
      </c>
      <c r="J14" s="38" t="s">
        <v>189</v>
      </c>
      <c r="K14" s="45" t="s">
        <v>215</v>
      </c>
      <c r="L14" s="41" t="str">
        <f>IFERROR(VLOOKUP($C14,Dependencias!$A$2:$D$26,2,FALSE),"")</f>
        <v>Dirección de Asuntos Locales y Participación</v>
      </c>
      <c r="M14" s="41" t="str">
        <f>IFERROR(VLOOKUP($C14,Dependencias!$A$2:$D$26,4,FALSE),"")</f>
        <v>Alejandro Franco Plata</v>
      </c>
      <c r="N14" s="46">
        <v>44817</v>
      </c>
      <c r="O14" s="42">
        <f>IF(N14="","Pendiente de respuesta",NETWORKDAYS(G14,N14,FESTIVOS!$A$2:$A$146))</f>
        <v>9</v>
      </c>
      <c r="P14" s="45" t="s">
        <v>216</v>
      </c>
      <c r="Q14" s="33"/>
    </row>
    <row r="15" spans="1:17" ht="17.25">
      <c r="A15" s="72" t="s">
        <v>42</v>
      </c>
      <c r="B15" s="72" t="s">
        <v>186</v>
      </c>
      <c r="C15" s="73">
        <v>220</v>
      </c>
      <c r="D15" s="38" t="s">
        <v>185</v>
      </c>
      <c r="E15" s="44">
        <v>3174612022</v>
      </c>
      <c r="F15" s="68">
        <v>20227100158252</v>
      </c>
      <c r="G15" s="43">
        <v>44806</v>
      </c>
      <c r="H15" s="39">
        <f>IF(G15="","",WORKDAY(G15,I15,FESTIVOS!$A$2:$V$146))</f>
        <v>44827</v>
      </c>
      <c r="I15" s="47">
        <f>IFERROR(IFERROR(IF(B15=VLOOKUP(B15,Dependencias!$J$3:$J$4,1,FALSE),VLOOKUP(B15,Dependencias!$J$3:$K$4,2,FALSE)),VLOOKUP(A15,Dependencias!$F$3:$I$15,4,FALSE)),"")</f>
        <v>15</v>
      </c>
      <c r="J15" s="38" t="s">
        <v>187</v>
      </c>
      <c r="K15" s="45" t="s">
        <v>217</v>
      </c>
      <c r="L15" s="41" t="str">
        <f>IFERROR(VLOOKUP($C15,Dependencias!$A$2:$D$26,2,FALSE),"")</f>
        <v>Dirección de Fomento</v>
      </c>
      <c r="M15" s="41" t="str">
        <f>IFERROR(VLOOKUP($C15,Dependencias!$A$2:$D$26,4,FALSE),"")</f>
        <v>Vanessa Barrenecha Samur</v>
      </c>
      <c r="N15" s="46">
        <v>44816</v>
      </c>
      <c r="O15" s="42">
        <f>IF(N15="","Pendiente de respuesta",NETWORKDAYS(G15,N15,FESTIVOS!$A$2:$A$146))</f>
        <v>7</v>
      </c>
      <c r="P15" s="45" t="s">
        <v>218</v>
      </c>
      <c r="Q15" s="33"/>
    </row>
    <row r="16" spans="1:17" ht="17.25">
      <c r="A16" s="72" t="s">
        <v>47</v>
      </c>
      <c r="B16" s="72" t="s">
        <v>18</v>
      </c>
      <c r="C16" s="73">
        <v>700</v>
      </c>
      <c r="D16" s="38" t="s">
        <v>185</v>
      </c>
      <c r="E16" s="44">
        <v>3179242022</v>
      </c>
      <c r="F16" s="68">
        <v>20227100158362</v>
      </c>
      <c r="G16" s="43">
        <v>44806</v>
      </c>
      <c r="H16" s="39">
        <f>IF(G16="","",WORKDAY(G16,I16,FESTIVOS!$A$2:$V$146))</f>
        <v>44820</v>
      </c>
      <c r="I16" s="47">
        <f>IFERROR(IFERROR(IF(B16=VLOOKUP(B16,Dependencias!$J$3:$J$4,1,FALSE),VLOOKUP(B16,Dependencias!$J$3:$K$4,2,FALSE)),VLOOKUP(A16,Dependencias!$F$3:$I$15,4,FALSE)),"")</f>
        <v>10</v>
      </c>
      <c r="J16" s="38" t="s">
        <v>153</v>
      </c>
      <c r="K16" s="45" t="s">
        <v>219</v>
      </c>
      <c r="L16" s="41" t="str">
        <f>IFERROR(VLOOKUP($C16,Dependencias!$A$2:$D$26,2,FALSE),"")</f>
        <v>Direccion de Gestion Corporativa</v>
      </c>
      <c r="M16" s="41" t="str">
        <f>IFERROR(VLOOKUP($C16,Dependencias!$A$2:$D$26,4,FALSE),"")</f>
        <v>Yamile Borja Martinez</v>
      </c>
      <c r="N16" s="46">
        <v>44812</v>
      </c>
      <c r="O16" s="42">
        <f>IF(N16="","Pendiente de respuesta",NETWORKDAYS(G16,N16,FESTIVOS!$A$2:$A$146))</f>
        <v>5</v>
      </c>
      <c r="P16" s="45" t="s">
        <v>220</v>
      </c>
      <c r="Q16" s="33"/>
    </row>
    <row r="17" spans="1:17" ht="17.25">
      <c r="A17" s="72" t="s">
        <v>42</v>
      </c>
      <c r="B17" s="72" t="s">
        <v>24</v>
      </c>
      <c r="C17" s="73">
        <v>330</v>
      </c>
      <c r="D17" s="38" t="s">
        <v>194</v>
      </c>
      <c r="E17" s="44">
        <v>3190332022</v>
      </c>
      <c r="F17" s="68">
        <v>20227100158382</v>
      </c>
      <c r="G17" s="43">
        <v>44806</v>
      </c>
      <c r="H17" s="39">
        <f>IF(G17="","",WORKDAY(G17,I17,FESTIVOS!$A$2:$V$146))</f>
        <v>44813</v>
      </c>
      <c r="I17" s="47">
        <f>IFERROR(IFERROR(IF(B17=VLOOKUP(B17,Dependencias!$J$3:$J$4,1,FALSE),VLOOKUP(B17,Dependencias!$J$3:$K$4,2,FALSE)),VLOOKUP(A17,Dependencias!$F$3:$I$15,4,FALSE)),"")</f>
        <v>5</v>
      </c>
      <c r="J17" s="38" t="s">
        <v>144</v>
      </c>
      <c r="K17" s="45" t="s">
        <v>221</v>
      </c>
      <c r="L17" s="41" t="str">
        <f>IFERROR(VLOOKUP($C17,Dependencias!$A$2:$D$26,2,FALSE),"")</f>
        <v>Subdirección de Infraestructura y patrimonio cultural</v>
      </c>
      <c r="M17" s="41" t="str">
        <f>IFERROR(VLOOKUP($C17,Dependencias!$A$2:$D$26,4,FALSE),"")</f>
        <v>Ivan Dario Quiñones Sanchez</v>
      </c>
      <c r="N17" s="46">
        <v>44812</v>
      </c>
      <c r="O17" s="42">
        <f>IF(N17="","Pendiente de respuesta",NETWORKDAYS(G17,N17,FESTIVOS!$A$2:$A$146))</f>
        <v>5</v>
      </c>
      <c r="P17" s="45" t="s">
        <v>222</v>
      </c>
      <c r="Q17" s="33"/>
    </row>
    <row r="18" spans="1:17" ht="17.25">
      <c r="A18" s="72" t="s">
        <v>47</v>
      </c>
      <c r="B18" s="72" t="s">
        <v>186</v>
      </c>
      <c r="C18" s="73">
        <v>700</v>
      </c>
      <c r="D18" s="38" t="s">
        <v>185</v>
      </c>
      <c r="E18" s="44">
        <v>3178732022</v>
      </c>
      <c r="F18" s="68">
        <v>20227100158532</v>
      </c>
      <c r="G18" s="43">
        <v>44806</v>
      </c>
      <c r="H18" s="39">
        <f>IF(G18="","",WORKDAY(G18,I18,FESTIVOS!$A$2:$V$146))</f>
        <v>44820</v>
      </c>
      <c r="I18" s="47">
        <f>IFERROR(IFERROR(IF(B18=VLOOKUP(B18,Dependencias!$J$3:$J$4,1,FALSE),VLOOKUP(B18,Dependencias!$J$3:$K$4,2,FALSE)),VLOOKUP(A18,Dependencias!$F$3:$I$15,4,FALSE)),"")</f>
        <v>10</v>
      </c>
      <c r="J18" s="38" t="s">
        <v>153</v>
      </c>
      <c r="K18" s="45" t="s">
        <v>223</v>
      </c>
      <c r="L18" s="41" t="str">
        <f>IFERROR(VLOOKUP($C18,Dependencias!$A$2:$D$26,2,FALSE),"")</f>
        <v>Direccion de Gestion Corporativa</v>
      </c>
      <c r="M18" s="41" t="str">
        <f>IFERROR(VLOOKUP($C18,Dependencias!$A$2:$D$26,4,FALSE),"")</f>
        <v>Yamile Borja Martinez</v>
      </c>
      <c r="N18" s="46">
        <v>44812</v>
      </c>
      <c r="O18" s="42">
        <f>IF(N18="","Pendiente de respuesta",NETWORKDAYS(G18,N18,FESTIVOS!$A$2:$A$146))</f>
        <v>5</v>
      </c>
      <c r="P18" s="45" t="s">
        <v>224</v>
      </c>
      <c r="Q18" s="33"/>
    </row>
    <row r="19" spans="1:17" ht="17.25">
      <c r="A19" s="72" t="s">
        <v>47</v>
      </c>
      <c r="B19" s="72" t="s">
        <v>18</v>
      </c>
      <c r="C19" s="73">
        <v>700</v>
      </c>
      <c r="D19" s="38" t="s">
        <v>185</v>
      </c>
      <c r="E19" s="44">
        <v>3179632022</v>
      </c>
      <c r="F19" s="68">
        <v>20227100158592</v>
      </c>
      <c r="G19" s="43">
        <v>44806</v>
      </c>
      <c r="H19" s="39">
        <f>IF(G19="","",WORKDAY(G19,I19,FESTIVOS!$A$2:$V$146))</f>
        <v>44820</v>
      </c>
      <c r="I19" s="47">
        <f>IFERROR(IFERROR(IF(B19=VLOOKUP(B19,Dependencias!$J$3:$J$4,1,FALSE),VLOOKUP(B19,Dependencias!$J$3:$K$4,2,FALSE)),VLOOKUP(A19,Dependencias!$F$3:$I$15,4,FALSE)),"")</f>
        <v>10</v>
      </c>
      <c r="J19" s="38" t="s">
        <v>153</v>
      </c>
      <c r="K19" s="45" t="s">
        <v>223</v>
      </c>
      <c r="L19" s="41" t="str">
        <f>IFERROR(VLOOKUP($C19,Dependencias!$A$2:$D$26,2,FALSE),"")</f>
        <v>Direccion de Gestion Corporativa</v>
      </c>
      <c r="M19" s="41" t="str">
        <f>IFERROR(VLOOKUP($C19,Dependencias!$A$2:$D$26,4,FALSE),"")</f>
        <v>Yamile Borja Martinez</v>
      </c>
      <c r="N19" s="46">
        <v>44812</v>
      </c>
      <c r="O19" s="42">
        <f>IF(N19="","Pendiente de respuesta",NETWORKDAYS(G19,N19,FESTIVOS!$A$2:$A$146))</f>
        <v>5</v>
      </c>
      <c r="P19" s="45" t="s">
        <v>225</v>
      </c>
      <c r="Q19" s="33"/>
    </row>
    <row r="20" spans="1:17" ht="17.25">
      <c r="A20" s="72" t="s">
        <v>67</v>
      </c>
      <c r="B20" s="72" t="s">
        <v>186</v>
      </c>
      <c r="C20" s="73">
        <v>700</v>
      </c>
      <c r="D20" s="38" t="s">
        <v>188</v>
      </c>
      <c r="E20" s="44">
        <v>3149212022</v>
      </c>
      <c r="F20" s="68">
        <v>20227100158972</v>
      </c>
      <c r="G20" s="43">
        <v>44805</v>
      </c>
      <c r="H20" s="39">
        <f>IF(G20="","",WORKDAY(G20,I20,FESTIVOS!$A$2:$V$146))</f>
        <v>44826</v>
      </c>
      <c r="I20" s="47">
        <f>IFERROR(IFERROR(IF(B20=VLOOKUP(B20,Dependencias!$J$3:$J$4,1,FALSE),VLOOKUP(B20,Dependencias!$J$3:$K$4,2,FALSE)),VLOOKUP(A20,Dependencias!$F$3:$I$15,4,FALSE)),"")</f>
        <v>15</v>
      </c>
      <c r="J20" s="38" t="s">
        <v>190</v>
      </c>
      <c r="K20" s="45" t="s">
        <v>226</v>
      </c>
      <c r="L20" s="41" t="str">
        <f>IFERROR(VLOOKUP($C20,Dependencias!$A$2:$D$26,2,FALSE),"")</f>
        <v>Direccion de Gestion Corporativa</v>
      </c>
      <c r="M20" s="41" t="str">
        <f>IFERROR(VLOOKUP($C20,Dependencias!$A$2:$D$26,4,FALSE),"")</f>
        <v>Yamile Borja Martinez</v>
      </c>
      <c r="N20" s="46">
        <v>44809</v>
      </c>
      <c r="O20" s="42">
        <f>IF(N20="","Pendiente de respuesta",NETWORKDAYS(G20,N20,FESTIVOS!$A$2:$A$146))</f>
        <v>3</v>
      </c>
      <c r="P20" s="45" t="s">
        <v>227</v>
      </c>
      <c r="Q20" s="33"/>
    </row>
    <row r="21" spans="1:17" ht="17.25">
      <c r="A21" s="72" t="s">
        <v>42</v>
      </c>
      <c r="B21" s="72" t="s">
        <v>186</v>
      </c>
      <c r="C21" s="73">
        <v>900</v>
      </c>
      <c r="D21" s="38" t="s">
        <v>188</v>
      </c>
      <c r="E21" s="44">
        <v>3173712022</v>
      </c>
      <c r="F21" s="68">
        <v>20227100158992</v>
      </c>
      <c r="G21" s="43">
        <v>44806</v>
      </c>
      <c r="H21" s="39">
        <f>IF(G21="","",WORKDAY(G21,I21,FESTIVOS!$A$2:$V$146))</f>
        <v>44827</v>
      </c>
      <c r="I21" s="47">
        <f>IFERROR(IFERROR(IF(B21=VLOOKUP(B21,Dependencias!$J$3:$J$4,1,FALSE),VLOOKUP(B21,Dependencias!$J$3:$K$4,2,FALSE)),VLOOKUP(A21,Dependencias!$F$3:$I$15,4,FALSE)),"")</f>
        <v>15</v>
      </c>
      <c r="J21" s="38" t="s">
        <v>142</v>
      </c>
      <c r="K21" s="45" t="s">
        <v>228</v>
      </c>
      <c r="L21" s="41" t="str">
        <f>IFERROR(VLOOKUP($C21,Dependencias!$A$2:$D$26,2,FALSE),"")</f>
        <v>Subsecretaria de Cultura Ciudadana y Gestión del Conocimiento</v>
      </c>
      <c r="M21" s="41" t="str">
        <f>IFERROR(VLOOKUP($C21,Dependencias!$A$2:$D$26,4,FALSE),"")</f>
        <v>Henry Samuel Murrain Knudson</v>
      </c>
      <c r="N21" s="46">
        <v>44825</v>
      </c>
      <c r="O21" s="42">
        <f>IF(N21="","Pendiente de respuesta",NETWORKDAYS(G21,N21,FESTIVOS!$A$2:$A$146))</f>
        <v>14</v>
      </c>
      <c r="P21" s="45" t="s">
        <v>229</v>
      </c>
      <c r="Q21" s="33"/>
    </row>
    <row r="22" spans="1:17" ht="17.25">
      <c r="A22" s="72" t="s">
        <v>47</v>
      </c>
      <c r="B22" s="72" t="s">
        <v>24</v>
      </c>
      <c r="C22" s="73">
        <v>700</v>
      </c>
      <c r="D22" s="38" t="s">
        <v>188</v>
      </c>
      <c r="E22" s="44">
        <v>3177682022</v>
      </c>
      <c r="F22" s="68">
        <v>20227100159032</v>
      </c>
      <c r="G22" s="43">
        <v>44806</v>
      </c>
      <c r="H22" s="39">
        <f>IF(G22="","",WORKDAY(G22,I22,FESTIVOS!$A$2:$V$146))</f>
        <v>44813</v>
      </c>
      <c r="I22" s="47">
        <f>IFERROR(IFERROR(IF(B22=VLOOKUP(B22,Dependencias!$J$3:$J$4,1,FALSE),VLOOKUP(B22,Dependencias!$J$3:$K$4,2,FALSE)),VLOOKUP(A22,Dependencias!$F$3:$I$15,4,FALSE)),"")</f>
        <v>5</v>
      </c>
      <c r="J22" s="38" t="s">
        <v>190</v>
      </c>
      <c r="K22" s="45" t="s">
        <v>230</v>
      </c>
      <c r="L22" s="41" t="str">
        <f>IFERROR(VLOOKUP($C22,Dependencias!$A$2:$D$26,2,FALSE),"")</f>
        <v>Direccion de Gestion Corporativa</v>
      </c>
      <c r="M22" s="41" t="str">
        <f>IFERROR(VLOOKUP($C22,Dependencias!$A$2:$D$26,4,FALSE),"")</f>
        <v>Yamile Borja Martinez</v>
      </c>
      <c r="N22" s="46">
        <v>44813</v>
      </c>
      <c r="O22" s="42">
        <f>IF(N22="","Pendiente de respuesta",NETWORKDAYS(G22,N22,FESTIVOS!$A$2:$A$146))</f>
        <v>6</v>
      </c>
      <c r="P22" s="45" t="s">
        <v>231</v>
      </c>
      <c r="Q22" s="33"/>
    </row>
    <row r="23" spans="1:17" ht="17.25">
      <c r="A23" s="72" t="s">
        <v>47</v>
      </c>
      <c r="B23" s="72" t="s">
        <v>24</v>
      </c>
      <c r="C23" s="73">
        <v>700</v>
      </c>
      <c r="D23" s="38" t="s">
        <v>188</v>
      </c>
      <c r="E23" s="44">
        <v>3177722022</v>
      </c>
      <c r="F23" s="68">
        <v>20227100159062</v>
      </c>
      <c r="G23" s="43">
        <v>44806</v>
      </c>
      <c r="H23" s="39">
        <f>IF(G23="","",WORKDAY(G23,I23,FESTIVOS!$A$2:$V$146))</f>
        <v>44813</v>
      </c>
      <c r="I23" s="47">
        <f>IFERROR(IFERROR(IF(B23=VLOOKUP(B23,Dependencias!$J$3:$J$4,1,FALSE),VLOOKUP(B23,Dependencias!$J$3:$K$4,2,FALSE)),VLOOKUP(A23,Dependencias!$F$3:$I$15,4,FALSE)),"")</f>
        <v>5</v>
      </c>
      <c r="J23" s="38" t="s">
        <v>190</v>
      </c>
      <c r="K23" s="45" t="s">
        <v>232</v>
      </c>
      <c r="L23" s="41" t="str">
        <f>IFERROR(VLOOKUP($C23,Dependencias!$A$2:$D$26,2,FALSE),"")</f>
        <v>Direccion de Gestion Corporativa</v>
      </c>
      <c r="M23" s="41" t="str">
        <f>IFERROR(VLOOKUP($C23,Dependencias!$A$2:$D$26,4,FALSE),"")</f>
        <v>Yamile Borja Martinez</v>
      </c>
      <c r="N23" s="46">
        <v>44813</v>
      </c>
      <c r="O23" s="42">
        <f>IF(N23="","Pendiente de respuesta",NETWORKDAYS(G23,N23,FESTIVOS!$A$2:$A$146))</f>
        <v>6</v>
      </c>
      <c r="P23" s="45" t="s">
        <v>231</v>
      </c>
      <c r="Q23" s="33"/>
    </row>
    <row r="24" spans="1:17" ht="17.25">
      <c r="A24" s="72" t="s">
        <v>42</v>
      </c>
      <c r="B24" s="72" t="s">
        <v>186</v>
      </c>
      <c r="C24" s="73">
        <v>710</v>
      </c>
      <c r="D24" s="38" t="s">
        <v>188</v>
      </c>
      <c r="E24" s="44">
        <v>3180452022</v>
      </c>
      <c r="F24" s="68">
        <v>20227100159082</v>
      </c>
      <c r="G24" s="43">
        <v>44806</v>
      </c>
      <c r="H24" s="39">
        <f>IF(G24="","",WORKDAY(G24,I24,FESTIVOS!$A$2:$V$146))</f>
        <v>44827</v>
      </c>
      <c r="I24" s="47">
        <f>IFERROR(IFERROR(IF(B24=VLOOKUP(B24,Dependencias!$J$3:$J$4,1,FALSE),VLOOKUP(B24,Dependencias!$J$3:$K$4,2,FALSE)),VLOOKUP(A24,Dependencias!$F$3:$I$15,4,FALSE)),"")</f>
        <v>15</v>
      </c>
      <c r="J24" s="38" t="s">
        <v>138</v>
      </c>
      <c r="K24" s="45" t="s">
        <v>233</v>
      </c>
      <c r="L24" s="41" t="str">
        <f>IFERROR(VLOOKUP($C24,Dependencias!$A$2:$D$26,2,FALSE),"")</f>
        <v>Grupo Interno de Trabajo de Gestion de Servicios Administrativos</v>
      </c>
      <c r="M24" s="41" t="str">
        <f>IFERROR(VLOOKUP($C24,Dependencias!$A$2:$D$26,4,FALSE),"")</f>
        <v>Rafael Arturo Berrio Escobar</v>
      </c>
      <c r="N24" s="46">
        <v>44817</v>
      </c>
      <c r="O24" s="42">
        <f>IF(N24="","Pendiente de respuesta",NETWORKDAYS(G24,N24,FESTIVOS!$A$2:$A$146))</f>
        <v>8</v>
      </c>
      <c r="P24" s="45" t="s">
        <v>234</v>
      </c>
      <c r="Q24" s="33"/>
    </row>
    <row r="25" spans="1:17" ht="17.25">
      <c r="A25" s="72" t="s">
        <v>42</v>
      </c>
      <c r="B25" s="72" t="s">
        <v>186</v>
      </c>
      <c r="C25" s="73">
        <v>730</v>
      </c>
      <c r="D25" s="38" t="s">
        <v>188</v>
      </c>
      <c r="E25" s="44">
        <v>3181322022</v>
      </c>
      <c r="F25" s="68">
        <v>20227100159102</v>
      </c>
      <c r="G25" s="43">
        <v>44806</v>
      </c>
      <c r="H25" s="39">
        <f>IF(G25="","",WORKDAY(G25,I25,FESTIVOS!$A$2:$V$146))</f>
        <v>44827</v>
      </c>
      <c r="I25" s="47">
        <f>IFERROR(IFERROR(IF(B25=VLOOKUP(B25,Dependencias!$J$3:$J$4,1,FALSE),VLOOKUP(B25,Dependencias!$J$3:$K$4,2,FALSE)),VLOOKUP(A25,Dependencias!$F$3:$I$15,4,FALSE)),"")</f>
        <v>15</v>
      </c>
      <c r="J25" s="38" t="s">
        <v>138</v>
      </c>
      <c r="K25" s="45" t="s">
        <v>235</v>
      </c>
      <c r="L25" s="41" t="str">
        <f>IFERROR(VLOOKUP($C25,Dependencias!$A$2:$D$26,2,FALSE),"")</f>
        <v>Grupo Interno De Trabajo De Gestión Del Talento Humano</v>
      </c>
      <c r="M25" s="41" t="str">
        <f>IFERROR(VLOOKUP($C25,Dependencias!$A$2:$D$26,4,FALSE),"")</f>
        <v>Alba Nohora Diaz Galan</v>
      </c>
      <c r="N25" s="46">
        <v>44816</v>
      </c>
      <c r="O25" s="42">
        <f>IF(N25="","Pendiente de respuesta",NETWORKDAYS(G25,N25,FESTIVOS!$A$2:$A$146))</f>
        <v>7</v>
      </c>
      <c r="P25" s="45" t="s">
        <v>236</v>
      </c>
      <c r="Q25" s="33"/>
    </row>
    <row r="26" spans="1:17" ht="17.25">
      <c r="A26" s="72" t="s">
        <v>42</v>
      </c>
      <c r="B26" s="72" t="s">
        <v>24</v>
      </c>
      <c r="C26" s="73">
        <v>700</v>
      </c>
      <c r="D26" s="38" t="s">
        <v>185</v>
      </c>
      <c r="E26" s="44">
        <v>3196702022</v>
      </c>
      <c r="F26" s="68">
        <v>20227100159272</v>
      </c>
      <c r="G26" s="43">
        <v>44809</v>
      </c>
      <c r="H26" s="39">
        <f>IF(G26="","",WORKDAY(G26,I26,FESTIVOS!$A$2:$V$146))</f>
        <v>44816</v>
      </c>
      <c r="I26" s="47">
        <f>IFERROR(IFERROR(IF(B26=VLOOKUP(B26,Dependencias!$J$3:$J$4,1,FALSE),VLOOKUP(B26,Dependencias!$J$3:$K$4,2,FALSE)),VLOOKUP(A26,Dependencias!$F$3:$I$15,4,FALSE)),"")</f>
        <v>5</v>
      </c>
      <c r="J26" s="38" t="s">
        <v>190</v>
      </c>
      <c r="K26" s="45" t="s">
        <v>237</v>
      </c>
      <c r="L26" s="41" t="str">
        <f>IFERROR(VLOOKUP($C26,Dependencias!$A$2:$D$26,2,FALSE),"")</f>
        <v>Direccion de Gestion Corporativa</v>
      </c>
      <c r="M26" s="41" t="str">
        <f>IFERROR(VLOOKUP($C26,Dependencias!$A$2:$D$26,4,FALSE),"")</f>
        <v>Yamile Borja Martinez</v>
      </c>
      <c r="N26" s="46">
        <v>44810</v>
      </c>
      <c r="O26" s="42">
        <f>IF(N26="","Pendiente de respuesta",NETWORKDAYS(G26,N26,FESTIVOS!$A$2:$A$146))</f>
        <v>2</v>
      </c>
      <c r="P26" s="45" t="s">
        <v>238</v>
      </c>
      <c r="Q26" s="33"/>
    </row>
    <row r="27" spans="1:17" ht="17.25">
      <c r="A27" s="72" t="s">
        <v>42</v>
      </c>
      <c r="B27" s="72" t="s">
        <v>24</v>
      </c>
      <c r="C27" s="73">
        <v>700</v>
      </c>
      <c r="D27" s="38" t="s">
        <v>185</v>
      </c>
      <c r="E27" s="44">
        <v>3189252022</v>
      </c>
      <c r="F27" s="68">
        <v>20227100158672</v>
      </c>
      <c r="G27" s="43">
        <v>44809</v>
      </c>
      <c r="H27" s="39">
        <f>IF(G27="","",WORKDAY(G27,I27,FESTIVOS!$A$2:$V$146))</f>
        <v>44816</v>
      </c>
      <c r="I27" s="47">
        <f>IFERROR(IFERROR(IF(B27=VLOOKUP(B27,Dependencias!$J$3:$J$4,1,FALSE),VLOOKUP(B27,Dependencias!$J$3:$K$4,2,FALSE)),VLOOKUP(A27,Dependencias!$F$3:$I$15,4,FALSE)),"")</f>
        <v>5</v>
      </c>
      <c r="J27" s="38" t="s">
        <v>190</v>
      </c>
      <c r="K27" s="45" t="s">
        <v>239</v>
      </c>
      <c r="L27" s="41" t="str">
        <f>IFERROR(VLOOKUP($C27,Dependencias!$A$2:$D$26,2,FALSE),"")</f>
        <v>Direccion de Gestion Corporativa</v>
      </c>
      <c r="M27" s="41" t="str">
        <f>IFERROR(VLOOKUP($C27,Dependencias!$A$2:$D$26,4,FALSE),"")</f>
        <v>Yamile Borja Martinez</v>
      </c>
      <c r="N27" s="46">
        <v>44809</v>
      </c>
      <c r="O27" s="42">
        <f>IF(N27="","Pendiente de respuesta",NETWORKDAYS(G27,N27,FESTIVOS!$A$2:$A$146))</f>
        <v>1</v>
      </c>
      <c r="P27" s="45" t="s">
        <v>240</v>
      </c>
      <c r="Q27" s="33"/>
    </row>
    <row r="28" spans="1:17" ht="17.25">
      <c r="A28" s="72" t="s">
        <v>35</v>
      </c>
      <c r="B28" s="72" t="s">
        <v>186</v>
      </c>
      <c r="C28" s="73">
        <v>120</v>
      </c>
      <c r="D28" s="38" t="s">
        <v>185</v>
      </c>
      <c r="E28" s="44">
        <v>3189722022</v>
      </c>
      <c r="F28" s="68">
        <v>20227100158882</v>
      </c>
      <c r="G28" s="43">
        <v>44809</v>
      </c>
      <c r="H28" s="39">
        <f>IF(G28="","",WORKDAY(G28,I28,FESTIVOS!$A$2:$V$146))</f>
        <v>44830</v>
      </c>
      <c r="I28" s="47">
        <f>IFERROR(IFERROR(IF(B28=VLOOKUP(B28,Dependencias!$J$3:$J$4,1,FALSE),VLOOKUP(B28,Dependencias!$J$3:$K$4,2,FALSE)),VLOOKUP(A28,Dependencias!$F$3:$I$15,4,FALSE)),"")</f>
        <v>15</v>
      </c>
      <c r="J28" s="25" t="s">
        <v>153</v>
      </c>
      <c r="K28" s="45" t="s">
        <v>241</v>
      </c>
      <c r="L28" s="41" t="str">
        <f>IFERROR(VLOOKUP($C28,Dependencias!$A$2:$D$26,2,FALSE),"")</f>
        <v>Oficina Asesora de Comunicaciones</v>
      </c>
      <c r="M28" s="41" t="str">
        <f>IFERROR(VLOOKUP($C28,Dependencias!$A$2:$D$26,4,FALSE),"")</f>
        <v>Carolina Ruiz Caicedo</v>
      </c>
      <c r="N28" s="46">
        <v>44817</v>
      </c>
      <c r="O28" s="42">
        <f>IF(N28="","Pendiente de respuesta",NETWORKDAYS(G28,N28,FESTIVOS!$A$2:$A$146))</f>
        <v>7</v>
      </c>
      <c r="P28" s="45" t="s">
        <v>242</v>
      </c>
      <c r="Q28" s="33"/>
    </row>
    <row r="29" spans="1:17" ht="17.25">
      <c r="A29" s="72" t="s">
        <v>47</v>
      </c>
      <c r="B29" s="72" t="s">
        <v>186</v>
      </c>
      <c r="C29" s="73">
        <v>220</v>
      </c>
      <c r="D29" s="38" t="s">
        <v>185</v>
      </c>
      <c r="E29" s="44">
        <v>3194152022</v>
      </c>
      <c r="F29" s="68">
        <v>20227100159182</v>
      </c>
      <c r="G29" s="43">
        <v>44809</v>
      </c>
      <c r="H29" s="39">
        <f>IF(G29="","",WORKDAY(G29,I29,FESTIVOS!$A$2:$V$146))</f>
        <v>44823</v>
      </c>
      <c r="I29" s="47">
        <f>IFERROR(IFERROR(IF(B29=VLOOKUP(B29,Dependencias!$J$3:$J$4,1,FALSE),VLOOKUP(B29,Dependencias!$J$3:$K$4,2,FALSE)),VLOOKUP(A29,Dependencias!$F$3:$I$15,4,FALSE)),"")</f>
        <v>10</v>
      </c>
      <c r="J29" s="38" t="s">
        <v>187</v>
      </c>
      <c r="K29" s="45" t="s">
        <v>243</v>
      </c>
      <c r="L29" s="41" t="str">
        <f>IFERROR(VLOOKUP($C29,Dependencias!$A$2:$D$26,2,FALSE),"")</f>
        <v>Dirección de Fomento</v>
      </c>
      <c r="M29" s="41" t="str">
        <f>IFERROR(VLOOKUP($C29,Dependencias!$A$2:$D$26,4,FALSE),"")</f>
        <v>Vanessa Barrenecha Samur</v>
      </c>
      <c r="N29" s="46">
        <v>44823</v>
      </c>
      <c r="O29" s="42">
        <f>IF(N29="","Pendiente de respuesta",NETWORKDAYS(G29,N29,FESTIVOS!$A$2:$A$146))</f>
        <v>11</v>
      </c>
      <c r="P29" s="45" t="s">
        <v>244</v>
      </c>
      <c r="Q29" s="33"/>
    </row>
    <row r="30" spans="1:17" ht="17.25">
      <c r="A30" s="72" t="s">
        <v>42</v>
      </c>
      <c r="B30" s="72" t="s">
        <v>24</v>
      </c>
      <c r="C30" s="73">
        <v>730</v>
      </c>
      <c r="D30" s="38" t="s">
        <v>185</v>
      </c>
      <c r="E30" s="44">
        <v>3196792022</v>
      </c>
      <c r="F30" s="68">
        <v>20227100159282</v>
      </c>
      <c r="G30" s="43">
        <v>44809</v>
      </c>
      <c r="H30" s="39">
        <f>IF(G30="","",WORKDAY(G30,I30,FESTIVOS!$A$2:$V$146))</f>
        <v>44816</v>
      </c>
      <c r="I30" s="47">
        <f>IFERROR(IFERROR(IF(B30=VLOOKUP(B30,Dependencias!$J$3:$J$4,1,FALSE),VLOOKUP(B30,Dependencias!$J$3:$K$4,2,FALSE)),VLOOKUP(A30,Dependencias!$F$3:$I$15,4,FALSE)),"")</f>
        <v>5</v>
      </c>
      <c r="J30" s="38" t="s">
        <v>138</v>
      </c>
      <c r="K30" s="45" t="s">
        <v>245</v>
      </c>
      <c r="L30" s="41" t="str">
        <f>IFERROR(VLOOKUP($C30,Dependencias!$A$2:$D$26,2,FALSE),"")</f>
        <v>Grupo Interno De Trabajo De Gestión Del Talento Humano</v>
      </c>
      <c r="M30" s="41" t="str">
        <f>IFERROR(VLOOKUP($C30,Dependencias!$A$2:$D$26,4,FALSE),"")</f>
        <v>Alba Nohora Diaz Galan</v>
      </c>
      <c r="N30" s="46">
        <v>44816</v>
      </c>
      <c r="O30" s="42">
        <f>IF(N30="","Pendiente de respuesta",NETWORKDAYS(G30,N30,FESTIVOS!$A$2:$A$146))</f>
        <v>6</v>
      </c>
      <c r="P30" s="45" t="s">
        <v>246</v>
      </c>
      <c r="Q30" s="33"/>
    </row>
    <row r="31" spans="1:17" ht="17.25">
      <c r="A31" s="72" t="s">
        <v>35</v>
      </c>
      <c r="B31" s="72" t="s">
        <v>186</v>
      </c>
      <c r="C31" s="73">
        <v>900</v>
      </c>
      <c r="D31" s="38" t="s">
        <v>185</v>
      </c>
      <c r="E31" s="44">
        <v>3241212022</v>
      </c>
      <c r="F31" s="70">
        <v>20227100159452</v>
      </c>
      <c r="G31" s="43">
        <v>44809</v>
      </c>
      <c r="H31" s="39">
        <f>IF(G31="","",WORKDAY(G31,I31,FESTIVOS!$A$2:$V$146))</f>
        <v>44830</v>
      </c>
      <c r="I31" s="47">
        <f>IFERROR(IFERROR(IF(B31=VLOOKUP(B31,Dependencias!$J$3:$J$4,1,FALSE),VLOOKUP(B31,Dependencias!$J$3:$K$4,2,FALSE)),VLOOKUP(A31,Dependencias!$F$3:$I$15,4,FALSE)),"")</f>
        <v>15</v>
      </c>
      <c r="J31" s="38" t="s">
        <v>142</v>
      </c>
      <c r="K31" s="45" t="s">
        <v>247</v>
      </c>
      <c r="L31" s="41" t="str">
        <f>IFERROR(VLOOKUP($C31,Dependencias!$A$2:$D$26,2,FALSE),"")</f>
        <v>Subsecretaria de Cultura Ciudadana y Gestión del Conocimiento</v>
      </c>
      <c r="M31" s="41" t="str">
        <f>IFERROR(VLOOKUP($C31,Dependencias!$A$2:$D$26,4,FALSE),"")</f>
        <v>Henry Samuel Murrain Knudson</v>
      </c>
      <c r="N31" s="46">
        <v>44831</v>
      </c>
      <c r="O31" s="42">
        <f>IF(N31="","Pendiente de respuesta",NETWORKDAYS(G31,N31,FESTIVOS!$A$2:$A$146))</f>
        <v>17</v>
      </c>
      <c r="P31" s="45" t="s">
        <v>248</v>
      </c>
      <c r="Q31" s="33"/>
    </row>
    <row r="32" spans="1:17" ht="17.25">
      <c r="A32" s="72" t="s">
        <v>42</v>
      </c>
      <c r="B32" s="72" t="s">
        <v>24</v>
      </c>
      <c r="C32" s="73">
        <v>700</v>
      </c>
      <c r="D32" s="38" t="s">
        <v>185</v>
      </c>
      <c r="E32" s="44">
        <v>3206022022</v>
      </c>
      <c r="F32" s="68">
        <v>20227100159682</v>
      </c>
      <c r="G32" s="43">
        <v>44810</v>
      </c>
      <c r="H32" s="39">
        <f>IF(G32="","",WORKDAY(G32,I32,FESTIVOS!$A$2:$V$146))</f>
        <v>44817</v>
      </c>
      <c r="I32" s="47">
        <f>IFERROR(IFERROR(IF(B32=VLOOKUP(B32,Dependencias!$J$3:$J$4,1,FALSE),VLOOKUP(B32,Dependencias!$J$3:$K$4,2,FALSE)),VLOOKUP(A32,Dependencias!$F$3:$I$15,4,FALSE)),"")</f>
        <v>5</v>
      </c>
      <c r="J32" s="38" t="s">
        <v>190</v>
      </c>
      <c r="K32" s="45" t="s">
        <v>249</v>
      </c>
      <c r="L32" s="41" t="str">
        <f>IFERROR(VLOOKUP($C32,Dependencias!$A$2:$D$26,2,FALSE),"")</f>
        <v>Direccion de Gestion Corporativa</v>
      </c>
      <c r="M32" s="41" t="str">
        <f>IFERROR(VLOOKUP($C32,Dependencias!$A$2:$D$26,4,FALSE),"")</f>
        <v>Yamile Borja Martinez</v>
      </c>
      <c r="N32" s="46">
        <v>44812</v>
      </c>
      <c r="O32" s="42">
        <f>IF(N32="","Pendiente de respuesta",NETWORKDAYS(G32,N32,FESTIVOS!$A$2:$A$146))</f>
        <v>3</v>
      </c>
      <c r="P32" s="45" t="s">
        <v>240</v>
      </c>
      <c r="Q32" s="33"/>
    </row>
    <row r="33" spans="1:17" ht="17.25">
      <c r="A33" s="72" t="s">
        <v>35</v>
      </c>
      <c r="B33" s="72" t="s">
        <v>186</v>
      </c>
      <c r="C33" s="73">
        <v>310</v>
      </c>
      <c r="D33" s="38" t="s">
        <v>185</v>
      </c>
      <c r="E33" s="44">
        <v>3207212022</v>
      </c>
      <c r="F33" s="68">
        <v>20227100159882</v>
      </c>
      <c r="G33" s="43">
        <v>44810</v>
      </c>
      <c r="H33" s="39">
        <f>IF(G33="","",WORKDAY(G33,I33,FESTIVOS!$A$2:$V$146))</f>
        <v>44831</v>
      </c>
      <c r="I33" s="47">
        <f>IFERROR(IFERROR(IF(B33=VLOOKUP(B33,Dependencias!$J$3:$J$4,1,FALSE),VLOOKUP(B33,Dependencias!$J$3:$K$4,2,FALSE)),VLOOKUP(A33,Dependencias!$F$3:$I$15,4,FALSE)),"")</f>
        <v>15</v>
      </c>
      <c r="J33" s="38" t="s">
        <v>142</v>
      </c>
      <c r="K33" s="45" t="s">
        <v>250</v>
      </c>
      <c r="L33" s="41" t="str">
        <f>IFERROR(VLOOKUP($C33,Dependencias!$A$2:$D$26,2,FALSE),"")</f>
        <v>Subdirección de Gestión Cultural y Artística</v>
      </c>
      <c r="M33" s="41" t="str">
        <f>IFERROR(VLOOKUP($C33,Dependencias!$A$2:$D$26,4,FALSE),"")</f>
        <v>Ines Elvira Montealegre Martinez</v>
      </c>
      <c r="N33" s="46">
        <v>44825</v>
      </c>
      <c r="O33" s="42">
        <f>IF(N33="","Pendiente de respuesta",NETWORKDAYS(G33,N33,FESTIVOS!$A$2:$A$146))</f>
        <v>12</v>
      </c>
      <c r="P33" s="45"/>
      <c r="Q33" s="33"/>
    </row>
    <row r="34" spans="1:17" ht="17.25" customHeight="1">
      <c r="A34" s="72" t="s">
        <v>47</v>
      </c>
      <c r="B34" s="72" t="s">
        <v>186</v>
      </c>
      <c r="C34" s="73">
        <v>300</v>
      </c>
      <c r="D34" s="38" t="s">
        <v>185</v>
      </c>
      <c r="E34" s="44">
        <v>3207422022</v>
      </c>
      <c r="F34" s="68">
        <v>20227100159902</v>
      </c>
      <c r="G34" s="43">
        <v>44810</v>
      </c>
      <c r="H34" s="39">
        <f>IF(G34="","",WORKDAY(G34,I34,FESTIVOS!$A$2:$V$146))</f>
        <v>44824</v>
      </c>
      <c r="I34" s="47">
        <f>IFERROR(IFERROR(IF(B34=VLOOKUP(B34,Dependencias!$J$3:$J$4,1,FALSE),VLOOKUP(B34,Dependencias!$J$3:$K$4,2,FALSE)),VLOOKUP(A34,Dependencias!$F$3:$I$15,4,FALSE)),"")</f>
        <v>10</v>
      </c>
      <c r="J34" s="38" t="s">
        <v>142</v>
      </c>
      <c r="K34" s="45" t="s">
        <v>251</v>
      </c>
      <c r="L34" s="41" t="str">
        <f>IFERROR(VLOOKUP($C34,Dependencias!$A$2:$D$26,2,FALSE),"")</f>
        <v>Dirección de Arte, Cultura y Patrimonio</v>
      </c>
      <c r="M34" s="41" t="str">
        <f>IFERROR(VLOOKUP($C34,Dependencias!$A$2:$D$26,4,FALSE),"")</f>
        <v>Liliana Mercedes Gonzalez Jinete</v>
      </c>
      <c r="N34" s="46">
        <v>44817</v>
      </c>
      <c r="O34" s="42">
        <f>IF(N34="","Pendiente de respuesta",NETWORKDAYS(G34,N34,FESTIVOS!$A$2:$A$146))</f>
        <v>6</v>
      </c>
      <c r="P34" s="45" t="s">
        <v>252</v>
      </c>
      <c r="Q34" s="33"/>
    </row>
    <row r="35" spans="1:17" ht="17.25">
      <c r="A35" s="72" t="s">
        <v>42</v>
      </c>
      <c r="B35" s="72" t="s">
        <v>186</v>
      </c>
      <c r="C35" s="73">
        <v>330</v>
      </c>
      <c r="D35" s="38" t="s">
        <v>185</v>
      </c>
      <c r="E35" s="44">
        <v>3209712022</v>
      </c>
      <c r="F35" s="68">
        <v>20227100160012</v>
      </c>
      <c r="G35" s="43">
        <v>44810</v>
      </c>
      <c r="H35" s="39">
        <f>IF(G35="","",WORKDAY(G35,I35,FESTIVOS!$A$2:$V$146))</f>
        <v>44831</v>
      </c>
      <c r="I35" s="47">
        <f>IFERROR(IFERROR(IF(B35=VLOOKUP(B35,Dependencias!$J$3:$J$4,1,FALSE),VLOOKUP(B35,Dependencias!$J$3:$K$4,2,FALSE)),VLOOKUP(A35,Dependencias!$F$3:$I$15,4,FALSE)),"")</f>
        <v>15</v>
      </c>
      <c r="J35" s="38" t="s">
        <v>144</v>
      </c>
      <c r="K35" s="25" t="s">
        <v>253</v>
      </c>
      <c r="L35" s="41" t="str">
        <f>IFERROR(VLOOKUP($C35,Dependencias!$A$2:$D$26,2,FALSE),"")</f>
        <v>Subdirección de Infraestructura y patrimonio cultural</v>
      </c>
      <c r="M35" s="41" t="str">
        <f>IFERROR(VLOOKUP($C35,Dependencias!$A$2:$D$26,4,FALSE),"")</f>
        <v>Ivan Dario Quiñones Sanchez</v>
      </c>
      <c r="N35" s="46">
        <v>44817</v>
      </c>
      <c r="O35" s="42">
        <f>IF(N35="","Pendiente de respuesta",NETWORKDAYS(G35,N35,FESTIVOS!$A$2:$A$146))</f>
        <v>6</v>
      </c>
      <c r="P35" s="45"/>
      <c r="Q35" s="33"/>
    </row>
    <row r="36" spans="1:17" ht="17.25">
      <c r="A36" s="72" t="s">
        <v>47</v>
      </c>
      <c r="B36" s="72" t="s">
        <v>186</v>
      </c>
      <c r="C36" s="73">
        <v>330</v>
      </c>
      <c r="D36" s="38" t="s">
        <v>185</v>
      </c>
      <c r="E36" s="44">
        <v>3211092022</v>
      </c>
      <c r="F36" s="68">
        <v>20227100160072</v>
      </c>
      <c r="G36" s="43">
        <v>44810</v>
      </c>
      <c r="H36" s="39">
        <f>IF(G36="","",WORKDAY(G36,I36,FESTIVOS!$A$2:$V$146))</f>
        <v>44824</v>
      </c>
      <c r="I36" s="47">
        <f>IFERROR(IFERROR(IF(B36=VLOOKUP(B36,Dependencias!$J$3:$J$4,1,FALSE),VLOOKUP(B36,Dependencias!$J$3:$K$4,2,FALSE)),VLOOKUP(A36,Dependencias!$F$3:$I$15,4,FALSE)),"")</f>
        <v>10</v>
      </c>
      <c r="J36" s="38" t="s">
        <v>144</v>
      </c>
      <c r="K36" s="45" t="s">
        <v>254</v>
      </c>
      <c r="L36" s="41" t="str">
        <f>IFERROR(VLOOKUP($C36,Dependencias!$A$2:$D$26,2,FALSE),"")</f>
        <v>Subdirección de Infraestructura y patrimonio cultural</v>
      </c>
      <c r="M36" s="41" t="str">
        <f>IFERROR(VLOOKUP($C36,Dependencias!$A$2:$D$26,4,FALSE),"")</f>
        <v>Ivan Dario Quiñones Sanchez</v>
      </c>
      <c r="N36" s="46">
        <v>44812</v>
      </c>
      <c r="O36" s="42">
        <f>IF(N36="","Pendiente de respuesta",NETWORKDAYS(G36,N36,FESTIVOS!$A$2:$A$146))</f>
        <v>3</v>
      </c>
      <c r="P36" s="45" t="s">
        <v>255</v>
      </c>
      <c r="Q36" s="33"/>
    </row>
    <row r="37" spans="1:17" ht="17.25">
      <c r="A37" s="72" t="s">
        <v>47</v>
      </c>
      <c r="B37" s="72" t="s">
        <v>24</v>
      </c>
      <c r="C37" s="73">
        <v>310</v>
      </c>
      <c r="D37" s="38" t="s">
        <v>185</v>
      </c>
      <c r="E37" s="44">
        <v>3247672022</v>
      </c>
      <c r="F37" s="70">
        <v>20227100160222</v>
      </c>
      <c r="G37" s="43">
        <v>44810</v>
      </c>
      <c r="H37" s="39">
        <f>IF(G37="","",WORKDAY(G37,I37,FESTIVOS!$A$2:$V$146))</f>
        <v>44817</v>
      </c>
      <c r="I37" s="47">
        <f>IFERROR(IFERROR(IF(B37=VLOOKUP(B37,Dependencias!$J$3:$J$4,1,FALSE),VLOOKUP(B37,Dependencias!$J$3:$K$4,2,FALSE)),VLOOKUP(A37,Dependencias!$F$3:$I$15,4,FALSE)),"")</f>
        <v>5</v>
      </c>
      <c r="J37" s="38" t="s">
        <v>142</v>
      </c>
      <c r="K37" s="45" t="s">
        <v>256</v>
      </c>
      <c r="L37" s="41" t="str">
        <f>IFERROR(VLOOKUP($C37,Dependencias!$A$2:$D$26,2,FALSE),"")</f>
        <v>Subdirección de Gestión Cultural y Artística</v>
      </c>
      <c r="M37" s="41" t="str">
        <f>IFERROR(VLOOKUP($C37,Dependencias!$A$2:$D$26,4,FALSE),"")</f>
        <v>Ines Elvira Montealegre Martinez</v>
      </c>
      <c r="N37" s="46">
        <v>44816</v>
      </c>
      <c r="O37" s="42">
        <f>IF(N37="","Pendiente de respuesta",NETWORKDAYS(G37,N37,FESTIVOS!$A$2:$A$146))</f>
        <v>5</v>
      </c>
      <c r="P37" s="45" t="s">
        <v>257</v>
      </c>
      <c r="Q37" s="33"/>
    </row>
    <row r="38" spans="1:17" ht="17.25">
      <c r="A38" s="72" t="s">
        <v>35</v>
      </c>
      <c r="B38" s="72" t="s">
        <v>24</v>
      </c>
      <c r="C38" s="73">
        <v>330</v>
      </c>
      <c r="D38" s="38" t="s">
        <v>188</v>
      </c>
      <c r="E38" s="44">
        <v>3136142022</v>
      </c>
      <c r="F38" s="70">
        <v>20227100162492</v>
      </c>
      <c r="G38" s="43">
        <v>44806</v>
      </c>
      <c r="H38" s="39">
        <f>IF(G38="","",WORKDAY(G38,I38,FESTIVOS!$A$2:$V$146))</f>
        <v>44813</v>
      </c>
      <c r="I38" s="47">
        <f>IFERROR(IFERROR(IF(B38=VLOOKUP(B38,Dependencias!$J$3:$J$4,1,FALSE),VLOOKUP(B38,Dependencias!$J$3:$K$4,2,FALSE)),VLOOKUP(A38,Dependencias!$F$3:$I$15,4,FALSE)),"")</f>
        <v>5</v>
      </c>
      <c r="J38" s="38" t="s">
        <v>190</v>
      </c>
      <c r="K38" s="45" t="s">
        <v>258</v>
      </c>
      <c r="L38" s="41" t="str">
        <f>IFERROR(VLOOKUP($C38,Dependencias!$A$2:$D$26,2,FALSE),"")</f>
        <v>Subdirección de Infraestructura y patrimonio cultural</v>
      </c>
      <c r="M38" s="41" t="str">
        <f>IFERROR(VLOOKUP($C38,Dependencias!$A$2:$D$26,4,FALSE),"")</f>
        <v>Ivan Dario Quiñones Sanchez</v>
      </c>
      <c r="N38" s="46">
        <v>44819</v>
      </c>
      <c r="O38" s="42">
        <f>IF(N38="","Pendiente de respuesta",NETWORKDAYS(G38,N38,FESTIVOS!$A$2:$A$146))</f>
        <v>10</v>
      </c>
      <c r="P38" s="45" t="s">
        <v>259</v>
      </c>
      <c r="Q38" s="33"/>
    </row>
    <row r="39" spans="1:17" ht="17.25">
      <c r="A39" s="72" t="s">
        <v>47</v>
      </c>
      <c r="B39" s="72" t="s">
        <v>24</v>
      </c>
      <c r="C39" s="73">
        <v>700</v>
      </c>
      <c r="D39" s="38" t="s">
        <v>185</v>
      </c>
      <c r="E39" s="44">
        <v>3221732022</v>
      </c>
      <c r="F39" s="68">
        <v>20227100160592</v>
      </c>
      <c r="G39" s="43">
        <v>44811</v>
      </c>
      <c r="H39" s="39">
        <f>IF(G39="","",WORKDAY(G39,I39,FESTIVOS!$A$2:$V$146))</f>
        <v>44818</v>
      </c>
      <c r="I39" s="47">
        <f>IFERROR(IFERROR(IF(B39=VLOOKUP(B39,Dependencias!$J$3:$J$4,1,FALSE),VLOOKUP(B39,Dependencias!$J$3:$K$4,2,FALSE)),VLOOKUP(A39,Dependencias!$F$3:$I$15,4,FALSE)),"")</f>
        <v>5</v>
      </c>
      <c r="J39" s="38" t="s">
        <v>190</v>
      </c>
      <c r="K39" s="45" t="s">
        <v>260</v>
      </c>
      <c r="L39" s="41" t="str">
        <f>IFERROR(VLOOKUP($C39,Dependencias!$A$2:$D$26,2,FALSE),"")</f>
        <v>Direccion de Gestion Corporativa</v>
      </c>
      <c r="M39" s="41" t="str">
        <f>IFERROR(VLOOKUP($C39,Dependencias!$A$2:$D$26,4,FALSE),"")</f>
        <v>Yamile Borja Martinez</v>
      </c>
      <c r="N39" s="43">
        <v>44813</v>
      </c>
      <c r="O39" s="42">
        <f>IF(N39="","Pendiente de respuesta",NETWORKDAYS(G39,N39,FESTIVOS!$A$2:$A$146))</f>
        <v>3</v>
      </c>
      <c r="P39" s="45"/>
      <c r="Q39" s="33"/>
    </row>
    <row r="40" spans="1:17" ht="17.25">
      <c r="A40" s="72" t="s">
        <v>42</v>
      </c>
      <c r="B40" s="72" t="s">
        <v>186</v>
      </c>
      <c r="C40" s="73">
        <v>330</v>
      </c>
      <c r="D40" s="38" t="s">
        <v>185</v>
      </c>
      <c r="E40" s="44">
        <v>3221852022</v>
      </c>
      <c r="F40" s="68">
        <v>20227100160602</v>
      </c>
      <c r="G40" s="43">
        <v>44811</v>
      </c>
      <c r="H40" s="39">
        <f>IF(G40="","",WORKDAY(G40,I40,FESTIVOS!$A$2:$V$146))</f>
        <v>44832</v>
      </c>
      <c r="I40" s="47">
        <f>IFERROR(IFERROR(IF(B40=VLOOKUP(B40,Dependencias!$J$3:$J$4,1,FALSE),VLOOKUP(B40,Dependencias!$J$3:$K$4,2,FALSE)),VLOOKUP(A40,Dependencias!$F$3:$I$15,4,FALSE)),"")</f>
        <v>15</v>
      </c>
      <c r="J40" s="38" t="s">
        <v>144</v>
      </c>
      <c r="K40" s="45" t="s">
        <v>261</v>
      </c>
      <c r="L40" s="41" t="str">
        <f>IFERROR(VLOOKUP($C40,Dependencias!$A$2:$D$26,2,FALSE),"")</f>
        <v>Subdirección de Infraestructura y patrimonio cultural</v>
      </c>
      <c r="M40" s="41" t="str">
        <f>IFERROR(VLOOKUP($C40,Dependencias!$A$2:$D$26,4,FALSE),"")</f>
        <v>Ivan Dario Quiñones Sanchez</v>
      </c>
      <c r="N40" s="46">
        <v>44817</v>
      </c>
      <c r="O40" s="42">
        <f>IF(N40="","Pendiente de respuesta",NETWORKDAYS(G40,N40,FESTIVOS!$A$2:$A$146))</f>
        <v>5</v>
      </c>
      <c r="P40" s="45"/>
      <c r="Q40" s="33"/>
    </row>
    <row r="41" spans="1:17" ht="17.25">
      <c r="A41" s="72" t="s">
        <v>42</v>
      </c>
      <c r="B41" s="72" t="s">
        <v>24</v>
      </c>
      <c r="C41" s="73">
        <v>700</v>
      </c>
      <c r="D41" s="38" t="s">
        <v>185</v>
      </c>
      <c r="E41" s="44">
        <v>3227742022</v>
      </c>
      <c r="F41" s="70">
        <v>20227100161152</v>
      </c>
      <c r="G41" s="43">
        <v>44811</v>
      </c>
      <c r="H41" s="39">
        <f>IF(G41="","",WORKDAY(G41,I41,FESTIVOS!$A$2:$V$146))</f>
        <v>44818</v>
      </c>
      <c r="I41" s="47">
        <f>IFERROR(IFERROR(IF(B41=VLOOKUP(B41,Dependencias!$J$3:$J$4,1,FALSE),VLOOKUP(B41,Dependencias!$J$3:$K$4,2,FALSE)),VLOOKUP(A41,Dependencias!$F$3:$I$15,4,FALSE)),"")</f>
        <v>5</v>
      </c>
      <c r="J41" s="38" t="s">
        <v>190</v>
      </c>
      <c r="K41" s="45" t="s">
        <v>262</v>
      </c>
      <c r="L41" s="41" t="str">
        <f>IFERROR(VLOOKUP($C41,Dependencias!$A$2:$D$26,2,FALSE),"")</f>
        <v>Direccion de Gestion Corporativa</v>
      </c>
      <c r="M41" s="41" t="str">
        <f>IFERROR(VLOOKUP($C41,Dependencias!$A$2:$D$26,4,FALSE),"")</f>
        <v>Yamile Borja Martinez</v>
      </c>
      <c r="N41" s="46">
        <v>44819</v>
      </c>
      <c r="O41" s="42">
        <f>IF(N41="","Pendiente de respuesta",NETWORKDAYS(G41,N41,FESTIVOS!$A$2:$A$146))</f>
        <v>7</v>
      </c>
      <c r="P41" s="45" t="s">
        <v>196</v>
      </c>
      <c r="Q41" s="33"/>
    </row>
    <row r="42" spans="1:17" ht="17.25">
      <c r="A42" s="72" t="s">
        <v>42</v>
      </c>
      <c r="B42" s="72" t="s">
        <v>24</v>
      </c>
      <c r="C42" s="73">
        <v>700</v>
      </c>
      <c r="D42" s="38" t="s">
        <v>185</v>
      </c>
      <c r="E42" s="44">
        <v>3227792022</v>
      </c>
      <c r="F42" s="68">
        <v>20227100161182</v>
      </c>
      <c r="G42" s="43">
        <v>44811</v>
      </c>
      <c r="H42" s="39">
        <f>IF(G42="","",WORKDAY(G42,I42,FESTIVOS!$A$2:$V$146))</f>
        <v>44818</v>
      </c>
      <c r="I42" s="47">
        <f>IFERROR(IFERROR(IF(B42=VLOOKUP(B42,Dependencias!$J$3:$J$4,1,FALSE),VLOOKUP(B42,Dependencias!$J$3:$K$4,2,FALSE)),VLOOKUP(A42,Dependencias!$F$3:$I$15,4,FALSE)),"")</f>
        <v>5</v>
      </c>
      <c r="J42" s="38" t="s">
        <v>190</v>
      </c>
      <c r="K42" s="45" t="s">
        <v>263</v>
      </c>
      <c r="L42" s="41" t="str">
        <f>IFERROR(VLOOKUP($C42,Dependencias!$A$2:$D$26,2,FALSE),"")</f>
        <v>Direccion de Gestion Corporativa</v>
      </c>
      <c r="M42" s="41" t="str">
        <f>IFERROR(VLOOKUP($C42,Dependencias!$A$2:$D$26,4,FALSE),"")</f>
        <v>Yamile Borja Martinez</v>
      </c>
      <c r="N42" s="43">
        <v>44813</v>
      </c>
      <c r="O42" s="42">
        <f>IF(N42="","Pendiente de respuesta",NETWORKDAYS(G42,N42,FESTIVOS!$A$2:$A$146))</f>
        <v>3</v>
      </c>
      <c r="P42" s="45" t="s">
        <v>246</v>
      </c>
      <c r="Q42" s="33"/>
    </row>
    <row r="43" spans="1:17" ht="17.25">
      <c r="A43" s="72" t="s">
        <v>42</v>
      </c>
      <c r="B43" s="72" t="s">
        <v>186</v>
      </c>
      <c r="C43" s="73">
        <v>120</v>
      </c>
      <c r="D43" s="38" t="s">
        <v>185</v>
      </c>
      <c r="E43" s="44">
        <v>3230282022</v>
      </c>
      <c r="F43" s="68">
        <v>20227100161312</v>
      </c>
      <c r="G43" s="43">
        <v>44811</v>
      </c>
      <c r="H43" s="39">
        <f>IF(G43="","",WORKDAY(G43,I43,FESTIVOS!$A$2:$V$146))</f>
        <v>44832</v>
      </c>
      <c r="I43" s="47">
        <f>IFERROR(IFERROR(IF(B43=VLOOKUP(B43,Dependencias!$J$3:$J$4,1,FALSE),VLOOKUP(B43,Dependencias!$J$3:$K$4,2,FALSE)),VLOOKUP(A43,Dependencias!$F$3:$I$15,4,FALSE)),"")</f>
        <v>15</v>
      </c>
      <c r="J43" s="38" t="s">
        <v>142</v>
      </c>
      <c r="K43" s="45" t="s">
        <v>264</v>
      </c>
      <c r="L43" s="41" t="str">
        <f>IFERROR(VLOOKUP($C43,Dependencias!$A$2:$D$26,2,FALSE),"")</f>
        <v>Oficina Asesora de Comunicaciones</v>
      </c>
      <c r="M43" s="41" t="str">
        <f>IFERROR(VLOOKUP($C43,Dependencias!$A$2:$D$26,4,FALSE),"")</f>
        <v>Carolina Ruiz Caicedo</v>
      </c>
      <c r="N43" s="43">
        <v>44818</v>
      </c>
      <c r="O43" s="42">
        <f>IF(N43="","Pendiente de respuesta",NETWORKDAYS(G43,N43,FESTIVOS!$A$2:$A$146))</f>
        <v>6</v>
      </c>
      <c r="P43" s="45"/>
      <c r="Q43" s="33"/>
    </row>
    <row r="44" spans="1:17" ht="17.25">
      <c r="A44" s="72" t="s">
        <v>35</v>
      </c>
      <c r="B44" s="72" t="s">
        <v>186</v>
      </c>
      <c r="C44" s="73">
        <v>330</v>
      </c>
      <c r="D44" s="38" t="s">
        <v>194</v>
      </c>
      <c r="E44" s="44">
        <v>3232042022</v>
      </c>
      <c r="F44" s="68">
        <v>20227100161452</v>
      </c>
      <c r="G44" s="43">
        <v>44811</v>
      </c>
      <c r="H44" s="39">
        <f>IF(G44="","",WORKDAY(G44,I44,FESTIVOS!$A$2:$V$146))</f>
        <v>44832</v>
      </c>
      <c r="I44" s="47">
        <f>IFERROR(IFERROR(IF(B44=VLOOKUP(B44,Dependencias!$J$3:$J$4,1,FALSE),VLOOKUP(B44,Dependencias!$J$3:$K$4,2,FALSE)),VLOOKUP(A44,Dependencias!$F$3:$I$15,4,FALSE)),"")</f>
        <v>15</v>
      </c>
      <c r="J44" s="38" t="s">
        <v>144</v>
      </c>
      <c r="K44" s="27" t="s">
        <v>265</v>
      </c>
      <c r="L44" s="41" t="str">
        <f>IFERROR(VLOOKUP($C44,Dependencias!$A$2:$D$26,2,FALSE),"")</f>
        <v>Subdirección de Infraestructura y patrimonio cultural</v>
      </c>
      <c r="M44" s="41" t="str">
        <f>IFERROR(VLOOKUP($C44,Dependencias!$A$2:$D$26,4,FALSE),"")</f>
        <v>Ivan Dario Quiñones Sanchez</v>
      </c>
      <c r="N44" s="46">
        <v>44824</v>
      </c>
      <c r="O44" s="42">
        <f>IF(N44="","Pendiente de respuesta",NETWORKDAYS(G44,N44,FESTIVOS!$A$2:$A$146))</f>
        <v>10</v>
      </c>
      <c r="P44" s="45"/>
      <c r="Q44" s="33"/>
    </row>
    <row r="45" spans="1:17" ht="17.25">
      <c r="A45" s="72" t="s">
        <v>47</v>
      </c>
      <c r="B45" s="72" t="s">
        <v>186</v>
      </c>
      <c r="C45" s="73">
        <v>230</v>
      </c>
      <c r="D45" s="38" t="s">
        <v>185</v>
      </c>
      <c r="E45" s="44">
        <v>3233042022</v>
      </c>
      <c r="F45" s="70">
        <v>20227100161562</v>
      </c>
      <c r="G45" s="43">
        <v>44811</v>
      </c>
      <c r="H45" s="39">
        <f>IF(G45="","",WORKDAY(G45,I45,FESTIVOS!$A$2:$V$146))</f>
        <v>44825</v>
      </c>
      <c r="I45" s="47">
        <f>IFERROR(IFERROR(IF(B45=VLOOKUP(B45,Dependencias!$J$3:$J$4,1,FALSE),VLOOKUP(B45,Dependencias!$J$3:$K$4,2,FALSE)),VLOOKUP(A45,Dependencias!$F$3:$I$15,4,FALSE)),"")</f>
        <v>10</v>
      </c>
      <c r="J45" s="38" t="s">
        <v>142</v>
      </c>
      <c r="K45" s="30" t="s">
        <v>266</v>
      </c>
      <c r="L45" s="41" t="str">
        <f>IFERROR(VLOOKUP($C45,Dependencias!$A$2:$D$26,2,FALSE),"")</f>
        <v>Direccion de Personas Juridicas</v>
      </c>
      <c r="M45" s="41" t="str">
        <f>IFERROR(VLOOKUP($C45,Dependencias!$A$2:$D$26,4,FALSE),"")</f>
        <v>Oscar Medina Sanchez</v>
      </c>
      <c r="N45" s="46">
        <v>44820</v>
      </c>
      <c r="O45" s="42">
        <f>IF(N45="","Pendiente de respuesta",NETWORKDAYS(G45,N45,FESTIVOS!$A$2:$A$146))</f>
        <v>8</v>
      </c>
      <c r="P45" s="45" t="s">
        <v>267</v>
      </c>
      <c r="Q45" s="33"/>
    </row>
    <row r="46" spans="1:17" ht="17.25">
      <c r="A46" s="72" t="s">
        <v>42</v>
      </c>
      <c r="B46" s="72" t="s">
        <v>186</v>
      </c>
      <c r="C46" s="73">
        <v>330</v>
      </c>
      <c r="D46" s="38" t="s">
        <v>185</v>
      </c>
      <c r="E46" s="44">
        <v>3257992022</v>
      </c>
      <c r="F46" s="68">
        <v>20227100161792</v>
      </c>
      <c r="G46" s="43">
        <v>44812</v>
      </c>
      <c r="H46" s="39">
        <f>IF(G46="","",WORKDAY(G46,I46,FESTIVOS!$A$2:$V$146))</f>
        <v>44833</v>
      </c>
      <c r="I46" s="47">
        <f>IFERROR(IFERROR(IF(B46=VLOOKUP(B46,Dependencias!$J$3:$J$4,1,FALSE),VLOOKUP(B46,Dependencias!$J$3:$K$4,2,FALSE)),VLOOKUP(A46,Dependencias!$F$3:$I$15,4,FALSE)),"")</f>
        <v>15</v>
      </c>
      <c r="J46" s="38" t="s">
        <v>144</v>
      </c>
      <c r="K46" s="30"/>
      <c r="L46" s="41" t="str">
        <f>IFERROR(VLOOKUP($C46,Dependencias!$A$2:$D$26,2,FALSE),"")</f>
        <v>Subdirección de Infraestructura y patrimonio cultural</v>
      </c>
      <c r="M46" s="41" t="str">
        <f>IFERROR(VLOOKUP($C46,Dependencias!$A$2:$D$26,4,FALSE),"")</f>
        <v>Ivan Dario Quiñones Sanchez</v>
      </c>
      <c r="N46" s="46">
        <v>44825</v>
      </c>
      <c r="O46" s="42">
        <f>IF(N46="","Pendiente de respuesta",NETWORKDAYS(G46,N46,FESTIVOS!$A$2:$A$146))</f>
        <v>10</v>
      </c>
      <c r="P46" s="45" t="s">
        <v>268</v>
      </c>
      <c r="Q46" s="33"/>
    </row>
    <row r="47" spans="1:17" ht="17.25">
      <c r="A47" s="72" t="s">
        <v>42</v>
      </c>
      <c r="B47" s="72" t="s">
        <v>186</v>
      </c>
      <c r="C47" s="73">
        <v>120</v>
      </c>
      <c r="D47" s="38" t="s">
        <v>194</v>
      </c>
      <c r="E47" s="44">
        <v>3242682022</v>
      </c>
      <c r="F47" s="68">
        <v>20227100161902</v>
      </c>
      <c r="G47" s="43">
        <v>44812</v>
      </c>
      <c r="H47" s="39">
        <f>IF(G47="","",WORKDAY(G47,I47,FESTIVOS!$A$2:$V$146))</f>
        <v>44833</v>
      </c>
      <c r="I47" s="47">
        <f>IFERROR(IFERROR(IF(B47=VLOOKUP(B47,Dependencias!$J$3:$J$4,1,FALSE),VLOOKUP(B47,Dependencias!$J$3:$K$4,2,FALSE)),VLOOKUP(A47,Dependencias!$F$3:$I$15,4,FALSE)),"")</f>
        <v>15</v>
      </c>
      <c r="J47" s="38" t="s">
        <v>153</v>
      </c>
      <c r="K47" s="30" t="s">
        <v>269</v>
      </c>
      <c r="L47" s="41" t="str">
        <f>IFERROR(VLOOKUP($C47,Dependencias!$A$2:$D$26,2,FALSE),"")</f>
        <v>Oficina Asesora de Comunicaciones</v>
      </c>
      <c r="M47" s="41" t="str">
        <f>IFERROR(VLOOKUP($C47,Dependencias!$A$2:$D$26,4,FALSE),"")</f>
        <v>Carolina Ruiz Caicedo</v>
      </c>
      <c r="N47" s="46">
        <v>44817</v>
      </c>
      <c r="O47" s="42">
        <f>IF(N47="","Pendiente de respuesta",NETWORKDAYS(G47,N47,FESTIVOS!$A$2:$A$146))</f>
        <v>4</v>
      </c>
      <c r="P47" s="45" t="s">
        <v>242</v>
      </c>
      <c r="Q47" s="33"/>
    </row>
    <row r="48" spans="1:17" ht="17.25">
      <c r="A48" s="72" t="s">
        <v>47</v>
      </c>
      <c r="B48" s="72" t="s">
        <v>186</v>
      </c>
      <c r="C48" s="73">
        <v>710</v>
      </c>
      <c r="D48" s="38" t="s">
        <v>185</v>
      </c>
      <c r="E48" s="44">
        <v>3243212022</v>
      </c>
      <c r="F48" s="68">
        <v>20227100161942</v>
      </c>
      <c r="G48" s="43">
        <v>44812</v>
      </c>
      <c r="H48" s="39">
        <f>IF(G48="","",WORKDAY(G48,I48,FESTIVOS!$A$2:$V$146))</f>
        <v>44826</v>
      </c>
      <c r="I48" s="47">
        <f>IFERROR(IFERROR(IF(B48=VLOOKUP(B48,Dependencias!$J$3:$J$4,1,FALSE),VLOOKUP(B48,Dependencias!$J$3:$K$4,2,FALSE)),VLOOKUP(A48,Dependencias!$F$3:$I$15,4,FALSE)),"")</f>
        <v>10</v>
      </c>
      <c r="J48" s="38" t="s">
        <v>138</v>
      </c>
      <c r="K48" s="30" t="s">
        <v>270</v>
      </c>
      <c r="L48" s="41" t="str">
        <f>IFERROR(VLOOKUP($C48,Dependencias!$A$2:$D$26,2,FALSE),"")</f>
        <v>Grupo Interno de Trabajo de Gestion de Servicios Administrativos</v>
      </c>
      <c r="M48" s="41" t="str">
        <f>IFERROR(VLOOKUP($C48,Dependencias!$A$2:$D$26,4,FALSE),"")</f>
        <v>Rafael Arturo Berrio Escobar</v>
      </c>
      <c r="N48" s="46">
        <v>44818</v>
      </c>
      <c r="O48" s="42">
        <f>IF(N48="","Pendiente de respuesta",NETWORKDAYS(G48,N48,FESTIVOS!$A$2:$A$146))</f>
        <v>5</v>
      </c>
      <c r="P48" s="45" t="s">
        <v>271</v>
      </c>
      <c r="Q48" s="33"/>
    </row>
    <row r="49" spans="1:17" ht="17.25">
      <c r="A49" s="72" t="s">
        <v>35</v>
      </c>
      <c r="B49" s="72" t="s">
        <v>186</v>
      </c>
      <c r="C49" s="73">
        <v>310</v>
      </c>
      <c r="D49" s="38" t="s">
        <v>185</v>
      </c>
      <c r="E49" s="44">
        <v>3259232022</v>
      </c>
      <c r="F49" s="68">
        <v>20227100161952</v>
      </c>
      <c r="G49" s="43">
        <v>44812</v>
      </c>
      <c r="H49" s="39">
        <f>IF(G49="","",WORKDAY(G49,I49,FESTIVOS!$A$2:$V$146))</f>
        <v>44833</v>
      </c>
      <c r="I49" s="47">
        <f>IFERROR(IFERROR(IF(B49=VLOOKUP(B49,Dependencias!$J$3:$J$4,1,FALSE),VLOOKUP(B49,Dependencias!$J$3:$K$4,2,FALSE)),VLOOKUP(A49,Dependencias!$F$3:$I$15,4,FALSE)),"")</f>
        <v>15</v>
      </c>
      <c r="J49" s="38" t="s">
        <v>142</v>
      </c>
      <c r="K49" s="30" t="s">
        <v>272</v>
      </c>
      <c r="L49" s="41" t="str">
        <f>IFERROR(VLOOKUP($C49,Dependencias!$A$2:$D$26,2,FALSE),"")</f>
        <v>Subdirección de Gestión Cultural y Artística</v>
      </c>
      <c r="M49" s="41" t="str">
        <f>IFERROR(VLOOKUP($C49,Dependencias!$A$2:$D$26,4,FALSE),"")</f>
        <v>Ines Elvira Montealegre Martinez</v>
      </c>
      <c r="N49" s="46"/>
      <c r="O49" s="42" t="str">
        <f>IF(N49="","Pendiente de respuesta",NETWORKDAYS(G49,N49,FESTIVOS!$A$2:$A$146))</f>
        <v>Pendiente de respuesta</v>
      </c>
      <c r="P49" s="45"/>
      <c r="Q49" s="33"/>
    </row>
    <row r="50" spans="1:17" ht="17.25">
      <c r="A50" s="72" t="s">
        <v>52</v>
      </c>
      <c r="B50" s="72" t="s">
        <v>186</v>
      </c>
      <c r="C50" s="73">
        <v>730</v>
      </c>
      <c r="D50" s="38" t="s">
        <v>185</v>
      </c>
      <c r="E50" s="44">
        <v>3243392022</v>
      </c>
      <c r="F50" s="68">
        <v>20227100161962</v>
      </c>
      <c r="G50" s="43">
        <v>44812</v>
      </c>
      <c r="H50" s="39">
        <f>IF(G50="","",WORKDAY(G50,I50,FESTIVOS!$A$2:$V$146))</f>
        <v>44826</v>
      </c>
      <c r="I50" s="47">
        <f>IFERROR(IFERROR(IF(B50=VLOOKUP(B50,Dependencias!$J$3:$J$4,1,FALSE),VLOOKUP(B50,Dependencias!$J$3:$K$4,2,FALSE)),VLOOKUP(A50,Dependencias!$F$3:$I$15,4,FALSE)),"")</f>
        <v>10</v>
      </c>
      <c r="J50" s="38" t="s">
        <v>138</v>
      </c>
      <c r="K50" s="30" t="s">
        <v>273</v>
      </c>
      <c r="L50" s="41" t="str">
        <f>IFERROR(VLOOKUP($C50,Dependencias!$A$2:$D$26,2,FALSE),"")</f>
        <v>Grupo Interno De Trabajo De Gestión Del Talento Humano</v>
      </c>
      <c r="M50" s="41" t="str">
        <f>IFERROR(VLOOKUP($C50,Dependencias!$A$2:$D$26,4,FALSE),"")</f>
        <v>Alba Nohora Diaz Galan</v>
      </c>
      <c r="N50" s="46">
        <v>44825</v>
      </c>
      <c r="O50" s="42">
        <f>IF(N50="","Pendiente de respuesta",NETWORKDAYS(G50,N50,FESTIVOS!$A$2:$A$146))</f>
        <v>10</v>
      </c>
      <c r="P50" s="45" t="s">
        <v>274</v>
      </c>
      <c r="Q50" s="33"/>
    </row>
    <row r="51" spans="1:17" ht="17.25">
      <c r="A51" s="72" t="s">
        <v>42</v>
      </c>
      <c r="B51" s="72" t="s">
        <v>24</v>
      </c>
      <c r="C51" s="73">
        <v>700</v>
      </c>
      <c r="D51" s="38" t="s">
        <v>185</v>
      </c>
      <c r="E51" s="44">
        <v>3280922022</v>
      </c>
      <c r="F51" s="70">
        <v>20227100162082</v>
      </c>
      <c r="G51" s="43">
        <v>44812</v>
      </c>
      <c r="H51" s="39">
        <f>IF(G51="","",WORKDAY(G51,I51,FESTIVOS!$A$2:$V$146))</f>
        <v>44819</v>
      </c>
      <c r="I51" s="47">
        <f>IFERROR(IFERROR(IF(B51=VLOOKUP(B51,Dependencias!$J$3:$J$4,1,FALSE),VLOOKUP(B51,Dependencias!$J$3:$K$4,2,FALSE)),VLOOKUP(A51,Dependencias!$F$3:$I$15,4,FALSE)),"")</f>
        <v>5</v>
      </c>
      <c r="J51" s="38" t="s">
        <v>142</v>
      </c>
      <c r="K51" s="30" t="s">
        <v>275</v>
      </c>
      <c r="L51" s="41" t="str">
        <f>IFERROR(VLOOKUP($C51,Dependencias!$A$2:$D$26,2,FALSE),"")</f>
        <v>Direccion de Gestion Corporativa</v>
      </c>
      <c r="M51" s="41" t="str">
        <f>IFERROR(VLOOKUP($C51,Dependencias!$A$2:$D$26,4,FALSE),"")</f>
        <v>Yamile Borja Martinez</v>
      </c>
      <c r="N51" s="46">
        <v>44816</v>
      </c>
      <c r="O51" s="42">
        <f>IF(N51="","Pendiente de respuesta",NETWORKDAYS(G51,N51,FESTIVOS!$A$2:$A$146))</f>
        <v>3</v>
      </c>
      <c r="P51" s="45" t="s">
        <v>238</v>
      </c>
      <c r="Q51" s="33"/>
    </row>
    <row r="52" spans="1:17" ht="17.25">
      <c r="A52" s="72" t="s">
        <v>42</v>
      </c>
      <c r="B52" s="72" t="s">
        <v>186</v>
      </c>
      <c r="C52" s="73">
        <v>330</v>
      </c>
      <c r="D52" s="38" t="s">
        <v>185</v>
      </c>
      <c r="E52" s="44">
        <v>3244952022</v>
      </c>
      <c r="F52" s="68">
        <v>20227100162112</v>
      </c>
      <c r="G52" s="43">
        <v>44812</v>
      </c>
      <c r="H52" s="39">
        <f>IF(G52="","",WORKDAY(G52,I52,FESTIVOS!$A$2:$V$146))</f>
        <v>44833</v>
      </c>
      <c r="I52" s="47">
        <f>IFERROR(IFERROR(IF(B52=VLOOKUP(B52,Dependencias!$J$3:$J$4,1,FALSE),VLOOKUP(B52,Dependencias!$J$3:$K$4,2,FALSE)),VLOOKUP(A52,Dependencias!$F$3:$I$15,4,FALSE)),"")</f>
        <v>15</v>
      </c>
      <c r="J52" s="38" t="s">
        <v>144</v>
      </c>
      <c r="K52" s="30" t="s">
        <v>276</v>
      </c>
      <c r="L52" s="41" t="str">
        <f>IFERROR(VLOOKUP($C52,Dependencias!$A$2:$D$26,2,FALSE),"")</f>
        <v>Subdirección de Infraestructura y patrimonio cultural</v>
      </c>
      <c r="M52" s="41" t="str">
        <f>IFERROR(VLOOKUP($C52,Dependencias!$A$2:$D$26,4,FALSE),"")</f>
        <v>Ivan Dario Quiñones Sanchez</v>
      </c>
      <c r="N52" s="46">
        <v>44830</v>
      </c>
      <c r="O52" s="42">
        <f>IF(N52="","Pendiente de respuesta",NETWORKDAYS(G52,N52,FESTIVOS!$A$2:$A$146))</f>
        <v>13</v>
      </c>
      <c r="P52" s="45" t="s">
        <v>277</v>
      </c>
      <c r="Q52" s="33"/>
    </row>
    <row r="53" spans="1:17" ht="17.25">
      <c r="A53" s="72" t="s">
        <v>47</v>
      </c>
      <c r="B53" s="72" t="s">
        <v>24</v>
      </c>
      <c r="C53" s="73">
        <v>700</v>
      </c>
      <c r="D53" s="38" t="s">
        <v>188</v>
      </c>
      <c r="E53" s="44">
        <v>3186742022</v>
      </c>
      <c r="F53" s="68">
        <v>20227100162792</v>
      </c>
      <c r="G53" s="43">
        <v>44809</v>
      </c>
      <c r="H53" s="39">
        <f>IF(G53="","",WORKDAY(G53,I53,FESTIVOS!$A$2:$V$146))</f>
        <v>44816</v>
      </c>
      <c r="I53" s="47">
        <f>IFERROR(IFERROR(IF(B53=VLOOKUP(B53,Dependencias!$J$3:$J$4,1,FALSE),VLOOKUP(B53,Dependencias!$J$3:$K$4,2,FALSE)),VLOOKUP(A53,Dependencias!$F$3:$I$15,4,FALSE)),"")</f>
        <v>5</v>
      </c>
      <c r="J53" s="38" t="s">
        <v>190</v>
      </c>
      <c r="K53" s="45" t="s">
        <v>278</v>
      </c>
      <c r="L53" s="41" t="str">
        <f>IFERROR(VLOOKUP($C53,Dependencias!$A$2:$D$26,2,FALSE),"")</f>
        <v>Direccion de Gestion Corporativa</v>
      </c>
      <c r="M53" s="41" t="str">
        <f>IFERROR(VLOOKUP($C53,Dependencias!$A$2:$D$26,4,FALSE),"")</f>
        <v>Yamile Borja Martinez</v>
      </c>
      <c r="N53" s="46">
        <v>44816</v>
      </c>
      <c r="O53" s="42">
        <f>IF(N53="","Pendiente de respuesta",NETWORKDAYS(G53,N53,FESTIVOS!$A$2:$A$146))</f>
        <v>6</v>
      </c>
      <c r="P53" s="45" t="s">
        <v>279</v>
      </c>
      <c r="Q53" s="33"/>
    </row>
    <row r="54" spans="1:17" ht="17.25">
      <c r="A54" s="72" t="s">
        <v>47</v>
      </c>
      <c r="B54" s="72" t="s">
        <v>24</v>
      </c>
      <c r="C54" s="73">
        <v>700</v>
      </c>
      <c r="D54" s="38" t="s">
        <v>188</v>
      </c>
      <c r="E54" s="44">
        <v>3188582022</v>
      </c>
      <c r="F54" s="68">
        <v>20227100162812</v>
      </c>
      <c r="G54" s="43">
        <v>44809</v>
      </c>
      <c r="H54" s="39">
        <f>IF(G54="","",WORKDAY(G54,I54,FESTIVOS!$A$2:$V$146))</f>
        <v>44816</v>
      </c>
      <c r="I54" s="47">
        <f>IFERROR(IFERROR(IF(B54=VLOOKUP(B54,Dependencias!$J$3:$J$4,1,FALSE),VLOOKUP(B54,Dependencias!$J$3:$K$4,2,FALSE)),VLOOKUP(A54,Dependencias!$F$3:$I$15,4,FALSE)),"")</f>
        <v>5</v>
      </c>
      <c r="J54" s="38" t="s">
        <v>190</v>
      </c>
      <c r="K54" s="45" t="s">
        <v>280</v>
      </c>
      <c r="L54" s="41" t="str">
        <f>IFERROR(VLOOKUP($C54,Dependencias!$A$2:$D$26,2,FALSE),"")</f>
        <v>Direccion de Gestion Corporativa</v>
      </c>
      <c r="M54" s="41" t="str">
        <f>IFERROR(VLOOKUP($C54,Dependencias!$A$2:$D$26,4,FALSE),"")</f>
        <v>Yamile Borja Martinez</v>
      </c>
      <c r="N54" s="46">
        <v>44816</v>
      </c>
      <c r="O54" s="42">
        <f>IF(N54="","Pendiente de respuesta",NETWORKDAYS(G54,N54,FESTIVOS!$A$2:$A$146))</f>
        <v>6</v>
      </c>
      <c r="P54" s="45" t="s">
        <v>279</v>
      </c>
      <c r="Q54" s="33"/>
    </row>
    <row r="55" spans="1:17" ht="17.25">
      <c r="A55" s="72" t="s">
        <v>35</v>
      </c>
      <c r="B55" s="72" t="s">
        <v>186</v>
      </c>
      <c r="C55" s="73">
        <v>210</v>
      </c>
      <c r="D55" s="38" t="s">
        <v>188</v>
      </c>
      <c r="E55" s="44">
        <v>3101932022</v>
      </c>
      <c r="F55" s="68">
        <v>20227100162822</v>
      </c>
      <c r="G55" s="43">
        <v>44809</v>
      </c>
      <c r="H55" s="39">
        <f>IF(G55="","",WORKDAY(G55,I55,FESTIVOS!$A$2:$V$146))</f>
        <v>44830</v>
      </c>
      <c r="I55" s="47">
        <f>IFERROR(IFERROR(IF(B55=VLOOKUP(B55,Dependencias!$J$3:$J$4,1,FALSE),VLOOKUP(B55,Dependencias!$J$3:$K$4,2,FALSE)),VLOOKUP(A55,Dependencias!$F$3:$I$15,4,FALSE)),"")</f>
        <v>15</v>
      </c>
      <c r="J55" s="38" t="s">
        <v>189</v>
      </c>
      <c r="K55" s="45" t="s">
        <v>281</v>
      </c>
      <c r="L55" s="41" t="str">
        <f>IFERROR(VLOOKUP($C55,Dependencias!$A$2:$D$26,2,FALSE),"")</f>
        <v>Dirección de Asuntos Locales y Participación</v>
      </c>
      <c r="M55" s="41" t="str">
        <f>IFERROR(VLOOKUP($C55,Dependencias!$A$2:$D$26,4,FALSE),"")</f>
        <v>Alejandro Franco Plata</v>
      </c>
      <c r="N55" s="46">
        <v>44817</v>
      </c>
      <c r="O55" s="42">
        <f>IF(N55="","Pendiente de respuesta",NETWORKDAYS(G55,N55,FESTIVOS!$A$2:$A$146))</f>
        <v>7</v>
      </c>
      <c r="P55" s="45" t="s">
        <v>199</v>
      </c>
      <c r="Q55" s="33"/>
    </row>
    <row r="56" spans="1:17" ht="17.25">
      <c r="A56" s="72" t="s">
        <v>67</v>
      </c>
      <c r="B56" s="72" t="s">
        <v>186</v>
      </c>
      <c r="C56" s="73">
        <v>900</v>
      </c>
      <c r="D56" s="38" t="s">
        <v>188</v>
      </c>
      <c r="E56" s="44">
        <v>3210572022</v>
      </c>
      <c r="F56" s="68">
        <v>20227100162862</v>
      </c>
      <c r="G56" s="43">
        <v>44810</v>
      </c>
      <c r="H56" s="39">
        <f>IF(G56="","",WORKDAY(G56,I56,FESTIVOS!$A$2:$V$146))</f>
        <v>44831</v>
      </c>
      <c r="I56" s="47">
        <f>IFERROR(IFERROR(IF(B56=VLOOKUP(B56,Dependencias!$J$3:$J$4,1,FALSE),VLOOKUP(B56,Dependencias!$J$3:$K$4,2,FALSE)),VLOOKUP(A56,Dependencias!$F$3:$I$15,4,FALSE)),"")</f>
        <v>15</v>
      </c>
      <c r="J56" s="38" t="s">
        <v>187</v>
      </c>
      <c r="K56" s="45" t="s">
        <v>282</v>
      </c>
      <c r="L56" s="41" t="str">
        <f>IFERROR(VLOOKUP($C56,Dependencias!$A$2:$D$26,2,FALSE),"")</f>
        <v>Subsecretaria de Cultura Ciudadana y Gestión del Conocimiento</v>
      </c>
      <c r="M56" s="41" t="str">
        <f>IFERROR(VLOOKUP($C56,Dependencias!$A$2:$D$26,4,FALSE),"")</f>
        <v>Henry Samuel Murrain Knudson</v>
      </c>
      <c r="N56" s="46">
        <v>44831</v>
      </c>
      <c r="O56" s="42">
        <f>IF(N56="","Pendiente de respuesta",NETWORKDAYS(G56,N56,FESTIVOS!$A$2:$A$146))</f>
        <v>16</v>
      </c>
      <c r="P56" s="45" t="s">
        <v>283</v>
      </c>
      <c r="Q56" s="33"/>
    </row>
    <row r="57" spans="1:17" ht="17.25">
      <c r="A57" s="72" t="s">
        <v>42</v>
      </c>
      <c r="B57" s="72" t="s">
        <v>24</v>
      </c>
      <c r="C57" s="73">
        <v>700</v>
      </c>
      <c r="D57" s="38" t="s">
        <v>188</v>
      </c>
      <c r="E57" s="44">
        <v>3189082022</v>
      </c>
      <c r="F57" s="68">
        <v>20227100162872</v>
      </c>
      <c r="G57" s="43">
        <v>44811</v>
      </c>
      <c r="H57" s="39">
        <f>IF(G57="","",WORKDAY(G57,I57,FESTIVOS!$A$2:$V$146))</f>
        <v>44818</v>
      </c>
      <c r="I57" s="47">
        <f>IFERROR(IFERROR(IF(B57=VLOOKUP(B57,Dependencias!$J$3:$J$4,1,FALSE),VLOOKUP(B57,Dependencias!$J$3:$K$4,2,FALSE)),VLOOKUP(A57,Dependencias!$F$3:$I$15,4,FALSE)),"")</f>
        <v>5</v>
      </c>
      <c r="J57" s="38" t="s">
        <v>190</v>
      </c>
      <c r="K57" s="45" t="s">
        <v>284</v>
      </c>
      <c r="L57" s="41" t="str">
        <f>IFERROR(VLOOKUP($C57,Dependencias!$A$2:$D$26,2,FALSE),"")</f>
        <v>Direccion de Gestion Corporativa</v>
      </c>
      <c r="M57" s="41" t="str">
        <f>IFERROR(VLOOKUP($C57,Dependencias!$A$2:$D$26,4,FALSE),"")</f>
        <v>Yamile Borja Martinez</v>
      </c>
      <c r="N57" s="46">
        <v>44813</v>
      </c>
      <c r="O57" s="42">
        <f>IF(N57="","Pendiente de respuesta",NETWORKDAYS(G57,N57,FESTIVOS!$A$2:$A$146))</f>
        <v>3</v>
      </c>
      <c r="P57" s="45" t="s">
        <v>285</v>
      </c>
      <c r="Q57" s="33"/>
    </row>
    <row r="58" spans="1:17" ht="17.25">
      <c r="A58" s="72" t="s">
        <v>47</v>
      </c>
      <c r="B58" s="72" t="s">
        <v>24</v>
      </c>
      <c r="C58" s="73">
        <v>700</v>
      </c>
      <c r="D58" s="38" t="s">
        <v>188</v>
      </c>
      <c r="E58" s="44">
        <v>3225752022</v>
      </c>
      <c r="F58" s="68">
        <v>20227100162882</v>
      </c>
      <c r="G58" s="43">
        <v>44811</v>
      </c>
      <c r="H58" s="39">
        <f>IF(G58="","",WORKDAY(G58,I58,FESTIVOS!$A$2:$V$146))</f>
        <v>44818</v>
      </c>
      <c r="I58" s="47">
        <f>IFERROR(IFERROR(IF(B58=VLOOKUP(B58,Dependencias!$J$3:$J$4,1,FALSE),VLOOKUP(B58,Dependencias!$J$3:$K$4,2,FALSE)),VLOOKUP(A58,Dependencias!$F$3:$I$15,4,FALSE)),"")</f>
        <v>5</v>
      </c>
      <c r="J58" s="38" t="s">
        <v>190</v>
      </c>
      <c r="K58" s="45" t="s">
        <v>286</v>
      </c>
      <c r="L58" s="41" t="str">
        <f>IFERROR(VLOOKUP($C58,Dependencias!$A$2:$D$26,2,FALSE),"")</f>
        <v>Direccion de Gestion Corporativa</v>
      </c>
      <c r="M58" s="41" t="str">
        <f>IFERROR(VLOOKUP($C58,Dependencias!$A$2:$D$26,4,FALSE),"")</f>
        <v>Yamile Borja Martinez</v>
      </c>
      <c r="N58" s="46">
        <v>44818</v>
      </c>
      <c r="O58" s="42">
        <f>IF(N58="","Pendiente de respuesta",NETWORKDAYS(G58,N58,FESTIVOS!$A$2:$A$146))</f>
        <v>6</v>
      </c>
      <c r="P58" s="45" t="s">
        <v>287</v>
      </c>
      <c r="Q58" s="33"/>
    </row>
    <row r="59" spans="1:17" ht="17.25">
      <c r="A59" s="72" t="s">
        <v>47</v>
      </c>
      <c r="B59" s="72" t="s">
        <v>24</v>
      </c>
      <c r="C59" s="73">
        <v>700</v>
      </c>
      <c r="D59" s="38" t="s">
        <v>188</v>
      </c>
      <c r="E59" s="44">
        <v>3227112022</v>
      </c>
      <c r="F59" s="68">
        <v>20227100162902</v>
      </c>
      <c r="G59" s="43">
        <v>44811</v>
      </c>
      <c r="H59" s="39">
        <f>IF(G59="","",WORKDAY(G59,I59,FESTIVOS!$A$2:$V$146))</f>
        <v>44818</v>
      </c>
      <c r="I59" s="47">
        <f>IFERROR(IFERROR(IF(B59=VLOOKUP(B59,Dependencias!$J$3:$J$4,1,FALSE),VLOOKUP(B59,Dependencias!$J$3:$K$4,2,FALSE)),VLOOKUP(A59,Dependencias!$F$3:$I$15,4,FALSE)),"")</f>
        <v>5</v>
      </c>
      <c r="J59" s="38" t="s">
        <v>190</v>
      </c>
      <c r="K59" s="45" t="s">
        <v>288</v>
      </c>
      <c r="L59" s="41" t="str">
        <f>IFERROR(VLOOKUP($C59,Dependencias!$A$2:$D$26,2,FALSE),"")</f>
        <v>Direccion de Gestion Corporativa</v>
      </c>
      <c r="M59" s="41" t="str">
        <f>IFERROR(VLOOKUP($C59,Dependencias!$A$2:$D$26,4,FALSE),"")</f>
        <v>Yamile Borja Martinez</v>
      </c>
      <c r="N59" s="46">
        <v>44818</v>
      </c>
      <c r="O59" s="42">
        <f>IF(N59="","Pendiente de respuesta",NETWORKDAYS(G59,N59,FESTIVOS!$A$2:$A$146))</f>
        <v>6</v>
      </c>
      <c r="P59" s="45" t="s">
        <v>289</v>
      </c>
      <c r="Q59" s="33"/>
    </row>
    <row r="60" spans="1:17" ht="17.25">
      <c r="A60" s="72" t="s">
        <v>42</v>
      </c>
      <c r="B60" s="72" t="s">
        <v>186</v>
      </c>
      <c r="C60" s="73">
        <v>900</v>
      </c>
      <c r="D60" s="38" t="s">
        <v>188</v>
      </c>
      <c r="E60" s="44">
        <v>3218672022</v>
      </c>
      <c r="F60" s="68">
        <v>20227100163072</v>
      </c>
      <c r="G60" s="43">
        <v>44811</v>
      </c>
      <c r="H60" s="39">
        <f>IF(G60="","",WORKDAY(G60,I60,FESTIVOS!$A$2:$V$146))</f>
        <v>44832</v>
      </c>
      <c r="I60" s="47">
        <f>IFERROR(IFERROR(IF(B60=VLOOKUP(B60,Dependencias!$J$3:$J$4,1,FALSE),VLOOKUP(B60,Dependencias!$J$3:$K$4,2,FALSE)),VLOOKUP(A60,Dependencias!$F$3:$I$15,4,FALSE)),"")</f>
        <v>15</v>
      </c>
      <c r="J60" s="38" t="s">
        <v>142</v>
      </c>
      <c r="K60" s="45" t="s">
        <v>290</v>
      </c>
      <c r="L60" s="41" t="str">
        <f>IFERROR(VLOOKUP($C60,Dependencias!$A$2:$D$26,2,FALSE),"")</f>
        <v>Subsecretaria de Cultura Ciudadana y Gestión del Conocimiento</v>
      </c>
      <c r="M60" s="41" t="str">
        <f>IFERROR(VLOOKUP($C60,Dependencias!$A$2:$D$26,4,FALSE),"")</f>
        <v>Henry Samuel Murrain Knudson</v>
      </c>
      <c r="N60" s="46">
        <v>44830</v>
      </c>
      <c r="O60" s="42">
        <f>IF(N60="","Pendiente de respuesta",NETWORKDAYS(G60,N60,FESTIVOS!$A$2:$A$146))</f>
        <v>14</v>
      </c>
      <c r="P60" s="45"/>
      <c r="Q60" s="33"/>
    </row>
    <row r="61" spans="1:17" ht="17.25">
      <c r="A61" s="72" t="s">
        <v>42</v>
      </c>
      <c r="B61" s="72" t="s">
        <v>186</v>
      </c>
      <c r="C61" s="73">
        <v>700</v>
      </c>
      <c r="D61" s="38" t="s">
        <v>188</v>
      </c>
      <c r="E61" s="44">
        <v>3232412022</v>
      </c>
      <c r="F61" s="68">
        <v>20227100163092</v>
      </c>
      <c r="G61" s="43">
        <v>44811</v>
      </c>
      <c r="H61" s="39">
        <f>IF(G61="","",WORKDAY(G61,I61,FESTIVOS!$A$2:$V$146))</f>
        <v>44832</v>
      </c>
      <c r="I61" s="47">
        <f>IFERROR(IFERROR(IF(B61=VLOOKUP(B61,Dependencias!$J$3:$J$4,1,FALSE),VLOOKUP(B61,Dependencias!$J$3:$K$4,2,FALSE)),VLOOKUP(A61,Dependencias!$F$3:$I$15,4,FALSE)),"")</f>
        <v>15</v>
      </c>
      <c r="J61" s="38" t="s">
        <v>153</v>
      </c>
      <c r="K61" s="45" t="s">
        <v>291</v>
      </c>
      <c r="L61" s="41" t="str">
        <f>IFERROR(VLOOKUP($C61,Dependencias!$A$2:$D$26,2,FALSE),"")</f>
        <v>Direccion de Gestion Corporativa</v>
      </c>
      <c r="M61" s="41" t="str">
        <f>IFERROR(VLOOKUP($C61,Dependencias!$A$2:$D$26,4,FALSE),"")</f>
        <v>Yamile Borja Martinez</v>
      </c>
      <c r="N61" s="46">
        <v>44825</v>
      </c>
      <c r="O61" s="42">
        <f>IF(N61="","Pendiente de respuesta",NETWORKDAYS(G61,N61,FESTIVOS!$A$2:$A$146))</f>
        <v>11</v>
      </c>
      <c r="P61" s="45"/>
      <c r="Q61" s="33"/>
    </row>
    <row r="62" spans="1:17" ht="17.25">
      <c r="A62" s="72" t="s">
        <v>47</v>
      </c>
      <c r="B62" s="72" t="s">
        <v>186</v>
      </c>
      <c r="C62" s="73">
        <v>700</v>
      </c>
      <c r="D62" s="38" t="s">
        <v>188</v>
      </c>
      <c r="E62" s="44">
        <v>3231312022</v>
      </c>
      <c r="F62" s="68">
        <v>20227100163362</v>
      </c>
      <c r="G62" s="43">
        <v>44812</v>
      </c>
      <c r="H62" s="39">
        <f>IF(G62="","",WORKDAY(G62,I62,FESTIVOS!$A$2:$V$146))</f>
        <v>44826</v>
      </c>
      <c r="I62" s="47">
        <f>IFERROR(IFERROR(IF(B62=VLOOKUP(B62,Dependencias!$J$3:$J$4,1,FALSE),VLOOKUP(B62,Dependencias!$J$3:$K$4,2,FALSE)),VLOOKUP(A62,Dependencias!$F$3:$I$15,4,FALSE)),"")</f>
        <v>10</v>
      </c>
      <c r="J62" s="38" t="s">
        <v>153</v>
      </c>
      <c r="K62" s="45" t="s">
        <v>292</v>
      </c>
      <c r="L62" s="41" t="str">
        <f>IFERROR(VLOOKUP($C62,Dependencias!$A$2:$D$26,2,FALSE),"")</f>
        <v>Direccion de Gestion Corporativa</v>
      </c>
      <c r="M62" s="41" t="str">
        <f>IFERROR(VLOOKUP($C62,Dependencias!$A$2:$D$26,4,FALSE),"")</f>
        <v>Yamile Borja Martinez</v>
      </c>
      <c r="N62" s="46">
        <v>44824</v>
      </c>
      <c r="O62" s="42">
        <f>IF(N62="","Pendiente de respuesta",NETWORKDAYS(G62,N62,FESTIVOS!$A$2:$A$146))</f>
        <v>9</v>
      </c>
      <c r="P62" s="45" t="s">
        <v>293</v>
      </c>
      <c r="Q62" s="33"/>
    </row>
    <row r="63" spans="1:17" ht="17.25">
      <c r="A63" s="72" t="s">
        <v>42</v>
      </c>
      <c r="B63" s="72" t="s">
        <v>186</v>
      </c>
      <c r="C63" s="73">
        <v>910</v>
      </c>
      <c r="D63" s="38" t="s">
        <v>185</v>
      </c>
      <c r="E63" s="44">
        <v>3245112022</v>
      </c>
      <c r="F63" s="68">
        <v>20227100162152</v>
      </c>
      <c r="G63" s="43">
        <v>44812</v>
      </c>
      <c r="H63" s="39">
        <f>IF(G63="","",WORKDAY(G63,I63,FESTIVOS!$A$2:$V$146))</f>
        <v>44833</v>
      </c>
      <c r="I63" s="47">
        <f>IFERROR(IFERROR(IF(B63=VLOOKUP(B63,Dependencias!$J$3:$J$4,1,FALSE),VLOOKUP(B63,Dependencias!$J$3:$K$4,2,FALSE)),VLOOKUP(A63,Dependencias!$F$3:$I$15,4,FALSE)),"")</f>
        <v>15</v>
      </c>
      <c r="J63" s="38" t="s">
        <v>142</v>
      </c>
      <c r="K63" s="45" t="s">
        <v>294</v>
      </c>
      <c r="L63" s="41" t="str">
        <f>IFERROR(VLOOKUP($C63,Dependencias!$A$2:$D$26,2,FALSE),"")</f>
        <v>Direccion Observatorio y Gestion del Conocimiento Cultural</v>
      </c>
      <c r="M63" s="41" t="str">
        <f>IFERROR(VLOOKUP($C63,Dependencias!$A$2:$D$26,4,FALSE),"")</f>
        <v>Sayra Guinette Aldana Hernandez</v>
      </c>
      <c r="N63" s="46">
        <v>44820</v>
      </c>
      <c r="O63" s="42">
        <f>IF(N63="","Pendiente de respuesta",NETWORKDAYS(G63,N63,FESTIVOS!$A$2:$A$146))</f>
        <v>7</v>
      </c>
      <c r="P63" s="45" t="s">
        <v>295</v>
      </c>
      <c r="Q63" s="33"/>
    </row>
    <row r="64" spans="1:17" ht="17.25">
      <c r="A64" s="72" t="s">
        <v>42</v>
      </c>
      <c r="B64" s="72" t="s">
        <v>186</v>
      </c>
      <c r="C64" s="73">
        <v>700</v>
      </c>
      <c r="D64" s="38" t="s">
        <v>185</v>
      </c>
      <c r="E64" s="45">
        <v>3245482022</v>
      </c>
      <c r="F64" s="68">
        <v>20227100162182</v>
      </c>
      <c r="G64" s="43">
        <v>44812</v>
      </c>
      <c r="H64" s="39">
        <f>IF(G64="","",WORKDAY(G64,I64,FESTIVOS!$A$2:$V$146))</f>
        <v>44833</v>
      </c>
      <c r="I64" s="47">
        <f>IFERROR(IFERROR(IF(B64=VLOOKUP(B64,Dependencias!$J$3:$J$4,1,FALSE),VLOOKUP(B64,Dependencias!$J$3:$K$4,2,FALSE)),VLOOKUP(A64,Dependencias!$F$3:$I$15,4,FALSE)),"")</f>
        <v>15</v>
      </c>
      <c r="J64" s="38" t="s">
        <v>153</v>
      </c>
      <c r="K64" s="45" t="s">
        <v>296</v>
      </c>
      <c r="L64" s="41" t="str">
        <f>IFERROR(VLOOKUP($C64,Dependencias!$A$2:$D$26,2,FALSE),"")</f>
        <v>Direccion de Gestion Corporativa</v>
      </c>
      <c r="M64" s="41" t="str">
        <f>IFERROR(VLOOKUP($C64,Dependencias!$A$2:$D$26,4,FALSE),"")</f>
        <v>Yamile Borja Martinez</v>
      </c>
      <c r="N64" s="46">
        <v>44833</v>
      </c>
      <c r="O64" s="42">
        <f>IF(N64="","Pendiente de respuesta",NETWORKDAYS(G64,N64,FESTIVOS!$A$2:$A$146))</f>
        <v>16</v>
      </c>
      <c r="P64" s="45" t="s">
        <v>297</v>
      </c>
      <c r="Q64" s="33"/>
    </row>
    <row r="65" spans="1:17" ht="17.25">
      <c r="A65" s="72" t="s">
        <v>42</v>
      </c>
      <c r="B65" s="72" t="s">
        <v>186</v>
      </c>
      <c r="C65" s="73">
        <v>330</v>
      </c>
      <c r="D65" s="38" t="s">
        <v>185</v>
      </c>
      <c r="E65" s="44">
        <v>3249552022</v>
      </c>
      <c r="F65" s="68">
        <v>20227100162432</v>
      </c>
      <c r="G65" s="43">
        <v>44812</v>
      </c>
      <c r="H65" s="39">
        <f>IF(G65="","",WORKDAY(G65,I65,FESTIVOS!$A$2:$V$146))</f>
        <v>44833</v>
      </c>
      <c r="I65" s="47">
        <f>IFERROR(IFERROR(IF(B65=VLOOKUP(B65,Dependencias!$J$3:$J$4,1,FALSE),VLOOKUP(B65,Dependencias!$J$3:$K$4,2,FALSE)),VLOOKUP(A65,Dependencias!$F$3:$I$15,4,FALSE)),"")</f>
        <v>15</v>
      </c>
      <c r="J65" s="38" t="s">
        <v>144</v>
      </c>
      <c r="K65" s="45" t="s">
        <v>298</v>
      </c>
      <c r="L65" s="41" t="str">
        <f>IFERROR(VLOOKUP($C65,Dependencias!$A$2:$D$26,2,FALSE),"")</f>
        <v>Subdirección de Infraestructura y patrimonio cultural</v>
      </c>
      <c r="M65" s="41" t="str">
        <f>IFERROR(VLOOKUP($C65,Dependencias!$A$2:$D$26,4,FALSE),"")</f>
        <v>Ivan Dario Quiñones Sanchez</v>
      </c>
      <c r="N65" s="46">
        <v>44816</v>
      </c>
      <c r="O65" s="42">
        <f>IF(N65="","Pendiente de respuesta",NETWORKDAYS(G65,N65,FESTIVOS!$A$2:$A$146))</f>
        <v>3</v>
      </c>
      <c r="P65" s="45" t="s">
        <v>299</v>
      </c>
      <c r="Q65" s="33"/>
    </row>
    <row r="66" spans="1:17" ht="17.25">
      <c r="A66" s="72" t="s">
        <v>57</v>
      </c>
      <c r="B66" s="72" t="s">
        <v>186</v>
      </c>
      <c r="C66" s="73">
        <v>210</v>
      </c>
      <c r="D66" s="38" t="s">
        <v>185</v>
      </c>
      <c r="E66" s="44">
        <v>3262622022</v>
      </c>
      <c r="F66" s="68">
        <v>20227100163112</v>
      </c>
      <c r="G66" s="43">
        <v>44813</v>
      </c>
      <c r="H66" s="39">
        <f>IF(G66="","",WORKDAY(G66,I66,FESTIVOS!$A$2:$V$146))</f>
        <v>44858</v>
      </c>
      <c r="I66" s="47">
        <f>IFERROR(IFERROR(IF(B66=VLOOKUP(B66,Dependencias!$J$3:$J$4,1,FALSE),VLOOKUP(B66,Dependencias!$J$3:$K$4,2,FALSE)),VLOOKUP(A66,Dependencias!$F$3:$I$15,4,FALSE)),"")</f>
        <v>30</v>
      </c>
      <c r="J66" s="38" t="s">
        <v>189</v>
      </c>
      <c r="K66" s="45" t="s">
        <v>300</v>
      </c>
      <c r="L66" s="41" t="str">
        <f>IFERROR(VLOOKUP($C66,Dependencias!$A$2:$D$26,2,FALSE),"")</f>
        <v>Dirección de Asuntos Locales y Participación</v>
      </c>
      <c r="M66" s="41" t="str">
        <f>IFERROR(VLOOKUP($C66,Dependencias!$A$2:$D$26,4,FALSE),"")</f>
        <v>Alejandro Franco Plata</v>
      </c>
      <c r="N66" s="46"/>
      <c r="O66" s="42" t="str">
        <f>IF(N66="","Pendiente de respuesta",NETWORKDAYS(G66,N66,FESTIVOS!$A$2:$A$146))</f>
        <v>Pendiente de respuesta</v>
      </c>
      <c r="P66" s="45"/>
      <c r="Q66" s="33"/>
    </row>
    <row r="67" spans="1:17" ht="17.25">
      <c r="A67" s="72" t="s">
        <v>42</v>
      </c>
      <c r="B67" s="72" t="s">
        <v>186</v>
      </c>
      <c r="C67" s="73">
        <v>700</v>
      </c>
      <c r="D67" s="38" t="s">
        <v>188</v>
      </c>
      <c r="E67" s="56">
        <v>3172782022</v>
      </c>
      <c r="F67" s="68">
        <v>20227100164492</v>
      </c>
      <c r="G67" s="43">
        <v>44806</v>
      </c>
      <c r="H67" s="39">
        <f>IF(G67="","",WORKDAY(G67,I67,FESTIVOS!$A$2:$V$146))</f>
        <v>44827</v>
      </c>
      <c r="I67" s="47">
        <f>IFERROR(IFERROR(IF(B67=VLOOKUP(B67,Dependencias!$J$3:$J$4,1,FALSE),VLOOKUP(B67,Dependencias!$J$3:$K$4,2,FALSE)),VLOOKUP(A67,Dependencias!$F$3:$I$15,4,FALSE)),"")</f>
        <v>15</v>
      </c>
      <c r="J67" s="38" t="s">
        <v>190</v>
      </c>
      <c r="K67" s="45" t="s">
        <v>301</v>
      </c>
      <c r="L67" s="41" t="str">
        <f>IFERROR(VLOOKUP($C67,Dependencias!$A$2:$D$26,2,FALSE),"")</f>
        <v>Direccion de Gestion Corporativa</v>
      </c>
      <c r="M67" s="41" t="str">
        <f>IFERROR(VLOOKUP($C67,Dependencias!$A$2:$D$26,4,FALSE),"")</f>
        <v>Yamile Borja Martinez</v>
      </c>
      <c r="N67" s="46">
        <v>44816</v>
      </c>
      <c r="O67" s="42">
        <f>IF(N67="","Pendiente de respuesta",NETWORKDAYS(G67,N67,FESTIVOS!$A$2:$A$146))</f>
        <v>7</v>
      </c>
      <c r="P67" s="45" t="s">
        <v>195</v>
      </c>
      <c r="Q67" s="33"/>
    </row>
    <row r="68" spans="1:17" ht="17.25">
      <c r="A68" s="72" t="s">
        <v>47</v>
      </c>
      <c r="B68" s="72" t="s">
        <v>186</v>
      </c>
      <c r="C68" s="73">
        <v>700</v>
      </c>
      <c r="D68" s="38" t="s">
        <v>188</v>
      </c>
      <c r="E68" s="44">
        <v>3237672022</v>
      </c>
      <c r="F68" s="68">
        <v>20227100164162</v>
      </c>
      <c r="G68" s="43">
        <v>44812</v>
      </c>
      <c r="H68" s="39">
        <f>IF(G68="","",WORKDAY(G68,I68,FESTIVOS!$A$2:$V$146))</f>
        <v>44826</v>
      </c>
      <c r="I68" s="47">
        <f>IFERROR(IFERROR(IF(B68=VLOOKUP(B68,Dependencias!$J$3:$J$4,1,FALSE),VLOOKUP(B68,Dependencias!$J$3:$K$4,2,FALSE)),VLOOKUP(A68,Dependencias!$F$3:$I$15,4,FALSE)),"")</f>
        <v>10</v>
      </c>
      <c r="J68" s="38" t="s">
        <v>153</v>
      </c>
      <c r="K68" s="45" t="s">
        <v>302</v>
      </c>
      <c r="L68" s="41" t="str">
        <f>IFERROR(VLOOKUP($C68,Dependencias!$A$2:$D$26,2,FALSE),"")</f>
        <v>Direccion de Gestion Corporativa</v>
      </c>
      <c r="M68" s="41" t="str">
        <f>IFERROR(VLOOKUP($C68,Dependencias!$A$2:$D$26,4,FALSE),"")</f>
        <v>Yamile Borja Martinez</v>
      </c>
      <c r="N68" s="46">
        <v>44824</v>
      </c>
      <c r="O68" s="42">
        <f>IF(N68="","Pendiente de respuesta",NETWORKDAYS(G68,N68,FESTIVOS!$A$2:$A$146))</f>
        <v>9</v>
      </c>
      <c r="P68" s="45" t="s">
        <v>303</v>
      </c>
      <c r="Q68" s="33"/>
    </row>
    <row r="69" spans="1:17" ht="17.25">
      <c r="A69" s="72" t="s">
        <v>47</v>
      </c>
      <c r="B69" s="72" t="s">
        <v>24</v>
      </c>
      <c r="C69" s="73">
        <v>700</v>
      </c>
      <c r="D69" s="38" t="s">
        <v>188</v>
      </c>
      <c r="E69" s="44">
        <v>3234672022</v>
      </c>
      <c r="F69" s="68">
        <v>20227100164242</v>
      </c>
      <c r="G69" s="43">
        <v>44812</v>
      </c>
      <c r="H69" s="39">
        <f>IF(G69="","",WORKDAY(G69,I69,FESTIVOS!$A$2:$V$146))</f>
        <v>44819</v>
      </c>
      <c r="I69" s="47">
        <f>IFERROR(IFERROR(IF(B69=VLOOKUP(B69,Dependencias!$J$3:$J$4,1,FALSE),VLOOKUP(B69,Dependencias!$J$3:$K$4,2,FALSE)),VLOOKUP(A69,Dependencias!$F$3:$I$15,4,FALSE)),"")</f>
        <v>5</v>
      </c>
      <c r="J69" s="38" t="s">
        <v>190</v>
      </c>
      <c r="K69" s="45" t="s">
        <v>304</v>
      </c>
      <c r="L69" s="41" t="str">
        <f>IFERROR(VLOOKUP($C69,Dependencias!$A$2:$D$26,2,FALSE),"")</f>
        <v>Direccion de Gestion Corporativa</v>
      </c>
      <c r="M69" s="41" t="str">
        <f>IFERROR(VLOOKUP($C69,Dependencias!$A$2:$D$26,4,FALSE),"")</f>
        <v>Yamile Borja Martinez</v>
      </c>
      <c r="N69" s="46">
        <v>44819</v>
      </c>
      <c r="O69" s="42">
        <f>IF(N69="","Pendiente de respuesta",NETWORKDAYS(G69,N69,FESTIVOS!$A$2:$A$146))</f>
        <v>6</v>
      </c>
      <c r="P69" s="45" t="s">
        <v>305</v>
      </c>
      <c r="Q69" s="33"/>
    </row>
    <row r="70" spans="1:17" ht="17.25">
      <c r="A70" s="72" t="s">
        <v>42</v>
      </c>
      <c r="B70" s="72" t="s">
        <v>24</v>
      </c>
      <c r="C70" s="73">
        <v>700</v>
      </c>
      <c r="D70" s="38" t="s">
        <v>188</v>
      </c>
      <c r="E70" s="44">
        <v>3243542022</v>
      </c>
      <c r="F70" s="68">
        <v>20227100164202</v>
      </c>
      <c r="G70" s="43">
        <v>44812</v>
      </c>
      <c r="H70" s="39">
        <f>IF(G70="","",WORKDAY(G70,I70,FESTIVOS!$A$2:$V$146))</f>
        <v>44819</v>
      </c>
      <c r="I70" s="47">
        <f>IFERROR(IFERROR(IF(B70=VLOOKUP(B70,Dependencias!$J$3:$J$4,1,FALSE),VLOOKUP(B70,Dependencias!$J$3:$K$4,2,FALSE)),VLOOKUP(A70,Dependencias!$F$3:$I$15,4,FALSE)),"")</f>
        <v>5</v>
      </c>
      <c r="J70" s="38" t="s">
        <v>190</v>
      </c>
      <c r="K70" s="45" t="s">
        <v>306</v>
      </c>
      <c r="L70" s="41" t="str">
        <f>IFERROR(VLOOKUP($C70,Dependencias!$A$2:$D$26,2,FALSE),"")</f>
        <v>Direccion de Gestion Corporativa</v>
      </c>
      <c r="M70" s="41" t="str">
        <f>IFERROR(VLOOKUP($C70,Dependencias!$A$2:$D$26,4,FALSE),"")</f>
        <v>Yamile Borja Martinez</v>
      </c>
      <c r="N70" s="46">
        <v>44819</v>
      </c>
      <c r="O70" s="42">
        <f>IF(N70="","Pendiente de respuesta",NETWORKDAYS(G70,N70,FESTIVOS!$A$2:$A$146))</f>
        <v>6</v>
      </c>
      <c r="P70" s="45" t="s">
        <v>307</v>
      </c>
      <c r="Q70" s="33"/>
    </row>
    <row r="71" spans="1:17" ht="15.75" customHeight="1">
      <c r="A71" s="72" t="s">
        <v>47</v>
      </c>
      <c r="B71" s="72" t="s">
        <v>24</v>
      </c>
      <c r="C71" s="73">
        <v>700</v>
      </c>
      <c r="D71" s="38" t="s">
        <v>188</v>
      </c>
      <c r="E71" s="44">
        <v>3244692022</v>
      </c>
      <c r="F71" s="68">
        <v>20227100164312</v>
      </c>
      <c r="G71" s="43">
        <v>44812</v>
      </c>
      <c r="H71" s="39">
        <f>IF(G71="","",WORKDAY(G71,I71,FESTIVOS!$A$2:$V$146))</f>
        <v>44819</v>
      </c>
      <c r="I71" s="47">
        <f>IFERROR(IFERROR(IF(B71=VLOOKUP(B71,Dependencias!$J$3:$J$4,1,FALSE),VLOOKUP(B71,Dependencias!$J$3:$K$4,2,FALSE)),VLOOKUP(A71,Dependencias!$F$3:$I$15,4,FALSE)),"")</f>
        <v>5</v>
      </c>
      <c r="J71" s="38" t="s">
        <v>190</v>
      </c>
      <c r="K71" s="45" t="s">
        <v>308</v>
      </c>
      <c r="L71" s="41" t="str">
        <f>IFERROR(VLOOKUP($C71,Dependencias!$A$2:$D$26,2,FALSE),"")</f>
        <v>Direccion de Gestion Corporativa</v>
      </c>
      <c r="M71" s="41" t="str">
        <f>IFERROR(VLOOKUP($C71,Dependencias!$A$2:$D$26,4,FALSE),"")</f>
        <v>Yamile Borja Martinez</v>
      </c>
      <c r="N71" s="46">
        <v>44819</v>
      </c>
      <c r="O71" s="42">
        <f>IF(N71="","Pendiente de respuesta",NETWORKDAYS(G71,N71,FESTIVOS!$A$2:$A$146))</f>
        <v>6</v>
      </c>
      <c r="P71" s="45" t="s">
        <v>309</v>
      </c>
      <c r="Q71" s="33"/>
    </row>
    <row r="72" spans="1:17" ht="17.25">
      <c r="A72" s="72" t="s">
        <v>47</v>
      </c>
      <c r="B72" s="72" t="s">
        <v>24</v>
      </c>
      <c r="C72" s="73">
        <v>700</v>
      </c>
      <c r="D72" s="38" t="s">
        <v>188</v>
      </c>
      <c r="E72" s="44">
        <v>3244792022</v>
      </c>
      <c r="F72" s="68">
        <v>20227100164332</v>
      </c>
      <c r="G72" s="43">
        <v>44812</v>
      </c>
      <c r="H72" s="39">
        <f>IF(G72="","",WORKDAY(G72,I72,FESTIVOS!$A$2:$V$146))</f>
        <v>44819</v>
      </c>
      <c r="I72" s="47">
        <f>IFERROR(IFERROR(IF(B72=VLOOKUP(B72,Dependencias!$J$3:$J$4,1,FALSE),VLOOKUP(B72,Dependencias!$J$3:$K$4,2,FALSE)),VLOOKUP(A72,Dependencias!$F$3:$I$15,4,FALSE)),"")</f>
        <v>5</v>
      </c>
      <c r="J72" s="38" t="s">
        <v>190</v>
      </c>
      <c r="K72" s="45" t="s">
        <v>308</v>
      </c>
      <c r="L72" s="41" t="str">
        <f>IFERROR(VLOOKUP($C72,Dependencias!$A$2:$D$26,2,FALSE),"")</f>
        <v>Direccion de Gestion Corporativa</v>
      </c>
      <c r="M72" s="41" t="str">
        <f>IFERROR(VLOOKUP($C72,Dependencias!$A$2:$D$26,4,FALSE),"")</f>
        <v>Yamile Borja Martinez</v>
      </c>
      <c r="N72" s="46">
        <v>44819</v>
      </c>
      <c r="O72" s="42">
        <f>IF(N72="","Pendiente de respuesta",NETWORKDAYS(G72,N72,FESTIVOS!$A$2:$A$146))</f>
        <v>6</v>
      </c>
      <c r="P72" s="45" t="s">
        <v>310</v>
      </c>
      <c r="Q72" s="33"/>
    </row>
    <row r="73" spans="1:17" ht="17.25">
      <c r="A73" s="72" t="s">
        <v>47</v>
      </c>
      <c r="B73" s="72" t="s">
        <v>24</v>
      </c>
      <c r="C73" s="73">
        <v>700</v>
      </c>
      <c r="D73" s="38" t="s">
        <v>188</v>
      </c>
      <c r="E73" s="44">
        <v>3245562022</v>
      </c>
      <c r="F73" s="68">
        <v>20227100164342</v>
      </c>
      <c r="G73" s="43">
        <v>44812</v>
      </c>
      <c r="H73" s="39">
        <f>IF(G73="","",WORKDAY(G73,I73,FESTIVOS!$A$2:$V$146))</f>
        <v>44819</v>
      </c>
      <c r="I73" s="47">
        <f>IFERROR(IFERROR(IF(B73=VLOOKUP(B73,Dependencias!$J$3:$J$4,1,FALSE),VLOOKUP(B73,Dependencias!$J$3:$K$4,2,FALSE)),VLOOKUP(A73,Dependencias!$F$3:$I$15,4,FALSE)),"")</f>
        <v>5</v>
      </c>
      <c r="J73" s="38" t="s">
        <v>190</v>
      </c>
      <c r="K73" s="45" t="s">
        <v>308</v>
      </c>
      <c r="L73" s="41" t="str">
        <f>IFERROR(VLOOKUP($C73,Dependencias!$A$2:$D$26,2,FALSE),"")</f>
        <v>Direccion de Gestion Corporativa</v>
      </c>
      <c r="M73" s="41" t="str">
        <f>IFERROR(VLOOKUP($C73,Dependencias!$A$2:$D$26,4,FALSE),"")</f>
        <v>Yamile Borja Martinez</v>
      </c>
      <c r="N73" s="46">
        <v>44819</v>
      </c>
      <c r="O73" s="42">
        <f>IF(N73="","Pendiente de respuesta",NETWORKDAYS(G73,N73,FESTIVOS!$A$2:$A$146))</f>
        <v>6</v>
      </c>
      <c r="P73" s="45" t="s">
        <v>311</v>
      </c>
      <c r="Q73" s="33"/>
    </row>
    <row r="74" spans="1:17" ht="17.25">
      <c r="A74" s="72" t="s">
        <v>47</v>
      </c>
      <c r="B74" s="72" t="s">
        <v>24</v>
      </c>
      <c r="C74" s="73">
        <v>700</v>
      </c>
      <c r="D74" s="38" t="s">
        <v>188</v>
      </c>
      <c r="E74" s="44">
        <v>3248702022</v>
      </c>
      <c r="F74" s="68">
        <v>20227100164362</v>
      </c>
      <c r="G74" s="43">
        <v>44813</v>
      </c>
      <c r="H74" s="39">
        <f>IF(G74="","",WORKDAY(G74,I74,FESTIVOS!$A$2:$V$146))</f>
        <v>44820</v>
      </c>
      <c r="I74" s="47">
        <f>IFERROR(IFERROR(IF(B74=VLOOKUP(B74,Dependencias!$J$3:$J$4,1,FALSE),VLOOKUP(B74,Dependencias!$J$3:$K$4,2,FALSE)),VLOOKUP(A74,Dependencias!$F$3:$I$15,4,FALSE)),"")</f>
        <v>5</v>
      </c>
      <c r="J74" s="38" t="s">
        <v>190</v>
      </c>
      <c r="K74" s="45" t="s">
        <v>312</v>
      </c>
      <c r="L74" s="41" t="str">
        <f>IFERROR(VLOOKUP($C74,Dependencias!$A$2:$D$26,2,FALSE),"")</f>
        <v>Direccion de Gestion Corporativa</v>
      </c>
      <c r="M74" s="41" t="str">
        <f>IFERROR(VLOOKUP($C74,Dependencias!$A$2:$D$26,4,FALSE),"")</f>
        <v>Yamile Borja Martinez</v>
      </c>
      <c r="N74" s="46">
        <v>44816</v>
      </c>
      <c r="O74" s="42">
        <f>IF(N74="","Pendiente de respuesta",NETWORKDAYS(G74,N74,FESTIVOS!$A$2:$A$146))</f>
        <v>2</v>
      </c>
      <c r="P74" s="45" t="s">
        <v>313</v>
      </c>
      <c r="Q74" s="33"/>
    </row>
    <row r="75" spans="1:17" ht="17.25">
      <c r="A75" s="72" t="s">
        <v>47</v>
      </c>
      <c r="B75" s="72" t="s">
        <v>24</v>
      </c>
      <c r="C75" s="73">
        <v>700</v>
      </c>
      <c r="D75" s="38" t="s">
        <v>188</v>
      </c>
      <c r="E75" s="44">
        <v>3252472022</v>
      </c>
      <c r="F75" s="68">
        <v>20227100164382</v>
      </c>
      <c r="G75" s="43">
        <v>44813</v>
      </c>
      <c r="H75" s="39">
        <f>IF(G75="","",WORKDAY(G75,I75,FESTIVOS!$A$2:$V$146))</f>
        <v>44820</v>
      </c>
      <c r="I75" s="47">
        <f>IFERROR(IFERROR(IF(B75=VLOOKUP(B75,Dependencias!$J$3:$J$4,1,FALSE),VLOOKUP(B75,Dependencias!$J$3:$K$4,2,FALSE)),VLOOKUP(A75,Dependencias!$F$3:$I$15,4,FALSE)),"")</f>
        <v>5</v>
      </c>
      <c r="J75" s="38" t="s">
        <v>190</v>
      </c>
      <c r="K75" s="45" t="s">
        <v>314</v>
      </c>
      <c r="L75" s="41" t="str">
        <f>IFERROR(VLOOKUP($C75,Dependencias!$A$2:$D$26,2,FALSE),"")</f>
        <v>Direccion de Gestion Corporativa</v>
      </c>
      <c r="M75" s="41" t="str">
        <f>IFERROR(VLOOKUP($C75,Dependencias!$A$2:$D$26,4,FALSE),"")</f>
        <v>Yamile Borja Martinez</v>
      </c>
      <c r="N75" s="46">
        <v>44819</v>
      </c>
      <c r="O75" s="42">
        <f>IF(N75="","Pendiente de respuesta",NETWORKDAYS(G75,N75,FESTIVOS!$A$2:$A$146))</f>
        <v>5</v>
      </c>
      <c r="P75" s="45" t="s">
        <v>315</v>
      </c>
      <c r="Q75" s="33"/>
    </row>
    <row r="76" spans="1:17" ht="17.25">
      <c r="A76" s="72" t="s">
        <v>47</v>
      </c>
      <c r="B76" s="72" t="s">
        <v>186</v>
      </c>
      <c r="C76" s="73">
        <v>310</v>
      </c>
      <c r="D76" s="38" t="s">
        <v>185</v>
      </c>
      <c r="E76" s="44">
        <v>3254192022</v>
      </c>
      <c r="F76" s="68">
        <v>20227100162592</v>
      </c>
      <c r="G76" s="43">
        <v>44813</v>
      </c>
      <c r="H76" s="39">
        <f>IF(G76="","",WORKDAY(G76,I76,FESTIVOS!$A$2:$V$146))</f>
        <v>44827</v>
      </c>
      <c r="I76" s="47">
        <f>IFERROR(IFERROR(IF(B76=VLOOKUP(B76,Dependencias!$J$3:$J$4,1,FALSE),VLOOKUP(B76,Dependencias!$J$3:$K$4,2,FALSE)),VLOOKUP(A76,Dependencias!$F$3:$I$15,4,FALSE)),"")</f>
        <v>10</v>
      </c>
      <c r="J76" s="38" t="s">
        <v>142</v>
      </c>
      <c r="K76" s="45" t="s">
        <v>316</v>
      </c>
      <c r="L76" s="41" t="str">
        <f>IFERROR(VLOOKUP($C76,Dependencias!$A$2:$D$26,2,FALSE),"")</f>
        <v>Subdirección de Gestión Cultural y Artística</v>
      </c>
      <c r="M76" s="41" t="str">
        <f>IFERROR(VLOOKUP($C76,Dependencias!$A$2:$D$26,4,FALSE),"")</f>
        <v>Ines Elvira Montealegre Martinez</v>
      </c>
      <c r="N76" s="46">
        <v>44825</v>
      </c>
      <c r="O76" s="42">
        <f>IF(N76="","Pendiente de respuesta",NETWORKDAYS(G76,N76,FESTIVOS!$A$2:$A$146))</f>
        <v>9</v>
      </c>
      <c r="P76" s="45" t="s">
        <v>317</v>
      </c>
      <c r="Q76" s="33"/>
    </row>
    <row r="77" spans="1:17" ht="17.25">
      <c r="A77" s="72" t="s">
        <v>67</v>
      </c>
      <c r="B77" s="72" t="s">
        <v>24</v>
      </c>
      <c r="C77" s="73">
        <v>700</v>
      </c>
      <c r="D77" s="38" t="s">
        <v>188</v>
      </c>
      <c r="E77" s="44">
        <v>3256742022</v>
      </c>
      <c r="F77" s="68">
        <v>20227100164392</v>
      </c>
      <c r="G77" s="43">
        <v>44813</v>
      </c>
      <c r="H77" s="39">
        <f>IF(G77="","",WORKDAY(G77,I77,FESTIVOS!$A$2:$V$146))</f>
        <v>44820</v>
      </c>
      <c r="I77" s="47">
        <f>IFERROR(IFERROR(IF(B77=VLOOKUP(B77,Dependencias!$J$3:$J$4,1,FALSE),VLOOKUP(B77,Dependencias!$J$3:$K$4,2,FALSE)),VLOOKUP(A77,Dependencias!$F$3:$I$15,4,FALSE)),"")</f>
        <v>5</v>
      </c>
      <c r="J77" s="38" t="s">
        <v>190</v>
      </c>
      <c r="K77" s="45" t="s">
        <v>318</v>
      </c>
      <c r="L77" s="41" t="str">
        <f>IFERROR(VLOOKUP($C77,Dependencias!$A$2:$D$26,2,FALSE),"")</f>
        <v>Direccion de Gestion Corporativa</v>
      </c>
      <c r="M77" s="41" t="str">
        <f>IFERROR(VLOOKUP($C77,Dependencias!$A$2:$D$26,4,FALSE),"")</f>
        <v>Yamile Borja Martinez</v>
      </c>
      <c r="N77" s="46">
        <v>44816</v>
      </c>
      <c r="O77" s="42">
        <f>IF(N77="","Pendiente de respuesta",NETWORKDAYS(G77,N77,FESTIVOS!$A$2:$A$146))</f>
        <v>2</v>
      </c>
      <c r="P77" s="45" t="s">
        <v>196</v>
      </c>
      <c r="Q77" s="33"/>
    </row>
    <row r="78" spans="1:17" ht="17.25">
      <c r="A78" s="72" t="s">
        <v>47</v>
      </c>
      <c r="B78" s="72" t="s">
        <v>186</v>
      </c>
      <c r="C78" s="73">
        <v>330</v>
      </c>
      <c r="D78" s="38" t="s">
        <v>185</v>
      </c>
      <c r="E78" s="44">
        <v>3258412022</v>
      </c>
      <c r="F78" s="68">
        <v>20227100162932</v>
      </c>
      <c r="G78" s="43">
        <v>44813</v>
      </c>
      <c r="H78" s="39">
        <f>IF(G78="","",WORKDAY(G78,I78,FESTIVOS!$A$2:$V$146))</f>
        <v>44827</v>
      </c>
      <c r="I78" s="47">
        <f>IFERROR(IFERROR(IF(B78=VLOOKUP(B78,Dependencias!$J$3:$J$4,1,FALSE),VLOOKUP(B78,Dependencias!$J$3:$K$4,2,FALSE)),VLOOKUP(A78,Dependencias!$F$3:$I$15,4,FALSE)),"")</f>
        <v>10</v>
      </c>
      <c r="J78" s="38" t="s">
        <v>144</v>
      </c>
      <c r="K78" s="45" t="s">
        <v>319</v>
      </c>
      <c r="L78" s="41" t="str">
        <f>IFERROR(VLOOKUP($C78,Dependencias!$A$2:$D$26,2,FALSE),"")</f>
        <v>Subdirección de Infraestructura y patrimonio cultural</v>
      </c>
      <c r="M78" s="41" t="str">
        <f>IFERROR(VLOOKUP($C78,Dependencias!$A$2:$D$26,4,FALSE),"")</f>
        <v>Ivan Dario Quiñones Sanchez</v>
      </c>
      <c r="N78" s="46">
        <v>44825</v>
      </c>
      <c r="O78" s="42">
        <f>IF(N78="","Pendiente de respuesta",NETWORKDAYS(G78,N78,FESTIVOS!$A$2:$A$146))</f>
        <v>9</v>
      </c>
      <c r="P78" s="45" t="s">
        <v>320</v>
      </c>
      <c r="Q78" s="33"/>
    </row>
    <row r="79" spans="1:17" ht="17.25">
      <c r="A79" s="72" t="s">
        <v>47</v>
      </c>
      <c r="B79" s="72" t="s">
        <v>24</v>
      </c>
      <c r="C79" s="73">
        <v>700</v>
      </c>
      <c r="D79" s="38" t="s">
        <v>188</v>
      </c>
      <c r="E79" s="44">
        <v>3258442022</v>
      </c>
      <c r="F79" s="68">
        <v>20227100164432</v>
      </c>
      <c r="G79" s="43">
        <v>44813</v>
      </c>
      <c r="H79" s="39">
        <f>IF(G79="","",WORKDAY(G79,I79,FESTIVOS!$A$2:$V$146))</f>
        <v>44820</v>
      </c>
      <c r="I79" s="47">
        <f>IFERROR(IFERROR(IF(B79=VLOOKUP(B79,Dependencias!$J$3:$J$4,1,FALSE),VLOOKUP(B79,Dependencias!$J$3:$K$4,2,FALSE)),VLOOKUP(A79,Dependencias!$F$3:$I$15,4,FALSE)),"")</f>
        <v>5</v>
      </c>
      <c r="J79" s="38" t="s">
        <v>190</v>
      </c>
      <c r="K79" s="45" t="s">
        <v>321</v>
      </c>
      <c r="L79" s="41" t="str">
        <f>IFERROR(VLOOKUP($C79,Dependencias!$A$2:$D$26,2,FALSE),"")</f>
        <v>Direccion de Gestion Corporativa</v>
      </c>
      <c r="M79" s="41" t="str">
        <f>IFERROR(VLOOKUP($C79,Dependencias!$A$2:$D$26,4,FALSE),"")</f>
        <v>Yamile Borja Martinez</v>
      </c>
      <c r="N79" s="46">
        <v>44820</v>
      </c>
      <c r="O79" s="42">
        <f>IF(N79="","Pendiente de respuesta",NETWORKDAYS(G79,N79,FESTIVOS!$A$2:$A$146))</f>
        <v>6</v>
      </c>
      <c r="P79" s="45" t="s">
        <v>322</v>
      </c>
      <c r="Q79" s="33"/>
    </row>
    <row r="80" spans="1:17" ht="17.25">
      <c r="A80" s="72" t="s">
        <v>42</v>
      </c>
      <c r="B80" s="72" t="s">
        <v>24</v>
      </c>
      <c r="C80" s="73">
        <v>700</v>
      </c>
      <c r="D80" s="38" t="s">
        <v>188</v>
      </c>
      <c r="E80" s="44">
        <v>3258532022</v>
      </c>
      <c r="F80" s="68">
        <v>20227100164862</v>
      </c>
      <c r="G80" s="43">
        <v>44813</v>
      </c>
      <c r="H80" s="39">
        <f>IF(G80="","",WORKDAY(G80,I80,FESTIVOS!$A$2:$V$146))</f>
        <v>44820</v>
      </c>
      <c r="I80" s="47">
        <f>IFERROR(IFERROR(IF(B80=VLOOKUP(B80,Dependencias!$J$3:$J$4,1,FALSE),VLOOKUP(B80,Dependencias!$J$3:$K$4,2,FALSE)),VLOOKUP(A80,Dependencias!$F$3:$I$15,4,FALSE)),"")</f>
        <v>5</v>
      </c>
      <c r="J80" s="38" t="s">
        <v>153</v>
      </c>
      <c r="K80" s="45" t="s">
        <v>323</v>
      </c>
      <c r="L80" s="41" t="str">
        <f>IFERROR(VLOOKUP($C80,Dependencias!$A$2:$D$26,2,FALSE),"")</f>
        <v>Direccion de Gestion Corporativa</v>
      </c>
      <c r="M80" s="41" t="str">
        <f>IFERROR(VLOOKUP($C80,Dependencias!$A$2:$D$26,4,FALSE),"")</f>
        <v>Yamile Borja Martinez</v>
      </c>
      <c r="N80" s="46">
        <v>44823</v>
      </c>
      <c r="O80" s="42">
        <f>IF(N80="","Pendiente de respuesta",NETWORKDAYS(G80,N80,FESTIVOS!$A$2:$A$146))</f>
        <v>7</v>
      </c>
      <c r="P80" s="45" t="s">
        <v>324</v>
      </c>
      <c r="Q80" s="33"/>
    </row>
    <row r="81" spans="1:17" ht="17.25">
      <c r="A81" s="72" t="s">
        <v>47</v>
      </c>
      <c r="B81" s="72" t="s">
        <v>24</v>
      </c>
      <c r="C81" s="73">
        <v>700</v>
      </c>
      <c r="D81" s="38" t="s">
        <v>188</v>
      </c>
      <c r="E81" s="44">
        <v>3260022022</v>
      </c>
      <c r="F81" s="68">
        <v>20227100164462</v>
      </c>
      <c r="G81" s="43">
        <v>44813</v>
      </c>
      <c r="H81" s="39">
        <f>IF(G81="","",WORKDAY(G81,I81,FESTIVOS!$A$2:$V$146))</f>
        <v>44820</v>
      </c>
      <c r="I81" s="47">
        <f>IFERROR(IFERROR(IF(B81=VLOOKUP(B81,Dependencias!$J$3:$J$4,1,FALSE),VLOOKUP(B81,Dependencias!$J$3:$K$4,2,FALSE)),VLOOKUP(A81,Dependencias!$F$3:$I$15,4,FALSE)),"")</f>
        <v>5</v>
      </c>
      <c r="J81" s="38" t="s">
        <v>190</v>
      </c>
      <c r="K81" s="45" t="s">
        <v>325</v>
      </c>
      <c r="L81" s="41" t="str">
        <f>IFERROR(VLOOKUP($C81,Dependencias!$A$2:$D$26,2,FALSE),"")</f>
        <v>Direccion de Gestion Corporativa</v>
      </c>
      <c r="M81" s="41" t="str">
        <f>IFERROR(VLOOKUP($C81,Dependencias!$A$2:$D$26,4,FALSE),"")</f>
        <v>Yamile Borja Martinez</v>
      </c>
      <c r="N81" s="46">
        <v>44820</v>
      </c>
      <c r="O81" s="42">
        <f>IF(N81="","Pendiente de respuesta",NETWORKDAYS(G81,N81,FESTIVOS!$A$2:$A$146))</f>
        <v>6</v>
      </c>
      <c r="P81" s="45" t="s">
        <v>326</v>
      </c>
      <c r="Q81" s="33"/>
    </row>
    <row r="82" spans="1:17" ht="17.25">
      <c r="A82" s="72" t="s">
        <v>42</v>
      </c>
      <c r="B82" s="72" t="s">
        <v>24</v>
      </c>
      <c r="C82" s="73">
        <v>700</v>
      </c>
      <c r="D82" s="38" t="s">
        <v>188</v>
      </c>
      <c r="E82" s="44">
        <v>3261232022</v>
      </c>
      <c r="F82" s="68">
        <v>20227100164512</v>
      </c>
      <c r="G82" s="43">
        <v>44813</v>
      </c>
      <c r="H82" s="39">
        <f>IF(G82="","",WORKDAY(G82,I82,FESTIVOS!$A$2:$V$146))</f>
        <v>44820</v>
      </c>
      <c r="I82" s="47">
        <f>IFERROR(IFERROR(IF(B82=VLOOKUP(B82,Dependencias!$J$3:$J$4,1,FALSE),VLOOKUP(B82,Dependencias!$J$3:$K$4,2,FALSE)),VLOOKUP(A82,Dependencias!$F$3:$I$15,4,FALSE)),"")</f>
        <v>5</v>
      </c>
      <c r="J82" s="38" t="s">
        <v>190</v>
      </c>
      <c r="K82" s="45" t="s">
        <v>327</v>
      </c>
      <c r="L82" s="41" t="str">
        <f>IFERROR(VLOOKUP($C82,Dependencias!$A$2:$D$26,2,FALSE),"")</f>
        <v>Direccion de Gestion Corporativa</v>
      </c>
      <c r="M82" s="41" t="str">
        <f>IFERROR(VLOOKUP($C82,Dependencias!$A$2:$D$26,4,FALSE),"")</f>
        <v>Yamile Borja Martinez</v>
      </c>
      <c r="N82" s="46">
        <v>44816</v>
      </c>
      <c r="O82" s="42">
        <f>IF(N82="","Pendiente de respuesta",NETWORKDAYS(G82,N82,FESTIVOS!$A$2:$A$146))</f>
        <v>2</v>
      </c>
      <c r="P82" s="45" t="s">
        <v>238</v>
      </c>
      <c r="Q82" s="33"/>
    </row>
    <row r="83" spans="1:17" ht="17.25">
      <c r="A83" s="72" t="s">
        <v>42</v>
      </c>
      <c r="B83" s="72" t="s">
        <v>24</v>
      </c>
      <c r="C83" s="73">
        <v>700</v>
      </c>
      <c r="D83" s="38" t="s">
        <v>185</v>
      </c>
      <c r="E83" s="44">
        <v>3290642022</v>
      </c>
      <c r="F83" s="68">
        <v>20227100163242</v>
      </c>
      <c r="G83" s="43">
        <v>44813</v>
      </c>
      <c r="H83" s="39">
        <f>IF(G83="","",WORKDAY(G83,I83,FESTIVOS!$A$2:$V$146))</f>
        <v>44820</v>
      </c>
      <c r="I83" s="47">
        <f>IFERROR(IFERROR(IF(B83=VLOOKUP(B83,Dependencias!$J$3:$J$4,1,FALSE),VLOOKUP(B83,Dependencias!$J$3:$K$4,2,FALSE)),VLOOKUP(A83,Dependencias!$F$3:$I$15,4,FALSE)),"")</f>
        <v>5</v>
      </c>
      <c r="J83" s="38" t="s">
        <v>190</v>
      </c>
      <c r="K83" s="45" t="s">
        <v>328</v>
      </c>
      <c r="L83" s="41" t="str">
        <f>IFERROR(VLOOKUP($C83,Dependencias!$A$2:$D$26,2,FALSE),"")</f>
        <v>Direccion de Gestion Corporativa</v>
      </c>
      <c r="M83" s="41" t="str">
        <f>IFERROR(VLOOKUP($C83,Dependencias!$A$2:$D$26,4,FALSE),"")</f>
        <v>Yamile Borja Martinez</v>
      </c>
      <c r="N83" s="46">
        <v>44817</v>
      </c>
      <c r="O83" s="42">
        <f>IF(N83="","Pendiente de respuesta",NETWORKDAYS(G83,N83,FESTIVOS!$A$2:$A$146))</f>
        <v>3</v>
      </c>
      <c r="P83" s="45" t="s">
        <v>196</v>
      </c>
      <c r="Q83" s="33"/>
    </row>
    <row r="84" spans="1:17" ht="17.25">
      <c r="A84" s="72" t="s">
        <v>42</v>
      </c>
      <c r="B84" s="72" t="s">
        <v>186</v>
      </c>
      <c r="C84" s="73">
        <v>800</v>
      </c>
      <c r="D84" s="38" t="s">
        <v>185</v>
      </c>
      <c r="E84" s="44">
        <v>3290862022</v>
      </c>
      <c r="F84" s="68">
        <v>20227100163542</v>
      </c>
      <c r="G84" s="43">
        <v>44813</v>
      </c>
      <c r="H84" s="39">
        <f>IF(G84="","",WORKDAY(G84,I84,FESTIVOS!$A$2:$V$146))</f>
        <v>44834</v>
      </c>
      <c r="I84" s="47">
        <f>IFERROR(IFERROR(IF(B84=VLOOKUP(B84,Dependencias!$J$3:$J$4,1,FALSE),VLOOKUP(B84,Dependencias!$J$3:$K$4,2,FALSE)),VLOOKUP(A84,Dependencias!$F$3:$I$15,4,FALSE)),"")</f>
        <v>15</v>
      </c>
      <c r="J84" s="38" t="s">
        <v>150</v>
      </c>
      <c r="K84" s="45" t="s">
        <v>329</v>
      </c>
      <c r="L84" s="41" t="str">
        <f>IFERROR(VLOOKUP($C84,Dependencias!$A$2:$D$26,2,FALSE),"")</f>
        <v>Dirección de Lectura y Bibliotecas</v>
      </c>
      <c r="M84" s="41" t="str">
        <f>IFERROR(VLOOKUP($C84,Dependencias!$A$2:$D$26,4,FALSE),"")</f>
        <v>Maria Consuelo Gaitan Gaitan</v>
      </c>
      <c r="N84" s="46">
        <v>44825</v>
      </c>
      <c r="O84" s="42">
        <f>IF(N84="","Pendiente de respuesta",NETWORKDAYS(G84,N84,FESTIVOS!$A$2:$A$146))</f>
        <v>9</v>
      </c>
      <c r="P84" s="45" t="s">
        <v>330</v>
      </c>
      <c r="Q84" s="33"/>
    </row>
    <row r="85" spans="1:17" ht="17.25">
      <c r="A85" s="72" t="s">
        <v>42</v>
      </c>
      <c r="B85" s="72" t="s">
        <v>186</v>
      </c>
      <c r="C85" s="73">
        <v>330</v>
      </c>
      <c r="D85" s="38" t="s">
        <v>185</v>
      </c>
      <c r="E85" s="44">
        <v>3284462022</v>
      </c>
      <c r="F85" s="68">
        <v>20227100162322</v>
      </c>
      <c r="G85" s="43">
        <v>44812</v>
      </c>
      <c r="H85" s="39">
        <f>IF(G85="","",WORKDAY(G85,I85,FESTIVOS!$A$2:$V$146))</f>
        <v>44833</v>
      </c>
      <c r="I85" s="47">
        <f>IFERROR(IFERROR(IF(B85=VLOOKUP(B85,Dependencias!$J$3:$J$4,1,FALSE),VLOOKUP(B85,Dependencias!$J$3:$K$4,2,FALSE)),VLOOKUP(A85,Dependencias!$F$3:$I$15,4,FALSE)),"")</f>
        <v>15</v>
      </c>
      <c r="J85" s="38" t="s">
        <v>144</v>
      </c>
      <c r="K85" s="45" t="s">
        <v>331</v>
      </c>
      <c r="L85" s="41" t="str">
        <f>IFERROR(VLOOKUP($C85,Dependencias!$A$2:$D$26,2,FALSE),"")</f>
        <v>Subdirección de Infraestructura y patrimonio cultural</v>
      </c>
      <c r="M85" s="41" t="str">
        <f>IFERROR(VLOOKUP($C85,Dependencias!$A$2:$D$26,4,FALSE),"")</f>
        <v>Ivan Dario Quiñones Sanchez</v>
      </c>
      <c r="N85" s="46">
        <v>44825</v>
      </c>
      <c r="O85" s="42">
        <f>IF(N85="","Pendiente de respuesta",NETWORKDAYS(G85,N85,FESTIVOS!$A$2:$A$146))</f>
        <v>10</v>
      </c>
      <c r="P85" s="45" t="s">
        <v>332</v>
      </c>
      <c r="Q85" s="33"/>
    </row>
    <row r="86" spans="1:17" ht="17.25">
      <c r="A86" s="72" t="s">
        <v>47</v>
      </c>
      <c r="B86" s="72" t="s">
        <v>186</v>
      </c>
      <c r="C86" s="73">
        <v>310</v>
      </c>
      <c r="D86" s="38" t="s">
        <v>185</v>
      </c>
      <c r="E86" s="44">
        <v>3284472022</v>
      </c>
      <c r="F86" s="68">
        <v>20227100162392</v>
      </c>
      <c r="G86" s="43">
        <v>44812</v>
      </c>
      <c r="H86" s="39">
        <f>IF(G86="","",WORKDAY(G86,I86,FESTIVOS!$A$2:$V$146))</f>
        <v>44826</v>
      </c>
      <c r="I86" s="47">
        <f>IFERROR(IFERROR(IF(B86=VLOOKUP(B86,Dependencias!$J$3:$J$4,1,FALSE),VLOOKUP(B86,Dependencias!$J$3:$K$4,2,FALSE)),VLOOKUP(A86,Dependencias!$F$3:$I$15,4,FALSE)),"")</f>
        <v>10</v>
      </c>
      <c r="J86" s="38" t="s">
        <v>142</v>
      </c>
      <c r="K86" s="25" t="s">
        <v>333</v>
      </c>
      <c r="L86" s="41" t="str">
        <f>IFERROR(VLOOKUP($C86,Dependencias!$A$2:$D$26,2,FALSE),"")</f>
        <v>Subdirección de Gestión Cultural y Artística</v>
      </c>
      <c r="M86" s="41" t="str">
        <f>IFERROR(VLOOKUP($C86,Dependencias!$A$2:$D$26,4,FALSE),"")</f>
        <v>Ines Elvira Montealegre Martinez</v>
      </c>
      <c r="N86" s="46">
        <v>44825</v>
      </c>
      <c r="O86" s="42">
        <f>IF(N86="","Pendiente de respuesta",NETWORKDAYS(G86,N86,FESTIVOS!$A$2:$A$146))</f>
        <v>10</v>
      </c>
      <c r="P86" s="45" t="s">
        <v>334</v>
      </c>
      <c r="Q86" s="33"/>
    </row>
    <row r="87" spans="1:17" ht="17.25">
      <c r="A87" s="72" t="s">
        <v>42</v>
      </c>
      <c r="B87" s="72" t="s">
        <v>186</v>
      </c>
      <c r="C87" s="73">
        <v>330</v>
      </c>
      <c r="D87" s="38" t="s">
        <v>185</v>
      </c>
      <c r="E87" s="44">
        <v>3284492022</v>
      </c>
      <c r="F87" s="68">
        <v>20227100162482</v>
      </c>
      <c r="G87" s="43">
        <v>44812</v>
      </c>
      <c r="H87" s="39">
        <f>IF(G87="","",WORKDAY(G87,I87,FESTIVOS!$A$2:$V$146))</f>
        <v>44833</v>
      </c>
      <c r="I87" s="47">
        <f>IFERROR(IFERROR(IF(B87=VLOOKUP(B87,Dependencias!$J$3:$J$4,1,FALSE),VLOOKUP(B87,Dependencias!$J$3:$K$4,2,FALSE)),VLOOKUP(A87,Dependencias!$F$3:$I$15,4,FALSE)),"")</f>
        <v>15</v>
      </c>
      <c r="J87" s="38" t="s">
        <v>144</v>
      </c>
      <c r="K87" s="29" t="s">
        <v>335</v>
      </c>
      <c r="L87" s="41" t="str">
        <f>IFERROR(VLOOKUP($C87,Dependencias!$A$2:$D$26,2,FALSE),"")</f>
        <v>Subdirección de Infraestructura y patrimonio cultural</v>
      </c>
      <c r="M87" s="41" t="str">
        <f>IFERROR(VLOOKUP($C87,Dependencias!$A$2:$D$26,4,FALSE),"")</f>
        <v>Ivan Dario Quiñones Sanchez</v>
      </c>
      <c r="N87" s="46">
        <v>44825</v>
      </c>
      <c r="O87" s="42">
        <f>IF(N87="","Pendiente de respuesta",NETWORKDAYS(G87,N87,FESTIVOS!$A$2:$A$146))</f>
        <v>10</v>
      </c>
      <c r="P87" s="45" t="s">
        <v>336</v>
      </c>
      <c r="Q87" s="33"/>
    </row>
    <row r="88" spans="1:17" ht="17.25">
      <c r="A88" s="72" t="s">
        <v>47</v>
      </c>
      <c r="B88" s="72" t="s">
        <v>24</v>
      </c>
      <c r="C88" s="73">
        <v>700</v>
      </c>
      <c r="D88" s="38" t="s">
        <v>185</v>
      </c>
      <c r="E88" s="44">
        <v>3292572022</v>
      </c>
      <c r="F88" s="68">
        <v>20227100162692</v>
      </c>
      <c r="G88" s="43">
        <v>44813</v>
      </c>
      <c r="H88" s="39">
        <f>IF(G88="","",WORKDAY(G88,I88,FESTIVOS!$A$2:$V$146))</f>
        <v>44820</v>
      </c>
      <c r="I88" s="47">
        <f>IFERROR(IFERROR(IF(B88=VLOOKUP(B88,Dependencias!$J$3:$J$4,1,FALSE),VLOOKUP(B88,Dependencias!$J$3:$K$4,2,FALSE)),VLOOKUP(A88,Dependencias!$F$3:$I$15,4,FALSE)),"")</f>
        <v>5</v>
      </c>
      <c r="J88" s="38" t="s">
        <v>187</v>
      </c>
      <c r="K88" s="45" t="s">
        <v>337</v>
      </c>
      <c r="L88" s="41" t="str">
        <f>IFERROR(VLOOKUP($C88,Dependencias!$A$2:$D$26,2,FALSE),"")</f>
        <v>Direccion de Gestion Corporativa</v>
      </c>
      <c r="M88" s="41" t="str">
        <f>IFERROR(VLOOKUP($C88,Dependencias!$A$2:$D$26,4,FALSE),"")</f>
        <v>Yamile Borja Martinez</v>
      </c>
      <c r="N88" s="46">
        <v>44817</v>
      </c>
      <c r="O88" s="42">
        <f>IF(N88="","Pendiente de respuesta",NETWORKDAYS(G88,N88,FESTIVOS!$A$2:$A$146))</f>
        <v>3</v>
      </c>
      <c r="P88" s="45" t="s">
        <v>196</v>
      </c>
      <c r="Q88" s="33"/>
    </row>
    <row r="89" spans="1:17" ht="17.25">
      <c r="A89" s="72" t="s">
        <v>42</v>
      </c>
      <c r="B89" s="72" t="s">
        <v>186</v>
      </c>
      <c r="C89" s="73">
        <v>230</v>
      </c>
      <c r="D89" s="38" t="s">
        <v>185</v>
      </c>
      <c r="E89" s="44">
        <v>3273202022</v>
      </c>
      <c r="F89" s="68">
        <v>20227100163622</v>
      </c>
      <c r="G89" s="43">
        <v>44816</v>
      </c>
      <c r="H89" s="39">
        <f>IF(G89="","",WORKDAY(G89,I89,FESTIVOS!$A$2:$V$146))</f>
        <v>44837</v>
      </c>
      <c r="I89" s="47">
        <f>IFERROR(IFERROR(IF(B89=VLOOKUP(B89,Dependencias!$J$3:$J$4,1,FALSE),VLOOKUP(B89,Dependencias!$J$3:$K$4,2,FALSE)),VLOOKUP(A89,Dependencias!$F$3:$I$15,4,FALSE)),"")</f>
        <v>15</v>
      </c>
      <c r="J89" s="38" t="s">
        <v>191</v>
      </c>
      <c r="K89" s="45" t="s">
        <v>338</v>
      </c>
      <c r="L89" s="41" t="str">
        <f>IFERROR(VLOOKUP($C89,Dependencias!$A$2:$D$26,2,FALSE),"")</f>
        <v>Direccion de Personas Juridicas</v>
      </c>
      <c r="M89" s="41" t="str">
        <f>IFERROR(VLOOKUP($C89,Dependencias!$A$2:$D$26,4,FALSE),"")</f>
        <v>Oscar Medina Sanchez</v>
      </c>
      <c r="N89" s="46">
        <v>44826</v>
      </c>
      <c r="O89" s="42">
        <f>IF(N89="","Pendiente de respuesta",NETWORKDAYS(G89,N89,FESTIVOS!$A$2:$A$146))</f>
        <v>9</v>
      </c>
      <c r="P89" s="45"/>
      <c r="Q89" s="33"/>
    </row>
    <row r="90" spans="1:17" ht="17.25">
      <c r="A90" s="72" t="s">
        <v>42</v>
      </c>
      <c r="B90" s="72" t="s">
        <v>24</v>
      </c>
      <c r="C90" s="73">
        <v>700</v>
      </c>
      <c r="D90" s="38" t="s">
        <v>185</v>
      </c>
      <c r="E90" s="44">
        <v>3274612022</v>
      </c>
      <c r="F90" s="68">
        <v>20227100163882</v>
      </c>
      <c r="G90" s="43">
        <v>44816</v>
      </c>
      <c r="H90" s="39">
        <f>IF(G90="","",WORKDAY(G90,I90,FESTIVOS!$A$2:$V$146))</f>
        <v>44823</v>
      </c>
      <c r="I90" s="47">
        <f>IFERROR(IFERROR(IF(B90=VLOOKUP(B90,Dependencias!$J$3:$J$4,1,FALSE),VLOOKUP(B90,Dependencias!$J$3:$K$4,2,FALSE)),VLOOKUP(A90,Dependencias!$F$3:$I$15,4,FALSE)),"")</f>
        <v>5</v>
      </c>
      <c r="J90" s="38" t="s">
        <v>190</v>
      </c>
      <c r="K90" s="45" t="s">
        <v>339</v>
      </c>
      <c r="L90" s="41" t="str">
        <f>IFERROR(VLOOKUP($C90,Dependencias!$A$2:$D$26,2,FALSE),"")</f>
        <v>Direccion de Gestion Corporativa</v>
      </c>
      <c r="M90" s="41" t="str">
        <f>IFERROR(VLOOKUP($C90,Dependencias!$A$2:$D$26,4,FALSE),"")</f>
        <v>Yamile Borja Martinez</v>
      </c>
      <c r="N90" s="46">
        <v>44817</v>
      </c>
      <c r="O90" s="42">
        <f>IF(N90="","Pendiente de respuesta",NETWORKDAYS(G90,N90,FESTIVOS!$A$2:$A$146))</f>
        <v>2</v>
      </c>
      <c r="P90" s="45" t="s">
        <v>196</v>
      </c>
      <c r="Q90" s="33"/>
    </row>
    <row r="91" spans="1:17" ht="17.25">
      <c r="A91" s="72" t="s">
        <v>47</v>
      </c>
      <c r="B91" s="72" t="s">
        <v>186</v>
      </c>
      <c r="C91" s="73">
        <v>220</v>
      </c>
      <c r="D91" s="38" t="s">
        <v>185</v>
      </c>
      <c r="E91" s="44">
        <v>3292362022</v>
      </c>
      <c r="F91" s="68">
        <v>20227100165042</v>
      </c>
      <c r="G91" s="43">
        <v>44817</v>
      </c>
      <c r="H91" s="39">
        <f>IF(G91="","",WORKDAY(G91,I91,FESTIVOS!$A$2:$V$146))</f>
        <v>44831</v>
      </c>
      <c r="I91" s="47">
        <f>IFERROR(IFERROR(IF(B91=VLOOKUP(B91,Dependencias!$J$3:$J$4,1,FALSE),VLOOKUP(B91,Dependencias!$J$3:$K$4,2,FALSE)),VLOOKUP(A91,Dependencias!$F$3:$I$15,4,FALSE)),"")</f>
        <v>10</v>
      </c>
      <c r="J91" s="38" t="s">
        <v>187</v>
      </c>
      <c r="K91" s="45" t="s">
        <v>340</v>
      </c>
      <c r="L91" s="41" t="str">
        <f>IFERROR(VLOOKUP($C91,Dependencias!$A$2:$D$26,2,FALSE),"")</f>
        <v>Dirección de Fomento</v>
      </c>
      <c r="M91" s="41" t="str">
        <f>IFERROR(VLOOKUP($C91,Dependencias!$A$2:$D$26,4,FALSE),"")</f>
        <v>Vanessa Barrenecha Samur</v>
      </c>
      <c r="N91" s="46">
        <v>44826</v>
      </c>
      <c r="O91" s="42">
        <f>IF(N91="","Pendiente de respuesta",NETWORKDAYS(G91,N91,FESTIVOS!$A$2:$A$146))</f>
        <v>8</v>
      </c>
      <c r="P91" s="45"/>
      <c r="Q91" s="33"/>
    </row>
    <row r="92" spans="1:17" ht="17.25">
      <c r="A92" s="72" t="s">
        <v>47</v>
      </c>
      <c r="B92" s="72" t="s">
        <v>24</v>
      </c>
      <c r="C92" s="73">
        <v>700</v>
      </c>
      <c r="D92" s="38" t="s">
        <v>188</v>
      </c>
      <c r="E92" s="44">
        <v>3272022022</v>
      </c>
      <c r="F92" s="70">
        <v>20227100165472</v>
      </c>
      <c r="G92" s="43">
        <v>44816</v>
      </c>
      <c r="H92" s="39">
        <f>IF(G92="","",WORKDAY(G92,I92,FESTIVOS!$A$2:$V$146))</f>
        <v>44823</v>
      </c>
      <c r="I92" s="47">
        <f>IFERROR(IFERROR(IF(B92=VLOOKUP(B92,Dependencias!$J$3:$J$4,1,FALSE),VLOOKUP(B92,Dependencias!$J$3:$K$4,2,FALSE)),VLOOKUP(A92,Dependencias!$F$3:$I$15,4,FALSE)),"")</f>
        <v>5</v>
      </c>
      <c r="J92" s="38" t="s">
        <v>190</v>
      </c>
      <c r="K92" s="45" t="s">
        <v>341</v>
      </c>
      <c r="L92" s="41" t="str">
        <f>IFERROR(VLOOKUP($C92,Dependencias!$A$2:$D$26,2,FALSE),"")</f>
        <v>Direccion de Gestion Corporativa</v>
      </c>
      <c r="M92" s="41" t="str">
        <f>IFERROR(VLOOKUP($C92,Dependencias!$A$2:$D$26,4,FALSE),"")</f>
        <v>Yamile Borja Martinez</v>
      </c>
      <c r="N92" s="46">
        <v>44823</v>
      </c>
      <c r="O92" s="42">
        <f>IF(N92="","Pendiente de respuesta",NETWORKDAYS(G92,N92,FESTIVOS!$A$2:$A$146))</f>
        <v>6</v>
      </c>
      <c r="P92" s="45" t="s">
        <v>342</v>
      </c>
      <c r="Q92" s="33"/>
    </row>
    <row r="93" spans="1:17" ht="17.25">
      <c r="A93" s="72" t="s">
        <v>47</v>
      </c>
      <c r="B93" s="72" t="s">
        <v>24</v>
      </c>
      <c r="C93" s="73">
        <v>700</v>
      </c>
      <c r="D93" s="38" t="s">
        <v>188</v>
      </c>
      <c r="E93" s="44">
        <v>3234682022</v>
      </c>
      <c r="F93" s="70">
        <v>20227100165492</v>
      </c>
      <c r="G93" s="43">
        <v>44816</v>
      </c>
      <c r="H93" s="39">
        <f>IF(G93="","",WORKDAY(G93,I93,FESTIVOS!$A$2:$V$146))</f>
        <v>44823</v>
      </c>
      <c r="I93" s="47">
        <f>IFERROR(IFERROR(IF(B93=VLOOKUP(B93,Dependencias!$J$3:$J$4,1,FALSE),VLOOKUP(B93,Dependencias!$J$3:$K$4,2,FALSE)),VLOOKUP(A93,Dependencias!$F$3:$I$15,4,FALSE)),"")</f>
        <v>5</v>
      </c>
      <c r="J93" s="38" t="s">
        <v>190</v>
      </c>
      <c r="K93" s="45" t="s">
        <v>343</v>
      </c>
      <c r="L93" s="41" t="str">
        <f>IFERROR(VLOOKUP($C93,Dependencias!$A$2:$D$26,2,FALSE),"")</f>
        <v>Direccion de Gestion Corporativa</v>
      </c>
      <c r="M93" s="41" t="str">
        <f>IFERROR(VLOOKUP($C93,Dependencias!$A$2:$D$26,4,FALSE),"")</f>
        <v>Yamile Borja Martinez</v>
      </c>
      <c r="N93" s="46">
        <v>44819</v>
      </c>
      <c r="O93" s="42">
        <f>IF(N93="","Pendiente de respuesta",NETWORKDAYS(G93,N93,FESTIVOS!$A$2:$A$146))</f>
        <v>4</v>
      </c>
      <c r="P93" s="45" t="s">
        <v>344</v>
      </c>
      <c r="Q93" s="33"/>
    </row>
    <row r="94" spans="1:17" ht="17.25">
      <c r="A94" s="72" t="s">
        <v>47</v>
      </c>
      <c r="B94" s="72" t="s">
        <v>24</v>
      </c>
      <c r="C94" s="73">
        <v>330</v>
      </c>
      <c r="D94" s="38" t="s">
        <v>188</v>
      </c>
      <c r="E94" s="44">
        <v>3268152022</v>
      </c>
      <c r="F94" s="70">
        <v>20227100165722</v>
      </c>
      <c r="G94" s="43">
        <v>44816</v>
      </c>
      <c r="H94" s="39">
        <f>IF(G94="","",WORKDAY(G94,I94,FESTIVOS!$A$2:$V$146))</f>
        <v>44823</v>
      </c>
      <c r="I94" s="47">
        <f>IFERROR(IFERROR(IF(B94=VLOOKUP(B94,Dependencias!$J$3:$J$4,1,FALSE),VLOOKUP(B94,Dependencias!$J$3:$K$4,2,FALSE)),VLOOKUP(A94,Dependencias!$F$3:$I$15,4,FALSE)),"")</f>
        <v>5</v>
      </c>
      <c r="J94" s="38" t="s">
        <v>144</v>
      </c>
      <c r="K94" s="45" t="s">
        <v>345</v>
      </c>
      <c r="L94" s="41" t="str">
        <f>IFERROR(VLOOKUP($C94,Dependencias!$A$2:$D$26,2,FALSE),"")</f>
        <v>Subdirección de Infraestructura y patrimonio cultural</v>
      </c>
      <c r="M94" s="41" t="str">
        <f>IFERROR(VLOOKUP($C94,Dependencias!$A$2:$D$26,4,FALSE),"")</f>
        <v>Ivan Dario Quiñones Sanchez</v>
      </c>
      <c r="N94" s="46">
        <v>44820</v>
      </c>
      <c r="O94" s="42">
        <f>IF(N94="","Pendiente de respuesta",NETWORKDAYS(G94,N94,FESTIVOS!$A$2:$A$146))</f>
        <v>5</v>
      </c>
      <c r="P94" s="45" t="s">
        <v>196</v>
      </c>
      <c r="Q94" s="50"/>
    </row>
    <row r="95" spans="1:17" ht="17.25">
      <c r="A95" s="72" t="s">
        <v>47</v>
      </c>
      <c r="B95" s="72" t="s">
        <v>186</v>
      </c>
      <c r="C95" s="73">
        <v>310</v>
      </c>
      <c r="D95" s="38" t="s">
        <v>185</v>
      </c>
      <c r="E95" s="44">
        <v>3275422022</v>
      </c>
      <c r="F95" s="68">
        <v>20227100163982</v>
      </c>
      <c r="G95" s="43">
        <v>44816</v>
      </c>
      <c r="H95" s="39">
        <f>IF(G95="","",WORKDAY(G95,I95,FESTIVOS!$A$2:$V$146))</f>
        <v>44830</v>
      </c>
      <c r="I95" s="47">
        <f>IFERROR(IFERROR(IF(B95=VLOOKUP(B95,Dependencias!$J$3:$J$4,1,FALSE),VLOOKUP(B95,Dependencias!$J$3:$K$4,2,FALSE)),VLOOKUP(A95,Dependencias!$F$3:$I$15,4,FALSE)),"")</f>
        <v>10</v>
      </c>
      <c r="J95" s="38" t="s">
        <v>142</v>
      </c>
      <c r="K95" s="45" t="s">
        <v>346</v>
      </c>
      <c r="L95" s="41" t="str">
        <f>IFERROR(VLOOKUP($C95,Dependencias!$A$2:$D$26,2,FALSE),"")</f>
        <v>Subdirección de Gestión Cultural y Artística</v>
      </c>
      <c r="M95" s="41" t="str">
        <f>IFERROR(VLOOKUP($C95,Dependencias!$A$2:$D$26,4,FALSE),"")</f>
        <v>Ines Elvira Montealegre Martinez</v>
      </c>
      <c r="N95" s="46">
        <v>44823</v>
      </c>
      <c r="O95" s="42">
        <f>IF(N95="","Pendiente de respuesta",NETWORKDAYS(G95,N95,FESTIVOS!$A$2:$A$146))</f>
        <v>6</v>
      </c>
      <c r="P95" s="45" t="s">
        <v>347</v>
      </c>
      <c r="Q95" s="33"/>
    </row>
    <row r="96" spans="1:17" ht="17.25">
      <c r="A96" s="72" t="s">
        <v>47</v>
      </c>
      <c r="B96" s="72" t="s">
        <v>24</v>
      </c>
      <c r="C96" s="73">
        <v>700</v>
      </c>
      <c r="D96" s="38" t="s">
        <v>188</v>
      </c>
      <c r="E96" s="44">
        <v>3268352022</v>
      </c>
      <c r="F96" s="70">
        <v>20227100165702</v>
      </c>
      <c r="G96" s="43">
        <v>44816</v>
      </c>
      <c r="H96" s="39">
        <f>IF(G96="","",WORKDAY(G96,I96,FESTIVOS!$A$2:$V$146))</f>
        <v>44823</v>
      </c>
      <c r="I96" s="47">
        <f>IFERROR(IFERROR(IF(B96=VLOOKUP(B96,Dependencias!$J$3:$J$4,1,FALSE),VLOOKUP(B96,Dependencias!$J$3:$K$4,2,FALSE)),VLOOKUP(A96,Dependencias!$F$3:$I$15,4,FALSE)),"")</f>
        <v>5</v>
      </c>
      <c r="J96" s="38" t="s">
        <v>190</v>
      </c>
      <c r="K96" s="45" t="s">
        <v>348</v>
      </c>
      <c r="L96" s="41" t="str">
        <f>IFERROR(VLOOKUP($C96,Dependencias!$A$2:$D$26,2,FALSE),"")</f>
        <v>Direccion de Gestion Corporativa</v>
      </c>
      <c r="M96" s="41" t="str">
        <f>IFERROR(VLOOKUP($C96,Dependencias!$A$2:$D$26,4,FALSE),"")</f>
        <v>Yamile Borja Martinez</v>
      </c>
      <c r="N96" s="46">
        <v>44823</v>
      </c>
      <c r="O96" s="42">
        <f>IF(N96="","Pendiente de respuesta",NETWORKDAYS(G96,N96,FESTIVOS!$A$2:$A$146))</f>
        <v>6</v>
      </c>
      <c r="P96" s="45" t="s">
        <v>349</v>
      </c>
      <c r="Q96" s="33"/>
    </row>
    <row r="97" spans="1:17" ht="17.25">
      <c r="A97" s="72" t="s">
        <v>35</v>
      </c>
      <c r="B97" s="72" t="s">
        <v>186</v>
      </c>
      <c r="C97" s="73">
        <v>330</v>
      </c>
      <c r="D97" s="38" t="s">
        <v>185</v>
      </c>
      <c r="E97" s="44">
        <v>3277922022</v>
      </c>
      <c r="F97" s="68">
        <v>20227100164072</v>
      </c>
      <c r="G97" s="43">
        <v>44816</v>
      </c>
      <c r="H97" s="39">
        <f>IF(G97="","",WORKDAY(G97,I97,FESTIVOS!$A$2:$V$146))</f>
        <v>44837</v>
      </c>
      <c r="I97" s="47">
        <f>IFERROR(IFERROR(IF(B97=VLOOKUP(B97,Dependencias!$J$3:$J$4,1,FALSE),VLOOKUP(B97,Dependencias!$J$3:$K$4,2,FALSE)),VLOOKUP(A97,Dependencias!$F$3:$I$15,4,FALSE)),"")</f>
        <v>15</v>
      </c>
      <c r="J97" s="38" t="s">
        <v>144</v>
      </c>
      <c r="K97" s="45" t="s">
        <v>350</v>
      </c>
      <c r="L97" s="41" t="str">
        <f>IFERROR(VLOOKUP($C97,Dependencias!$A$2:$D$26,2,FALSE),"")</f>
        <v>Subdirección de Infraestructura y patrimonio cultural</v>
      </c>
      <c r="M97" s="41" t="str">
        <f>IFERROR(VLOOKUP($C97,Dependencias!$A$2:$D$26,4,FALSE),"")</f>
        <v>Ivan Dario Quiñones Sanchez</v>
      </c>
      <c r="N97" s="46">
        <v>44830</v>
      </c>
      <c r="O97" s="42">
        <f>IF(N97="","Pendiente de respuesta",NETWORKDAYS(G97,N97,FESTIVOS!$A$2:$A$146))</f>
        <v>11</v>
      </c>
      <c r="P97" s="45"/>
      <c r="Q97" s="33"/>
    </row>
    <row r="98" spans="1:17" ht="17.25">
      <c r="A98" s="72" t="s">
        <v>35</v>
      </c>
      <c r="B98" s="72" t="s">
        <v>186</v>
      </c>
      <c r="C98" s="73">
        <v>330</v>
      </c>
      <c r="D98" s="38" t="s">
        <v>185</v>
      </c>
      <c r="E98" s="44">
        <v>3279972022</v>
      </c>
      <c r="F98" s="68">
        <v>20227100164292</v>
      </c>
      <c r="G98" s="43">
        <v>44816</v>
      </c>
      <c r="H98" s="39">
        <f>IF(G98="","",WORKDAY(G98,I98,FESTIVOS!$A$2:$V$146))</f>
        <v>44837</v>
      </c>
      <c r="I98" s="47">
        <f>IFERROR(IFERROR(IF(B98=VLOOKUP(B98,Dependencias!$J$3:$J$4,1,FALSE),VLOOKUP(B98,Dependencias!$J$3:$K$4,2,FALSE)),VLOOKUP(A98,Dependencias!$F$3:$I$15,4,FALSE)),"")</f>
        <v>15</v>
      </c>
      <c r="J98" s="38" t="s">
        <v>144</v>
      </c>
      <c r="K98" s="45" t="s">
        <v>351</v>
      </c>
      <c r="L98" s="41" t="str">
        <f>IFERROR(VLOOKUP($C98,Dependencias!$A$2:$D$26,2,FALSE),"")</f>
        <v>Subdirección de Infraestructura y patrimonio cultural</v>
      </c>
      <c r="M98" s="41" t="str">
        <f>IFERROR(VLOOKUP($C98,Dependencias!$A$2:$D$26,4,FALSE),"")</f>
        <v>Ivan Dario Quiñones Sanchez</v>
      </c>
      <c r="N98" s="46">
        <v>44830</v>
      </c>
      <c r="O98" s="42">
        <f>IF(N98="","Pendiente de respuesta",NETWORKDAYS(G98,N98,FESTIVOS!$A$2:$A$146))</f>
        <v>11</v>
      </c>
      <c r="P98" s="45" t="s">
        <v>352</v>
      </c>
      <c r="Q98" s="33"/>
    </row>
    <row r="99" spans="1:17" ht="17.25">
      <c r="A99" s="72" t="s">
        <v>35</v>
      </c>
      <c r="B99" s="72" t="s">
        <v>24</v>
      </c>
      <c r="C99" s="73">
        <v>700</v>
      </c>
      <c r="D99" s="38" t="s">
        <v>185</v>
      </c>
      <c r="E99" s="44">
        <v>3281602022</v>
      </c>
      <c r="F99" s="70">
        <v>20227100164402</v>
      </c>
      <c r="G99" s="43">
        <v>44816</v>
      </c>
      <c r="H99" s="39">
        <f>IF(G99="","",WORKDAY(G99,I99,FESTIVOS!$A$2:$V$146))</f>
        <v>44823</v>
      </c>
      <c r="I99" s="47">
        <f>IFERROR(IFERROR(IF(B99=VLOOKUP(B99,Dependencias!$J$3:$J$4,1,FALSE),VLOOKUP(B99,Dependencias!$J$3:$K$4,2,FALSE)),VLOOKUP(A99,Dependencias!$F$3:$I$15,4,FALSE)),"")</f>
        <v>5</v>
      </c>
      <c r="J99" s="38" t="s">
        <v>190</v>
      </c>
      <c r="K99" s="45" t="s">
        <v>353</v>
      </c>
      <c r="L99" s="41" t="str">
        <f>IFERROR(VLOOKUP($C99,Dependencias!$A$2:$D$26,2,FALSE),"")</f>
        <v>Direccion de Gestion Corporativa</v>
      </c>
      <c r="M99" s="41" t="str">
        <f>IFERROR(VLOOKUP($C99,Dependencias!$A$2:$D$26,4,FALSE),"")</f>
        <v>Yamile Borja Martinez</v>
      </c>
      <c r="N99" s="46">
        <v>44818</v>
      </c>
      <c r="O99" s="42">
        <f>IF(N99="","Pendiente de respuesta",NETWORKDAYS(G99,N99,FESTIVOS!$A$2:$A$146))</f>
        <v>3</v>
      </c>
      <c r="P99" s="45" t="s">
        <v>196</v>
      </c>
      <c r="Q99" s="33"/>
    </row>
    <row r="100" spans="1:17" ht="17.25">
      <c r="A100" s="72" t="s">
        <v>42</v>
      </c>
      <c r="B100" s="72" t="s">
        <v>186</v>
      </c>
      <c r="C100" s="73">
        <v>330</v>
      </c>
      <c r="D100" s="38" t="s">
        <v>185</v>
      </c>
      <c r="E100" s="44">
        <v>3284212022</v>
      </c>
      <c r="F100" s="68">
        <v>20227100164522</v>
      </c>
      <c r="G100" s="43">
        <v>44816</v>
      </c>
      <c r="H100" s="39">
        <f>IF(G100="","",WORKDAY(G100,I100,FESTIVOS!$A$2:$V$146))</f>
        <v>44837</v>
      </c>
      <c r="I100" s="47">
        <f>IFERROR(IFERROR(IF(B100=VLOOKUP(B100,Dependencias!$J$3:$J$4,1,FALSE),VLOOKUP(B100,Dependencias!$J$3:$K$4,2,FALSE)),VLOOKUP(A100,Dependencias!$F$3:$I$15,4,FALSE)),"")</f>
        <v>15</v>
      </c>
      <c r="J100" s="38" t="s">
        <v>144</v>
      </c>
      <c r="K100" s="25" t="s">
        <v>354</v>
      </c>
      <c r="L100" s="41" t="str">
        <f>IFERROR(VLOOKUP($C100,Dependencias!$A$2:$D$26,2,FALSE),"")</f>
        <v>Subdirección de Infraestructura y patrimonio cultural</v>
      </c>
      <c r="M100" s="41" t="str">
        <f>IFERROR(VLOOKUP($C100,Dependencias!$A$2:$D$26,4,FALSE),"")</f>
        <v>Ivan Dario Quiñones Sanchez</v>
      </c>
      <c r="N100" s="46">
        <v>44823</v>
      </c>
      <c r="O100" s="42">
        <f>IF(N100="","Pendiente de respuesta",NETWORKDAYS(G100,N100,FESTIVOS!$A$2:$A$146))</f>
        <v>6</v>
      </c>
      <c r="P100" s="45" t="s">
        <v>355</v>
      </c>
      <c r="Q100" s="33"/>
    </row>
    <row r="101" spans="1:17" ht="17.25">
      <c r="A101" s="72" t="s">
        <v>42</v>
      </c>
      <c r="B101" s="72" t="s">
        <v>186</v>
      </c>
      <c r="C101" s="73">
        <v>330</v>
      </c>
      <c r="D101" s="38" t="s">
        <v>188</v>
      </c>
      <c r="E101" s="44">
        <v>3284562022</v>
      </c>
      <c r="F101" s="70">
        <v>20227100166072</v>
      </c>
      <c r="G101" s="43">
        <v>44816</v>
      </c>
      <c r="H101" s="39">
        <f>IF(G101="","",WORKDAY(G101,I101,FESTIVOS!$A$2:$V$146))</f>
        <v>44837</v>
      </c>
      <c r="I101" s="47">
        <f>IFERROR(IFERROR(IF(B101=VLOOKUP(B101,Dependencias!$J$3:$J$4,1,FALSE),VLOOKUP(B101,Dependencias!$J$3:$K$4,2,FALSE)),VLOOKUP(A101,Dependencias!$F$3:$I$15,4,FALSE)),"")</f>
        <v>15</v>
      </c>
      <c r="J101" s="38" t="s">
        <v>144</v>
      </c>
      <c r="K101" s="45" t="s">
        <v>356</v>
      </c>
      <c r="L101" s="41" t="str">
        <f>IFERROR(VLOOKUP($C101,Dependencias!$A$2:$D$26,2,FALSE),"")</f>
        <v>Subdirección de Infraestructura y patrimonio cultural</v>
      </c>
      <c r="M101" s="41" t="str">
        <f>IFERROR(VLOOKUP($C101,Dependencias!$A$2:$D$26,4,FALSE),"")</f>
        <v>Ivan Dario Quiñones Sanchez</v>
      </c>
      <c r="N101" s="46">
        <v>44831</v>
      </c>
      <c r="O101" s="42">
        <f>IF(N101="","Pendiente de respuesta",NETWORKDAYS(G101,N101,FESTIVOS!$A$2:$A$146))</f>
        <v>12</v>
      </c>
      <c r="P101" s="45" t="s">
        <v>357</v>
      </c>
      <c r="Q101" s="33"/>
    </row>
    <row r="102" spans="1:17" ht="17.25">
      <c r="A102" s="72" t="s">
        <v>47</v>
      </c>
      <c r="B102" s="72" t="s">
        <v>186</v>
      </c>
      <c r="C102" s="73">
        <v>220</v>
      </c>
      <c r="D102" s="38" t="s">
        <v>185</v>
      </c>
      <c r="E102" s="44">
        <v>3284752022</v>
      </c>
      <c r="F102" s="68">
        <v>20227100164542</v>
      </c>
      <c r="G102" s="43">
        <v>44816</v>
      </c>
      <c r="H102" s="39">
        <f>IF(G102="","",WORKDAY(G102,I102,FESTIVOS!$A$2:$V$146))</f>
        <v>44830</v>
      </c>
      <c r="I102" s="47">
        <f>IFERROR(IFERROR(IF(B102=VLOOKUP(B102,Dependencias!$J$3:$J$4,1,FALSE),VLOOKUP(B102,Dependencias!$J$3:$K$4,2,FALSE)),VLOOKUP(A102,Dependencias!$F$3:$I$15,4,FALSE)),"")</f>
        <v>10</v>
      </c>
      <c r="J102" s="38" t="s">
        <v>187</v>
      </c>
      <c r="K102" s="45" t="s">
        <v>358</v>
      </c>
      <c r="L102" s="41" t="str">
        <f>IFERROR(VLOOKUP($C102,Dependencias!$A$2:$D$26,2,FALSE),"")</f>
        <v>Dirección de Fomento</v>
      </c>
      <c r="M102" s="41" t="str">
        <f>IFERROR(VLOOKUP($C102,Dependencias!$A$2:$D$26,4,FALSE),"")</f>
        <v>Vanessa Barrenecha Samur</v>
      </c>
      <c r="N102" s="46">
        <v>44823</v>
      </c>
      <c r="O102" s="42">
        <f>IF(N102="","Pendiente de respuesta",NETWORKDAYS(G102,N102,FESTIVOS!$A$2:$A$146))</f>
        <v>6</v>
      </c>
      <c r="P102" s="45" t="s">
        <v>359</v>
      </c>
      <c r="Q102" s="33"/>
    </row>
    <row r="103" spans="1:17" ht="17.25">
      <c r="A103" s="72" t="s">
        <v>35</v>
      </c>
      <c r="B103" s="72" t="s">
        <v>186</v>
      </c>
      <c r="C103" s="73">
        <v>330</v>
      </c>
      <c r="D103" s="38" t="s">
        <v>188</v>
      </c>
      <c r="E103" s="44">
        <v>3285182022</v>
      </c>
      <c r="F103" s="70">
        <v>20227100166122</v>
      </c>
      <c r="G103" s="43">
        <v>44816</v>
      </c>
      <c r="H103" s="39">
        <f>IF(G103="","",WORKDAY(G103,I103,FESTIVOS!$A$2:$V$146))</f>
        <v>44837</v>
      </c>
      <c r="I103" s="47">
        <f>IFERROR(IFERROR(IF(B103=VLOOKUP(B103,Dependencias!$J$3:$J$4,1,FALSE),VLOOKUP(B103,Dependencias!$J$3:$K$4,2,FALSE)),VLOOKUP(A103,Dependencias!$F$3:$I$15,4,FALSE)),"")</f>
        <v>15</v>
      </c>
      <c r="J103" s="38" t="s">
        <v>144</v>
      </c>
      <c r="K103" s="45" t="s">
        <v>360</v>
      </c>
      <c r="L103" s="41" t="str">
        <f>IFERROR(VLOOKUP($C103,Dependencias!$A$2:$D$26,2,FALSE),"")</f>
        <v>Subdirección de Infraestructura y patrimonio cultural</v>
      </c>
      <c r="M103" s="41" t="str">
        <f>IFERROR(VLOOKUP($C103,Dependencias!$A$2:$D$26,4,FALSE),"")</f>
        <v>Ivan Dario Quiñones Sanchez</v>
      </c>
      <c r="N103" s="46">
        <v>44831</v>
      </c>
      <c r="O103" s="42">
        <f>IF(N103="","Pendiente de respuesta",NETWORKDAYS(G103,N103,FESTIVOS!$A$2:$A$146))</f>
        <v>12</v>
      </c>
      <c r="P103" s="45" t="s">
        <v>357</v>
      </c>
      <c r="Q103" s="33"/>
    </row>
    <row r="104" spans="1:17" ht="17.25">
      <c r="A104" s="72" t="s">
        <v>47</v>
      </c>
      <c r="B104" s="72" t="s">
        <v>186</v>
      </c>
      <c r="C104" s="73">
        <v>700</v>
      </c>
      <c r="D104" s="38" t="s">
        <v>188</v>
      </c>
      <c r="E104" s="44">
        <v>3288132022</v>
      </c>
      <c r="F104" s="70">
        <v>20227100166132</v>
      </c>
      <c r="G104" s="43">
        <v>44816</v>
      </c>
      <c r="H104" s="39">
        <f>IF(G104="","",WORKDAY(G104,I104,FESTIVOS!$A$2:$V$146))</f>
        <v>44830</v>
      </c>
      <c r="I104" s="47">
        <f>IFERROR(IFERROR(IF(B104=VLOOKUP(B104,Dependencias!$J$3:$J$4,1,FALSE),VLOOKUP(B104,Dependencias!$J$3:$K$4,2,FALSE)),VLOOKUP(A104,Dependencias!$F$3:$I$15,4,FALSE)),"")</f>
        <v>10</v>
      </c>
      <c r="J104" s="38" t="s">
        <v>153</v>
      </c>
      <c r="K104" s="45" t="s">
        <v>361</v>
      </c>
      <c r="L104" s="41" t="str">
        <f>IFERROR(VLOOKUP($C104,Dependencias!$A$2:$D$26,2,FALSE),"")</f>
        <v>Direccion de Gestion Corporativa</v>
      </c>
      <c r="M104" s="41" t="str">
        <f>IFERROR(VLOOKUP($C104,Dependencias!$A$2:$D$26,4,FALSE),"")</f>
        <v>Yamile Borja Martinez</v>
      </c>
      <c r="N104" s="46">
        <v>44825</v>
      </c>
      <c r="O104" s="42">
        <f>IF(N104="","Pendiente de respuesta",NETWORKDAYS(G104,N104,FESTIVOS!$A$2:$A$146))</f>
        <v>8</v>
      </c>
      <c r="P104" s="45" t="s">
        <v>362</v>
      </c>
      <c r="Q104" s="33"/>
    </row>
    <row r="105" spans="1:17" ht="17.25">
      <c r="A105" s="72" t="s">
        <v>47</v>
      </c>
      <c r="B105" s="72" t="s">
        <v>24</v>
      </c>
      <c r="C105" s="73">
        <v>700</v>
      </c>
      <c r="D105" s="38" t="s">
        <v>188</v>
      </c>
      <c r="E105" s="44">
        <v>3288162022</v>
      </c>
      <c r="F105" s="70">
        <v>20227100166162</v>
      </c>
      <c r="G105" s="43">
        <v>44816</v>
      </c>
      <c r="H105" s="39">
        <f>IF(G105="","",WORKDAY(G105,I105,FESTIVOS!$A$2:$V$146))</f>
        <v>44823</v>
      </c>
      <c r="I105" s="47">
        <f>IFERROR(IFERROR(IF(B105=VLOOKUP(B105,Dependencias!$J$3:$J$4,1,FALSE),VLOOKUP(B105,Dependencias!$J$3:$K$4,2,FALSE)),VLOOKUP(A105,Dependencias!$F$3:$I$15,4,FALSE)),"")</f>
        <v>5</v>
      </c>
      <c r="J105" s="38" t="s">
        <v>153</v>
      </c>
      <c r="K105" s="45" t="s">
        <v>363</v>
      </c>
      <c r="L105" s="41" t="str">
        <f>IFERROR(VLOOKUP($C105,Dependencias!$A$2:$D$26,2,FALSE),"")</f>
        <v>Direccion de Gestion Corporativa</v>
      </c>
      <c r="M105" s="41" t="str">
        <f>IFERROR(VLOOKUP($C105,Dependencias!$A$2:$D$26,4,FALSE),"")</f>
        <v>Yamile Borja Martinez</v>
      </c>
      <c r="N105" s="46">
        <v>44823</v>
      </c>
      <c r="O105" s="42">
        <f>IF(N105="","Pendiente de respuesta",NETWORKDAYS(G105,N105,FESTIVOS!$A$2:$A$146))</f>
        <v>6</v>
      </c>
      <c r="P105" s="45" t="s">
        <v>364</v>
      </c>
      <c r="Q105" s="33"/>
    </row>
    <row r="106" spans="1:17" ht="17.25">
      <c r="A106" s="72" t="s">
        <v>42</v>
      </c>
      <c r="B106" s="72" t="s">
        <v>24</v>
      </c>
      <c r="C106" s="73">
        <v>700</v>
      </c>
      <c r="D106" s="38" t="s">
        <v>188</v>
      </c>
      <c r="E106" s="44">
        <v>3295992022</v>
      </c>
      <c r="F106" s="70">
        <v>20227100166192</v>
      </c>
      <c r="G106" s="43">
        <v>44817</v>
      </c>
      <c r="H106" s="39">
        <f>IF(G106="","",WORKDAY(G106,I106,FESTIVOS!$A$2:$V$146))</f>
        <v>44824</v>
      </c>
      <c r="I106" s="47">
        <f>IFERROR(IFERROR(IF(B106=VLOOKUP(B106,Dependencias!$J$3:$J$4,1,FALSE),VLOOKUP(B106,Dependencias!$J$3:$K$4,2,FALSE)),VLOOKUP(A106,Dependencias!$F$3:$I$15,4,FALSE)),"")</f>
        <v>5</v>
      </c>
      <c r="J106" s="38" t="s">
        <v>144</v>
      </c>
      <c r="K106" s="45" t="s">
        <v>365</v>
      </c>
      <c r="L106" s="41" t="str">
        <f>IFERROR(VLOOKUP($C106,Dependencias!$A$2:$D$26,2,FALSE),"")</f>
        <v>Direccion de Gestion Corporativa</v>
      </c>
      <c r="M106" s="41" t="str">
        <f>IFERROR(VLOOKUP($C106,Dependencias!$A$2:$D$26,4,FALSE),"")</f>
        <v>Yamile Borja Martinez</v>
      </c>
      <c r="N106" s="46">
        <v>44824</v>
      </c>
      <c r="O106" s="42">
        <f>IF(N106="","Pendiente de respuesta",NETWORKDAYS(G106,N106,FESTIVOS!$A$2:$A$146))</f>
        <v>6</v>
      </c>
      <c r="P106" s="45" t="s">
        <v>196</v>
      </c>
      <c r="Q106" s="33"/>
    </row>
    <row r="107" spans="1:17" ht="17.25">
      <c r="A107" s="72" t="s">
        <v>42</v>
      </c>
      <c r="B107" s="72" t="s">
        <v>186</v>
      </c>
      <c r="C107" s="73">
        <v>330</v>
      </c>
      <c r="D107" s="38" t="s">
        <v>188</v>
      </c>
      <c r="E107" s="44">
        <v>3231072022</v>
      </c>
      <c r="F107" s="68">
        <v>20227100165202</v>
      </c>
      <c r="G107" s="43">
        <v>44811</v>
      </c>
      <c r="H107" s="39">
        <f>IF(G107="","",WORKDAY(G107,I107,FESTIVOS!$A$2:$V$146))</f>
        <v>44832</v>
      </c>
      <c r="I107" s="47">
        <f>IFERROR(IFERROR(IF(B107=VLOOKUP(B107,Dependencias!$J$3:$J$4,1,FALSE),VLOOKUP(B107,Dependencias!$J$3:$K$4,2,FALSE)),VLOOKUP(A107,Dependencias!$F$3:$I$15,4,FALSE)),"")</f>
        <v>15</v>
      </c>
      <c r="J107" s="38" t="s">
        <v>144</v>
      </c>
      <c r="K107" s="45" t="s">
        <v>366</v>
      </c>
      <c r="L107" s="41" t="str">
        <f>IFERROR(VLOOKUP($C107,Dependencias!$A$2:$D$26,2,FALSE),"")</f>
        <v>Subdirección de Infraestructura y patrimonio cultural</v>
      </c>
      <c r="M107" s="41" t="str">
        <f>IFERROR(VLOOKUP($C107,Dependencias!$A$2:$D$26,4,FALSE),"")</f>
        <v>Ivan Dario Quiñones Sanchez</v>
      </c>
      <c r="N107" s="46">
        <v>44830</v>
      </c>
      <c r="O107" s="42">
        <f>IF(N107="","Pendiente de respuesta",NETWORKDAYS(G107,N107,FESTIVOS!$A$2:$A$146))</f>
        <v>14</v>
      </c>
      <c r="P107" s="45"/>
      <c r="Q107" s="33"/>
    </row>
    <row r="108" spans="1:17" ht="17.25">
      <c r="A108" s="72" t="s">
        <v>82</v>
      </c>
      <c r="B108" s="72" t="s">
        <v>24</v>
      </c>
      <c r="C108" s="73">
        <v>700</v>
      </c>
      <c r="D108" s="38" t="s">
        <v>188</v>
      </c>
      <c r="E108" s="44">
        <v>3263092022</v>
      </c>
      <c r="F108" s="68">
        <v>20227100165382</v>
      </c>
      <c r="G108" s="43">
        <v>44813</v>
      </c>
      <c r="H108" s="39">
        <f>IF(G108="","",WORKDAY(G108,I108,FESTIVOS!$A$2:$V$146))</f>
        <v>44820</v>
      </c>
      <c r="I108" s="47">
        <f>IFERROR(IFERROR(IF(B108=VLOOKUP(B108,Dependencias!$J$3:$J$4,1,FALSE),VLOOKUP(B108,Dependencias!$J$3:$K$4,2,FALSE)),VLOOKUP(A108,Dependencias!$F$3:$I$15,4,FALSE)),"")</f>
        <v>5</v>
      </c>
      <c r="J108" s="38" t="s">
        <v>190</v>
      </c>
      <c r="K108" s="45" t="s">
        <v>367</v>
      </c>
      <c r="L108" s="41" t="str">
        <f>IFERROR(VLOOKUP($C108,Dependencias!$A$2:$D$26,2,FALSE),"")</f>
        <v>Direccion de Gestion Corporativa</v>
      </c>
      <c r="M108" s="41" t="str">
        <f>IFERROR(VLOOKUP($C108,Dependencias!$A$2:$D$26,4,FALSE),"")</f>
        <v>Yamile Borja Martinez</v>
      </c>
      <c r="N108" s="46">
        <v>44820</v>
      </c>
      <c r="O108" s="42">
        <f>IF(N108="","Pendiente de respuesta",NETWORKDAYS(G108,N108,FESTIVOS!$A$2:$A$146))</f>
        <v>6</v>
      </c>
      <c r="P108" s="45" t="s">
        <v>368</v>
      </c>
      <c r="Q108" s="33"/>
    </row>
    <row r="109" spans="1:17" ht="17.25">
      <c r="A109" s="72" t="s">
        <v>47</v>
      </c>
      <c r="B109" s="72" t="s">
        <v>186</v>
      </c>
      <c r="C109" s="73">
        <v>700</v>
      </c>
      <c r="D109" s="38" t="s">
        <v>188</v>
      </c>
      <c r="E109" s="44">
        <v>3248892022</v>
      </c>
      <c r="F109" s="68">
        <v>20227100165422</v>
      </c>
      <c r="G109" s="43">
        <v>44813</v>
      </c>
      <c r="H109" s="39">
        <f>IF(G109="","",WORKDAY(G109,I109,FESTIVOS!$A$2:$V$146))</f>
        <v>44827</v>
      </c>
      <c r="I109" s="47">
        <f>IFERROR(IFERROR(IF(B109=VLOOKUP(B109,Dependencias!$J$3:$J$4,1,FALSE),VLOOKUP(B109,Dependencias!$J$3:$K$4,2,FALSE)),VLOOKUP(A109,Dependencias!$F$3:$I$15,4,FALSE)),"")</f>
        <v>10</v>
      </c>
      <c r="J109" s="38" t="s">
        <v>153</v>
      </c>
      <c r="K109" s="45" t="s">
        <v>369</v>
      </c>
      <c r="L109" s="41" t="str">
        <f>IFERROR(VLOOKUP($C109,Dependencias!$A$2:$D$26,2,FALSE),"")</f>
        <v>Direccion de Gestion Corporativa</v>
      </c>
      <c r="M109" s="41" t="str">
        <f>IFERROR(VLOOKUP($C109,Dependencias!$A$2:$D$26,4,FALSE),"")</f>
        <v>Yamile Borja Martinez</v>
      </c>
      <c r="N109" s="46">
        <v>44825</v>
      </c>
      <c r="O109" s="42">
        <f>IF(N109="","Pendiente de respuesta",NETWORKDAYS(G109,N109,FESTIVOS!$A$2:$A$146))</f>
        <v>9</v>
      </c>
      <c r="P109" s="45" t="s">
        <v>370</v>
      </c>
      <c r="Q109" s="33"/>
    </row>
    <row r="110" spans="1:17" ht="17.25">
      <c r="A110" s="72" t="s">
        <v>42</v>
      </c>
      <c r="B110" s="72" t="s">
        <v>24</v>
      </c>
      <c r="C110" s="73">
        <v>700</v>
      </c>
      <c r="D110" s="38" t="s">
        <v>188</v>
      </c>
      <c r="E110" s="44">
        <v>3288172022</v>
      </c>
      <c r="F110" s="68">
        <v>20227100166712</v>
      </c>
      <c r="G110" s="43">
        <v>44817</v>
      </c>
      <c r="H110" s="39">
        <f>IF(G110="","",WORKDAY(G110,I110,FESTIVOS!$A$2:$V$146))</f>
        <v>44824</v>
      </c>
      <c r="I110" s="47">
        <f>IFERROR(IFERROR(IF(B110=VLOOKUP(B110,Dependencias!$J$3:$J$4,1,FALSE),VLOOKUP(B110,Dependencias!$J$3:$K$4,2,FALSE)),VLOOKUP(A110,Dependencias!$F$3:$I$15,4,FALSE)),"")</f>
        <v>5</v>
      </c>
      <c r="J110" s="38" t="s">
        <v>153</v>
      </c>
      <c r="K110" s="45" t="s">
        <v>371</v>
      </c>
      <c r="L110" s="41" t="str">
        <f>IFERROR(VLOOKUP($C110,Dependencias!$A$2:$D$26,2,FALSE),"")</f>
        <v>Direccion de Gestion Corporativa</v>
      </c>
      <c r="M110" s="41" t="str">
        <f>IFERROR(VLOOKUP($C110,Dependencias!$A$2:$D$26,4,FALSE),"")</f>
        <v>Yamile Borja Martinez</v>
      </c>
      <c r="N110" s="46">
        <v>44823</v>
      </c>
      <c r="O110" s="42">
        <f>IF(N110="","Pendiente de respuesta",NETWORKDAYS(G110,N110,FESTIVOS!$A$2:$A$146))</f>
        <v>5</v>
      </c>
      <c r="P110" s="45" t="s">
        <v>364</v>
      </c>
      <c r="Q110" s="33"/>
    </row>
    <row r="111" spans="1:17" ht="17.25">
      <c r="A111" s="72" t="s">
        <v>47</v>
      </c>
      <c r="B111" s="72" t="s">
        <v>24</v>
      </c>
      <c r="C111" s="73">
        <v>700</v>
      </c>
      <c r="D111" s="38" t="s">
        <v>188</v>
      </c>
      <c r="E111" s="44">
        <v>3288442022</v>
      </c>
      <c r="F111" s="68">
        <v>20227100166692</v>
      </c>
      <c r="G111" s="43">
        <v>44817</v>
      </c>
      <c r="H111" s="39">
        <f>IF(G111="","",WORKDAY(G111,I111,FESTIVOS!$A$2:$V$146))</f>
        <v>44824</v>
      </c>
      <c r="I111" s="47">
        <f>IFERROR(IFERROR(IF(B111=VLOOKUP(B111,Dependencias!$J$3:$J$4,1,FALSE),VLOOKUP(B111,Dependencias!$J$3:$K$4,2,FALSE)),VLOOKUP(A111,Dependencias!$F$3:$I$15,4,FALSE)),"")</f>
        <v>5</v>
      </c>
      <c r="J111" s="38" t="s">
        <v>190</v>
      </c>
      <c r="K111" s="45" t="s">
        <v>372</v>
      </c>
      <c r="L111" s="41" t="str">
        <f>IFERROR(VLOOKUP($C111,Dependencias!$A$2:$D$26,2,FALSE),"")</f>
        <v>Direccion de Gestion Corporativa</v>
      </c>
      <c r="M111" s="41" t="str">
        <f>IFERROR(VLOOKUP($C111,Dependencias!$A$2:$D$26,4,FALSE),"")</f>
        <v>Yamile Borja Martinez</v>
      </c>
      <c r="N111" s="46">
        <v>44823</v>
      </c>
      <c r="O111" s="42">
        <f>IF(N111="","Pendiente de respuesta",NETWORKDAYS(G111,N111,FESTIVOS!$A$2:$A$146))</f>
        <v>5</v>
      </c>
      <c r="P111" s="45" t="s">
        <v>364</v>
      </c>
      <c r="Q111" s="33"/>
    </row>
    <row r="112" spans="1:17" ht="17.25">
      <c r="A112" s="72" t="s">
        <v>47</v>
      </c>
      <c r="B112" s="72" t="s">
        <v>24</v>
      </c>
      <c r="C112" s="73">
        <v>700</v>
      </c>
      <c r="D112" s="38" t="s">
        <v>188</v>
      </c>
      <c r="E112" s="44">
        <v>3288462022</v>
      </c>
      <c r="F112" s="68">
        <v>20227100166702</v>
      </c>
      <c r="G112" s="43">
        <v>44817</v>
      </c>
      <c r="H112" s="39">
        <f>IF(G112="","",WORKDAY(G112,I112,FESTIVOS!$A$2:$V$146))</f>
        <v>44824</v>
      </c>
      <c r="I112" s="47">
        <f>IFERROR(IFERROR(IF(B112=VLOOKUP(B112,Dependencias!$J$3:$J$4,1,FALSE),VLOOKUP(B112,Dependencias!$J$3:$K$4,2,FALSE)),VLOOKUP(A112,Dependencias!$F$3:$I$15,4,FALSE)),"")</f>
        <v>5</v>
      </c>
      <c r="J112" s="38" t="s">
        <v>190</v>
      </c>
      <c r="K112" s="45" t="s">
        <v>373</v>
      </c>
      <c r="L112" s="41" t="str">
        <f>IFERROR(VLOOKUP($C112,Dependencias!$A$2:$D$26,2,FALSE),"")</f>
        <v>Direccion de Gestion Corporativa</v>
      </c>
      <c r="M112" s="41" t="str">
        <f>IFERROR(VLOOKUP($C112,Dependencias!$A$2:$D$26,4,FALSE),"")</f>
        <v>Yamile Borja Martinez</v>
      </c>
      <c r="N112" s="46">
        <v>44823</v>
      </c>
      <c r="O112" s="42">
        <f>IF(N112="","Pendiente de respuesta",NETWORKDAYS(G112,N112,FESTIVOS!$A$2:$A$146))</f>
        <v>5</v>
      </c>
      <c r="P112" s="45" t="s">
        <v>364</v>
      </c>
      <c r="Q112" s="33"/>
    </row>
    <row r="113" spans="1:17" ht="17.25">
      <c r="A113" s="72" t="s">
        <v>47</v>
      </c>
      <c r="B113" s="72" t="s">
        <v>186</v>
      </c>
      <c r="C113" s="73">
        <v>730</v>
      </c>
      <c r="D113" s="38" t="s">
        <v>185</v>
      </c>
      <c r="E113" s="44">
        <v>3305142022</v>
      </c>
      <c r="F113" s="68">
        <v>20227100165592</v>
      </c>
      <c r="G113" s="43">
        <v>44818</v>
      </c>
      <c r="H113" s="39">
        <f>IF(G113="","",WORKDAY(G113,I113,FESTIVOS!$A$2:$V$146))</f>
        <v>44832</v>
      </c>
      <c r="I113" s="47">
        <f>IFERROR(IFERROR(IF(B113=VLOOKUP(B113,Dependencias!$J$3:$J$4,1,FALSE),VLOOKUP(B113,Dependencias!$J$3:$K$4,2,FALSE)),VLOOKUP(A113,Dependencias!$F$3:$I$15,4,FALSE)),"")</f>
        <v>10</v>
      </c>
      <c r="J113" s="38" t="s">
        <v>138</v>
      </c>
      <c r="K113" s="45" t="s">
        <v>374</v>
      </c>
      <c r="L113" s="41" t="str">
        <f>IFERROR(VLOOKUP($C113,Dependencias!$A$2:$D$26,2,FALSE),"")</f>
        <v>Grupo Interno De Trabajo De Gestión Del Talento Humano</v>
      </c>
      <c r="M113" s="41" t="str">
        <f>IFERROR(VLOOKUP($C113,Dependencias!$A$2:$D$26,4,FALSE),"")</f>
        <v>Alba Nohora Diaz Galan</v>
      </c>
      <c r="N113" s="46">
        <v>44830</v>
      </c>
      <c r="O113" s="42">
        <f>IF(N113="","Pendiente de respuesta",NETWORKDAYS(G113,N113,FESTIVOS!$A$2:$A$146))</f>
        <v>9</v>
      </c>
      <c r="P113" s="45"/>
      <c r="Q113" s="33"/>
    </row>
    <row r="114" spans="1:17" ht="17.25">
      <c r="A114" s="72" t="s">
        <v>35</v>
      </c>
      <c r="B114" s="72" t="s">
        <v>186</v>
      </c>
      <c r="C114" s="73">
        <v>300</v>
      </c>
      <c r="D114" s="38" t="s">
        <v>185</v>
      </c>
      <c r="E114" s="44">
        <v>3316502022</v>
      </c>
      <c r="F114" s="68">
        <v>20227100166112</v>
      </c>
      <c r="G114" s="43">
        <v>44818</v>
      </c>
      <c r="H114" s="39">
        <f>IF(G114="","",WORKDAY(G114,I114,FESTIVOS!$A$2:$V$146))</f>
        <v>44839</v>
      </c>
      <c r="I114" s="47">
        <f>IFERROR(IFERROR(IF(B114=VLOOKUP(B114,Dependencias!$J$3:$J$4,1,FALSE),VLOOKUP(B114,Dependencias!$J$3:$K$4,2,FALSE)),VLOOKUP(A114,Dependencias!$F$3:$I$15,4,FALSE)),"")</f>
        <v>15</v>
      </c>
      <c r="J114" s="38" t="s">
        <v>144</v>
      </c>
      <c r="K114" s="45" t="s">
        <v>375</v>
      </c>
      <c r="L114" s="41" t="str">
        <f>IFERROR(VLOOKUP($C114,Dependencias!$A$2:$D$26,2,FALSE),"")</f>
        <v>Dirección de Arte, Cultura y Patrimonio</v>
      </c>
      <c r="M114" s="41" t="str">
        <f>IFERROR(VLOOKUP($C114,Dependencias!$A$2:$D$26,4,FALSE),"")</f>
        <v>Liliana Mercedes Gonzalez Jinete</v>
      </c>
      <c r="N114" s="46"/>
      <c r="O114" s="42" t="str">
        <f>IF(N114="","Pendiente de respuesta",NETWORKDAYS(G114,N114,FESTIVOS!$A$2:$A$146))</f>
        <v>Pendiente de respuesta</v>
      </c>
      <c r="P114" s="45"/>
      <c r="Q114" s="33"/>
    </row>
    <row r="115" spans="1:17" ht="17.25">
      <c r="A115" s="72" t="s">
        <v>47</v>
      </c>
      <c r="B115" s="72" t="s">
        <v>24</v>
      </c>
      <c r="C115" s="73">
        <v>700</v>
      </c>
      <c r="D115" s="38" t="s">
        <v>188</v>
      </c>
      <c r="E115" s="44">
        <v>3318772022</v>
      </c>
      <c r="F115" s="70">
        <v>20227100166562</v>
      </c>
      <c r="G115" s="43">
        <v>44818</v>
      </c>
      <c r="H115" s="39">
        <f>IF(G115="","",WORKDAY(G115,I115,FESTIVOS!$A$2:$V$146))</f>
        <v>44825</v>
      </c>
      <c r="I115" s="47">
        <f>IFERROR(IFERROR(IF(B115=VLOOKUP(B115,Dependencias!$J$3:$J$4,1,FALSE),VLOOKUP(B115,Dependencias!$J$3:$K$4,2,FALSE)),VLOOKUP(A115,Dependencias!$F$3:$I$15,4,FALSE)),"")</f>
        <v>5</v>
      </c>
      <c r="J115" s="38" t="s">
        <v>190</v>
      </c>
      <c r="K115" s="45" t="s">
        <v>376</v>
      </c>
      <c r="L115" s="41" t="str">
        <f>IFERROR(VLOOKUP($C115,Dependencias!$A$2:$D$26,2,FALSE),"")</f>
        <v>Direccion de Gestion Corporativa</v>
      </c>
      <c r="M115" s="41" t="str">
        <f>IFERROR(VLOOKUP($C115,Dependencias!$A$2:$D$26,4,FALSE),"")</f>
        <v>Yamile Borja Martinez</v>
      </c>
      <c r="N115" s="46">
        <v>44823</v>
      </c>
      <c r="O115" s="42">
        <f>IF(N115="","Pendiente de respuesta",NETWORKDAYS(G115,N115,FESTIVOS!$A$2:$A$146))</f>
        <v>4</v>
      </c>
      <c r="P115" s="45" t="s">
        <v>364</v>
      </c>
      <c r="Q115" s="33"/>
    </row>
    <row r="116" spans="1:17" ht="17.25">
      <c r="A116" s="72" t="s">
        <v>47</v>
      </c>
      <c r="B116" s="72" t="s">
        <v>24</v>
      </c>
      <c r="C116" s="73">
        <v>700</v>
      </c>
      <c r="D116" s="38" t="s">
        <v>188</v>
      </c>
      <c r="E116" s="44">
        <v>3318192022</v>
      </c>
      <c r="F116" s="70">
        <v>20227100166652</v>
      </c>
      <c r="G116" s="43">
        <v>44818</v>
      </c>
      <c r="H116" s="39">
        <f>IF(G116="","",WORKDAY(G116,I116,FESTIVOS!$A$2:$V$146))</f>
        <v>44825</v>
      </c>
      <c r="I116" s="47">
        <f>IFERROR(IFERROR(IF(B116=VLOOKUP(B116,Dependencias!$J$3:$J$4,1,FALSE),VLOOKUP(B116,Dependencias!$J$3:$K$4,2,FALSE)),VLOOKUP(A116,Dependencias!$F$3:$I$15,4,FALSE)),"")</f>
        <v>5</v>
      </c>
      <c r="J116" s="38" t="s">
        <v>190</v>
      </c>
      <c r="K116" s="45" t="s">
        <v>377</v>
      </c>
      <c r="L116" s="41" t="str">
        <f>IFERROR(VLOOKUP($C116,Dependencias!$A$2:$D$26,2,FALSE),"")</f>
        <v>Direccion de Gestion Corporativa</v>
      </c>
      <c r="M116" s="41" t="str">
        <f>IFERROR(VLOOKUP($C116,Dependencias!$A$2:$D$26,4,FALSE),"")</f>
        <v>Yamile Borja Martinez</v>
      </c>
      <c r="N116" s="46">
        <v>44823</v>
      </c>
      <c r="O116" s="42">
        <f>IF(N116="","Pendiente de respuesta",NETWORKDAYS(G116,N116,FESTIVOS!$A$2:$A$146))</f>
        <v>4</v>
      </c>
      <c r="P116" s="45" t="s">
        <v>364</v>
      </c>
      <c r="Q116" s="33"/>
    </row>
    <row r="117" spans="1:17" ht="17.25">
      <c r="A117" s="72" t="s">
        <v>47</v>
      </c>
      <c r="B117" s="72" t="s">
        <v>24</v>
      </c>
      <c r="C117" s="73">
        <v>700</v>
      </c>
      <c r="D117" s="38" t="s">
        <v>188</v>
      </c>
      <c r="E117" s="44">
        <v>3313932022</v>
      </c>
      <c r="F117" s="70">
        <v>20227100166672</v>
      </c>
      <c r="G117" s="43">
        <v>44818</v>
      </c>
      <c r="H117" s="39">
        <f>IF(G117="","",WORKDAY(G117,I117,FESTIVOS!$A$2:$V$146))</f>
        <v>44825</v>
      </c>
      <c r="I117" s="47">
        <f>IFERROR(IFERROR(IF(B117=VLOOKUP(B117,Dependencias!$J$3:$J$4,1,FALSE),VLOOKUP(B117,Dependencias!$J$3:$K$4,2,FALSE)),VLOOKUP(A117,Dependencias!$F$3:$I$15,4,FALSE)),"")</f>
        <v>5</v>
      </c>
      <c r="J117" s="38" t="s">
        <v>190</v>
      </c>
      <c r="K117" s="45" t="s">
        <v>377</v>
      </c>
      <c r="L117" s="41" t="str">
        <f>IFERROR(VLOOKUP($C117,Dependencias!$A$2:$D$26,2,FALSE),"")</f>
        <v>Direccion de Gestion Corporativa</v>
      </c>
      <c r="M117" s="41" t="str">
        <f>IFERROR(VLOOKUP($C117,Dependencias!$A$2:$D$26,4,FALSE),"")</f>
        <v>Yamile Borja Martinez</v>
      </c>
      <c r="N117" s="46">
        <v>44823</v>
      </c>
      <c r="O117" s="42">
        <f>IF(N117="","Pendiente de respuesta",NETWORKDAYS(G117,N117,FESTIVOS!$A$2:$A$146))</f>
        <v>4</v>
      </c>
      <c r="P117" s="45" t="s">
        <v>364</v>
      </c>
      <c r="Q117" s="33"/>
    </row>
    <row r="118" spans="1:17" ht="17.25">
      <c r="A118" s="72" t="s">
        <v>47</v>
      </c>
      <c r="B118" s="72" t="s">
        <v>186</v>
      </c>
      <c r="C118" s="73">
        <v>700</v>
      </c>
      <c r="D118" s="38" t="s">
        <v>188</v>
      </c>
      <c r="E118" s="44">
        <v>3288502022</v>
      </c>
      <c r="F118" s="68">
        <v>20227100166722</v>
      </c>
      <c r="G118" s="43">
        <v>44817</v>
      </c>
      <c r="H118" s="39">
        <f>IF(G118="","",WORKDAY(G118,I118,FESTIVOS!$A$2:$V$146))</f>
        <v>44831</v>
      </c>
      <c r="I118" s="47">
        <f>IFERROR(IFERROR(IF(B118=VLOOKUP(B118,Dependencias!$J$3:$J$4,1,FALSE),VLOOKUP(B118,Dependencias!$J$3:$K$4,2,FALSE)),VLOOKUP(A118,Dependencias!$F$3:$I$15,4,FALSE)),"")</f>
        <v>10</v>
      </c>
      <c r="J118" s="38" t="s">
        <v>153</v>
      </c>
      <c r="K118" s="45" t="s">
        <v>378</v>
      </c>
      <c r="L118" s="41" t="str">
        <f>IFERROR(VLOOKUP($C118,Dependencias!$A$2:$D$26,2,FALSE),"")</f>
        <v>Direccion de Gestion Corporativa</v>
      </c>
      <c r="M118" s="41" t="str">
        <f>IFERROR(VLOOKUP($C118,Dependencias!$A$2:$D$26,4,FALSE),"")</f>
        <v>Yamile Borja Martinez</v>
      </c>
      <c r="N118" s="46">
        <v>44825</v>
      </c>
      <c r="O118" s="42">
        <f>IF(N118="","Pendiente de respuesta",NETWORKDAYS(G118,N118,FESTIVOS!$A$2:$A$146))</f>
        <v>7</v>
      </c>
      <c r="P118" s="45"/>
      <c r="Q118" s="33"/>
    </row>
    <row r="119" spans="1:17" ht="17.25">
      <c r="A119" s="72" t="s">
        <v>47</v>
      </c>
      <c r="B119" s="72" t="s">
        <v>186</v>
      </c>
      <c r="C119" s="73">
        <v>700</v>
      </c>
      <c r="D119" s="38" t="s">
        <v>188</v>
      </c>
      <c r="E119" s="44">
        <v>3288522022</v>
      </c>
      <c r="F119" s="68">
        <v>20227100166742</v>
      </c>
      <c r="G119" s="43">
        <v>44817</v>
      </c>
      <c r="H119" s="39">
        <f>IF(G119="","",WORKDAY(G119,I119,FESTIVOS!$A$2:$V$146))</f>
        <v>44831</v>
      </c>
      <c r="I119" s="47">
        <f>IFERROR(IFERROR(IF(B119=VLOOKUP(B119,Dependencias!$J$3:$J$4,1,FALSE),VLOOKUP(B119,Dependencias!$J$3:$K$4,2,FALSE)),VLOOKUP(A119,Dependencias!$F$3:$I$15,4,FALSE)),"")</f>
        <v>10</v>
      </c>
      <c r="J119" s="38" t="s">
        <v>153</v>
      </c>
      <c r="K119" s="45" t="s">
        <v>378</v>
      </c>
      <c r="L119" s="41" t="str">
        <f>IFERROR(VLOOKUP($C119,Dependencias!$A$2:$D$26,2,FALSE),"")</f>
        <v>Direccion de Gestion Corporativa</v>
      </c>
      <c r="M119" s="41" t="str">
        <f>IFERROR(VLOOKUP($C119,Dependencias!$A$2:$D$26,4,FALSE),"")</f>
        <v>Yamile Borja Martinez</v>
      </c>
      <c r="N119" s="46">
        <v>44825</v>
      </c>
      <c r="O119" s="42">
        <f>IF(N119="","Pendiente de respuesta",NETWORKDAYS(G119,N119,FESTIVOS!$A$2:$A$146))</f>
        <v>7</v>
      </c>
      <c r="P119" s="45"/>
      <c r="Q119" s="33"/>
    </row>
    <row r="120" spans="1:17" ht="17.25">
      <c r="A120" s="72" t="s">
        <v>47</v>
      </c>
      <c r="B120" s="72" t="s">
        <v>186</v>
      </c>
      <c r="C120" s="73">
        <v>210</v>
      </c>
      <c r="D120" s="38" t="s">
        <v>185</v>
      </c>
      <c r="E120" s="44">
        <v>3290082022</v>
      </c>
      <c r="F120" s="68">
        <v>20227100164702</v>
      </c>
      <c r="G120" s="43">
        <v>44817</v>
      </c>
      <c r="H120" s="39">
        <f>IF(G120="","",WORKDAY(G120,I120,FESTIVOS!$A$2:$V$146))</f>
        <v>44831</v>
      </c>
      <c r="I120" s="47">
        <f>IFERROR(IFERROR(IF(B120=VLOOKUP(B120,Dependencias!$J$3:$J$4,1,FALSE),VLOOKUP(B120,Dependencias!$J$3:$K$4,2,FALSE)),VLOOKUP(A120,Dependencias!$F$3:$I$15,4,FALSE)),"")</f>
        <v>10</v>
      </c>
      <c r="J120" s="38" t="s">
        <v>189</v>
      </c>
      <c r="K120" s="45" t="s">
        <v>379</v>
      </c>
      <c r="L120" s="41" t="str">
        <f>IFERROR(VLOOKUP($C120,Dependencias!$A$2:$D$26,2,FALSE),"")</f>
        <v>Dirección de Asuntos Locales y Participación</v>
      </c>
      <c r="M120" s="41" t="str">
        <f>IFERROR(VLOOKUP($C120,Dependencias!$A$2:$D$26,4,FALSE),"")</f>
        <v>Alejandro Franco Plata</v>
      </c>
      <c r="N120" s="46">
        <v>44827</v>
      </c>
      <c r="O120" s="42">
        <f>IF(N120="","Pendiente de respuesta",NETWORKDAYS(G120,N120,FESTIVOS!$A$2:$A$146))</f>
        <v>9</v>
      </c>
      <c r="P120" s="45"/>
      <c r="Q120" s="33"/>
    </row>
    <row r="121" spans="1:17" ht="17.25">
      <c r="A121" s="72" t="s">
        <v>47</v>
      </c>
      <c r="B121" s="72" t="s">
        <v>186</v>
      </c>
      <c r="C121" s="73">
        <v>300</v>
      </c>
      <c r="D121" s="38" t="s">
        <v>185</v>
      </c>
      <c r="E121" s="44">
        <v>3290562022</v>
      </c>
      <c r="F121" s="68">
        <v>20227100164842</v>
      </c>
      <c r="G121" s="43">
        <v>44817</v>
      </c>
      <c r="H121" s="39">
        <f>IF(G121="","",WORKDAY(G121,I121,FESTIVOS!$A$2:$V$146))</f>
        <v>44831</v>
      </c>
      <c r="I121" s="47">
        <f>IFERROR(IFERROR(IF(B121=VLOOKUP(B121,Dependencias!$J$3:$J$4,1,FALSE),VLOOKUP(B121,Dependencias!$J$3:$K$4,2,FALSE)),VLOOKUP(A121,Dependencias!$F$3:$I$15,4,FALSE)),"")</f>
        <v>10</v>
      </c>
      <c r="J121" s="38" t="s">
        <v>142</v>
      </c>
      <c r="K121" s="45" t="s">
        <v>380</v>
      </c>
      <c r="L121" s="41" t="str">
        <f>IFERROR(VLOOKUP($C121,Dependencias!$A$2:$D$26,2,FALSE),"")</f>
        <v>Dirección de Arte, Cultura y Patrimonio</v>
      </c>
      <c r="M121" s="41" t="str">
        <f>IFERROR(VLOOKUP($C121,Dependencias!$A$2:$D$26,4,FALSE),"")</f>
        <v>Liliana Mercedes Gonzalez Jinete</v>
      </c>
      <c r="N121" s="46">
        <v>44826</v>
      </c>
      <c r="O121" s="42">
        <f>IF(N121="","Pendiente de respuesta",NETWORKDAYS(G121,N121,FESTIVOS!$A$2:$A$146))</f>
        <v>8</v>
      </c>
      <c r="P121" s="45"/>
      <c r="Q121" s="33"/>
    </row>
    <row r="122" spans="1:17" ht="17.25">
      <c r="A122" s="72" t="s">
        <v>42</v>
      </c>
      <c r="B122" s="72" t="s">
        <v>186</v>
      </c>
      <c r="C122" s="73">
        <v>900</v>
      </c>
      <c r="D122" s="38" t="s">
        <v>188</v>
      </c>
      <c r="E122" s="44">
        <v>3298912022</v>
      </c>
      <c r="F122" s="68">
        <v>20227100166782</v>
      </c>
      <c r="G122" s="43">
        <v>44817</v>
      </c>
      <c r="H122" s="39">
        <f>IF(G122="","",WORKDAY(G122,I122,FESTIVOS!$A$2:$V$146))</f>
        <v>44838</v>
      </c>
      <c r="I122" s="47">
        <f>IFERROR(IFERROR(IF(B122=VLOOKUP(B122,Dependencias!$J$3:$J$4,1,FALSE),VLOOKUP(B122,Dependencias!$J$3:$K$4,2,FALSE)),VLOOKUP(A122,Dependencias!$F$3:$I$15,4,FALSE)),"")</f>
        <v>15</v>
      </c>
      <c r="J122" s="38" t="s">
        <v>187</v>
      </c>
      <c r="K122" s="45" t="s">
        <v>381</v>
      </c>
      <c r="L122" s="41" t="str">
        <f>IFERROR(VLOOKUP($C122,Dependencias!$A$2:$D$26,2,FALSE),"")</f>
        <v>Subsecretaria de Cultura Ciudadana y Gestión del Conocimiento</v>
      </c>
      <c r="M122" s="41" t="str">
        <f>IFERROR(VLOOKUP($C122,Dependencias!$A$2:$D$26,4,FALSE),"")</f>
        <v>Henry Samuel Murrain Knudson</v>
      </c>
      <c r="N122" s="46">
        <v>44831</v>
      </c>
      <c r="O122" s="42">
        <f>IF(N122="","Pendiente de respuesta",NETWORKDAYS(G122,N122,FESTIVOS!$A$2:$A$146))</f>
        <v>11</v>
      </c>
      <c r="P122" s="45" t="s">
        <v>248</v>
      </c>
      <c r="Q122" s="33"/>
    </row>
    <row r="123" spans="1:17" ht="17.25">
      <c r="A123" s="72" t="s">
        <v>42</v>
      </c>
      <c r="B123" s="72" t="s">
        <v>24</v>
      </c>
      <c r="C123" s="73">
        <v>700</v>
      </c>
      <c r="D123" s="38" t="s">
        <v>185</v>
      </c>
      <c r="E123" s="45">
        <v>3379322022</v>
      </c>
      <c r="F123" s="68">
        <v>20227100165772</v>
      </c>
      <c r="G123" s="43">
        <v>44818</v>
      </c>
      <c r="H123" s="39">
        <f>IF(G123="","",WORKDAY(G123,I123,FESTIVOS!$A$2:$V$146))</f>
        <v>44825</v>
      </c>
      <c r="I123" s="47">
        <f>IFERROR(IFERROR(IF(B123=VLOOKUP(B123,Dependencias!$J$3:$J$4,1,FALSE),VLOOKUP(B123,Dependencias!$J$3:$K$4,2,FALSE)),VLOOKUP(A123,Dependencias!$F$3:$I$15,4,FALSE)),"")</f>
        <v>5</v>
      </c>
      <c r="J123" s="38" t="s">
        <v>190</v>
      </c>
      <c r="K123" s="45" t="s">
        <v>382</v>
      </c>
      <c r="L123" s="41" t="str">
        <f>IFERROR(VLOOKUP($C123,Dependencias!$A$2:$D$26,2,FALSE),"")</f>
        <v>Direccion de Gestion Corporativa</v>
      </c>
      <c r="M123" s="41" t="str">
        <f>IFERROR(VLOOKUP($C123,Dependencias!$A$2:$D$26,4,FALSE),"")</f>
        <v>Yamile Borja Martinez</v>
      </c>
      <c r="N123" s="46">
        <v>44824</v>
      </c>
      <c r="O123" s="42">
        <f>IF(N123="","Pendiente de respuesta",NETWORKDAYS(G123,N123,FESTIVOS!$A$2:$A$146))</f>
        <v>5</v>
      </c>
      <c r="P123" s="45" t="s">
        <v>196</v>
      </c>
      <c r="Q123" s="33"/>
    </row>
    <row r="124" spans="1:17" ht="17.25">
      <c r="A124" s="72" t="s">
        <v>42</v>
      </c>
      <c r="B124" s="72" t="s">
        <v>24</v>
      </c>
      <c r="C124" s="73">
        <v>700</v>
      </c>
      <c r="D124" s="38" t="s">
        <v>185</v>
      </c>
      <c r="E124" s="44">
        <v>3379622022</v>
      </c>
      <c r="F124" s="68">
        <v>20227100166102</v>
      </c>
      <c r="G124" s="43">
        <v>44818</v>
      </c>
      <c r="H124" s="39">
        <f>IF(G124="","",WORKDAY(G124,I124,FESTIVOS!$A$2:$V$146))</f>
        <v>44825</v>
      </c>
      <c r="I124" s="47">
        <f>IFERROR(IFERROR(IF(B124=VLOOKUP(B124,Dependencias!$J$3:$J$4,1,FALSE),VLOOKUP(B124,Dependencias!$J$3:$K$4,2,FALSE)),VLOOKUP(A124,Dependencias!$F$3:$I$15,4,FALSE)),"")</f>
        <v>5</v>
      </c>
      <c r="J124" s="38" t="s">
        <v>193</v>
      </c>
      <c r="K124" s="45" t="s">
        <v>383</v>
      </c>
      <c r="L124" s="41" t="str">
        <f>IFERROR(VLOOKUP($C124,Dependencias!$A$2:$D$26,2,FALSE),"")</f>
        <v>Direccion de Gestion Corporativa</v>
      </c>
      <c r="M124" s="41" t="str">
        <f>IFERROR(VLOOKUP($C124,Dependencias!$A$2:$D$26,4,FALSE),"")</f>
        <v>Yamile Borja Martinez</v>
      </c>
      <c r="N124" s="46">
        <v>44824</v>
      </c>
      <c r="O124" s="42">
        <f>IF(N124="","Pendiente de respuesta",NETWORKDAYS(G124,N124,FESTIVOS!$A$2:$A$146))</f>
        <v>5</v>
      </c>
      <c r="P124" s="45" t="s">
        <v>384</v>
      </c>
      <c r="Q124" s="33"/>
    </row>
    <row r="125" spans="1:17" ht="17.25">
      <c r="A125" s="72" t="s">
        <v>47</v>
      </c>
      <c r="B125" s="72" t="s">
        <v>24</v>
      </c>
      <c r="C125" s="73">
        <v>700</v>
      </c>
      <c r="D125" s="38" t="s">
        <v>188</v>
      </c>
      <c r="E125" s="44">
        <v>3317852022</v>
      </c>
      <c r="F125" s="68">
        <v>20227100166802</v>
      </c>
      <c r="G125" s="43">
        <v>44819</v>
      </c>
      <c r="H125" s="39">
        <f>IF(G125="","",WORKDAY(G125,I125,FESTIVOS!$A$2:$V$146))</f>
        <v>44826</v>
      </c>
      <c r="I125" s="47">
        <f>IFERROR(IFERROR(IF(B125=VLOOKUP(B125,Dependencias!$J$3:$J$4,1,FALSE),VLOOKUP(B125,Dependencias!$J$3:$K$4,2,FALSE)),VLOOKUP(A125,Dependencias!$F$3:$I$15,4,FALSE)),"")</f>
        <v>5</v>
      </c>
      <c r="J125" s="38" t="s">
        <v>190</v>
      </c>
      <c r="K125" s="45" t="s">
        <v>385</v>
      </c>
      <c r="L125" s="41" t="str">
        <f>IFERROR(VLOOKUP($C125,Dependencias!$A$2:$D$26,2,FALSE),"")</f>
        <v>Direccion de Gestion Corporativa</v>
      </c>
      <c r="M125" s="41" t="str">
        <f>IFERROR(VLOOKUP($C125,Dependencias!$A$2:$D$26,4,FALSE),"")</f>
        <v>Yamile Borja Martinez</v>
      </c>
      <c r="N125" s="46">
        <v>44823</v>
      </c>
      <c r="O125" s="42">
        <f>IF(N125="","Pendiente de respuesta",NETWORKDAYS(G125,N125,FESTIVOS!$A$2:$A$146))</f>
        <v>3</v>
      </c>
      <c r="P125" s="45" t="s">
        <v>386</v>
      </c>
      <c r="Q125" s="33"/>
    </row>
    <row r="126" spans="1:17" ht="17.25">
      <c r="A126" s="72" t="s">
        <v>47</v>
      </c>
      <c r="B126" s="72" t="s">
        <v>24</v>
      </c>
      <c r="C126" s="73">
        <v>700</v>
      </c>
      <c r="D126" s="38" t="s">
        <v>188</v>
      </c>
      <c r="E126" s="44">
        <v>3318562022</v>
      </c>
      <c r="F126" s="68">
        <v>20227100166812</v>
      </c>
      <c r="G126" s="43">
        <v>44819</v>
      </c>
      <c r="H126" s="39">
        <f>IF(G126="","",WORKDAY(G126,I126,FESTIVOS!$A$2:$V$146))</f>
        <v>44826</v>
      </c>
      <c r="I126" s="47">
        <f>IFERROR(IFERROR(IF(B126=VLOOKUP(B126,Dependencias!$J$3:$J$4,1,FALSE),VLOOKUP(B126,Dependencias!$J$3:$K$4,2,FALSE)),VLOOKUP(A126,Dependencias!$F$3:$I$15,4,FALSE)),"")</f>
        <v>5</v>
      </c>
      <c r="J126" s="38" t="s">
        <v>190</v>
      </c>
      <c r="K126" s="45" t="s">
        <v>387</v>
      </c>
      <c r="L126" s="41" t="str">
        <f>IFERROR(VLOOKUP($C126,Dependencias!$A$2:$D$26,2,FALSE),"")</f>
        <v>Direccion de Gestion Corporativa</v>
      </c>
      <c r="M126" s="41" t="str">
        <f>IFERROR(VLOOKUP($C126,Dependencias!$A$2:$D$26,4,FALSE),"")</f>
        <v>Yamile Borja Martinez</v>
      </c>
      <c r="N126" s="46">
        <v>44823</v>
      </c>
      <c r="O126" s="42">
        <f>IF(N126="","Pendiente de respuesta",NETWORKDAYS(G126,N126,FESTIVOS!$A$2:$A$146))</f>
        <v>3</v>
      </c>
      <c r="P126" s="45" t="s">
        <v>388</v>
      </c>
      <c r="Q126" s="33"/>
    </row>
    <row r="127" spans="1:17" ht="17.25">
      <c r="A127" s="72" t="s">
        <v>47</v>
      </c>
      <c r="B127" s="72" t="s">
        <v>24</v>
      </c>
      <c r="C127" s="73">
        <v>700</v>
      </c>
      <c r="D127" s="38" t="s">
        <v>188</v>
      </c>
      <c r="E127" s="44">
        <v>3318852022</v>
      </c>
      <c r="F127" s="68">
        <v>20227100166822</v>
      </c>
      <c r="G127" s="43">
        <v>44819</v>
      </c>
      <c r="H127" s="39">
        <f>IF(G127="","",WORKDAY(G127,I127,FESTIVOS!$A$2:$V$146))</f>
        <v>44826</v>
      </c>
      <c r="I127" s="47">
        <f>IFERROR(IFERROR(IF(B127=VLOOKUP(B127,Dependencias!$J$3:$J$4,1,FALSE),VLOOKUP(B127,Dependencias!$J$3:$K$4,2,FALSE)),VLOOKUP(A127,Dependencias!$F$3:$I$15,4,FALSE)),"")</f>
        <v>5</v>
      </c>
      <c r="J127" s="38" t="s">
        <v>190</v>
      </c>
      <c r="K127" s="45" t="s">
        <v>387</v>
      </c>
      <c r="L127" s="41" t="str">
        <f>IFERROR(VLOOKUP($C127,Dependencias!$A$2:$D$26,2,FALSE),"")</f>
        <v>Direccion de Gestion Corporativa</v>
      </c>
      <c r="M127" s="41" t="str">
        <f>IFERROR(VLOOKUP($C127,Dependencias!$A$2:$D$26,4,FALSE),"")</f>
        <v>Yamile Borja Martinez</v>
      </c>
      <c r="N127" s="46">
        <v>44823</v>
      </c>
      <c r="O127" s="42">
        <f>IF(N127="","Pendiente de respuesta",NETWORKDAYS(G127,N127,FESTIVOS!$A$2:$A$146))</f>
        <v>3</v>
      </c>
      <c r="P127" s="45" t="s">
        <v>389</v>
      </c>
      <c r="Q127" s="33"/>
    </row>
    <row r="128" spans="1:17" ht="17.25">
      <c r="A128" s="72" t="s">
        <v>42</v>
      </c>
      <c r="B128" s="72" t="s">
        <v>186</v>
      </c>
      <c r="C128" s="73">
        <v>210</v>
      </c>
      <c r="D128" s="38" t="s">
        <v>188</v>
      </c>
      <c r="E128" s="44">
        <v>3318072022</v>
      </c>
      <c r="F128" s="68">
        <v>20227100166852</v>
      </c>
      <c r="G128" s="43">
        <v>44819</v>
      </c>
      <c r="H128" s="39">
        <f>IF(G128="","",WORKDAY(G128,I128,FESTIVOS!$A$2:$V$146))</f>
        <v>44840</v>
      </c>
      <c r="I128" s="47">
        <f>IFERROR(IFERROR(IF(B128=VLOOKUP(B128,Dependencias!$J$3:$J$4,1,FALSE),VLOOKUP(B128,Dependencias!$J$3:$K$4,2,FALSE)),VLOOKUP(A128,Dependencias!$F$3:$I$15,4,FALSE)),"")</f>
        <v>15</v>
      </c>
      <c r="J128" s="38" t="s">
        <v>189</v>
      </c>
      <c r="K128" s="45" t="s">
        <v>390</v>
      </c>
      <c r="L128" s="41" t="str">
        <f>IFERROR(VLOOKUP($C128,Dependencias!$A$2:$D$26,2,FALSE),"")</f>
        <v>Dirección de Asuntos Locales y Participación</v>
      </c>
      <c r="M128" s="41" t="str">
        <f>IFERROR(VLOOKUP($C128,Dependencias!$A$2:$D$26,4,FALSE),"")</f>
        <v>Alejandro Franco Plata</v>
      </c>
      <c r="N128" s="46"/>
      <c r="O128" s="42" t="str">
        <f>IF(N128="","Pendiente de respuesta",NETWORKDAYS(G128,N128,FESTIVOS!$A$2:$A$146))</f>
        <v>Pendiente de respuesta</v>
      </c>
      <c r="P128" s="45"/>
      <c r="Q128" s="33"/>
    </row>
    <row r="129" spans="1:17" ht="17.25">
      <c r="A129" s="72" t="s">
        <v>47</v>
      </c>
      <c r="B129" s="72" t="s">
        <v>24</v>
      </c>
      <c r="C129" s="73">
        <v>700</v>
      </c>
      <c r="D129" s="38" t="s">
        <v>188</v>
      </c>
      <c r="E129" s="44">
        <v>3326192022</v>
      </c>
      <c r="F129" s="68">
        <v>20227100166862</v>
      </c>
      <c r="G129" s="43">
        <v>44819</v>
      </c>
      <c r="H129" s="39">
        <f>IF(G129="","",WORKDAY(G129,I129,FESTIVOS!$A$2:$V$146))</f>
        <v>44826</v>
      </c>
      <c r="I129" s="47">
        <f>IFERROR(IFERROR(IF(B129=VLOOKUP(B129,Dependencias!$J$3:$J$4,1,FALSE),VLOOKUP(B129,Dependencias!$J$3:$K$4,2,FALSE)),VLOOKUP(A129,Dependencias!$F$3:$I$15,4,FALSE)),"")</f>
        <v>5</v>
      </c>
      <c r="J129" s="38" t="s">
        <v>190</v>
      </c>
      <c r="K129" s="45" t="s">
        <v>391</v>
      </c>
      <c r="L129" s="41" t="str">
        <f>IFERROR(VLOOKUP($C129,Dependencias!$A$2:$D$26,2,FALSE),"")</f>
        <v>Direccion de Gestion Corporativa</v>
      </c>
      <c r="M129" s="41" t="str">
        <f>IFERROR(VLOOKUP($C129,Dependencias!$A$2:$D$26,4,FALSE),"")</f>
        <v>Yamile Borja Martinez</v>
      </c>
      <c r="N129" s="46">
        <v>44823</v>
      </c>
      <c r="O129" s="42">
        <f>IF(N129="","Pendiente de respuesta",NETWORKDAYS(G129,N129,FESTIVOS!$A$2:$A$146))</f>
        <v>3</v>
      </c>
      <c r="P129" s="45" t="s">
        <v>392</v>
      </c>
      <c r="Q129" s="33"/>
    </row>
    <row r="130" spans="1:17" ht="17.25">
      <c r="A130" s="72" t="s">
        <v>42</v>
      </c>
      <c r="B130" s="72" t="s">
        <v>186</v>
      </c>
      <c r="C130" s="73">
        <v>210</v>
      </c>
      <c r="D130" s="38" t="s">
        <v>185</v>
      </c>
      <c r="E130" s="44">
        <v>3290402022</v>
      </c>
      <c r="F130" s="68">
        <v>20227100164772</v>
      </c>
      <c r="G130" s="43">
        <v>44817</v>
      </c>
      <c r="H130" s="39">
        <f>IF(G130="","",WORKDAY(G130,I130,FESTIVOS!$A$2:$V$146))</f>
        <v>44838</v>
      </c>
      <c r="I130" s="47">
        <f>IFERROR(IFERROR(IF(B130=VLOOKUP(B130,Dependencias!$J$3:$J$4,1,FALSE),VLOOKUP(B130,Dependencias!$J$3:$K$4,2,FALSE)),VLOOKUP(A130,Dependencias!$F$3:$I$15,4,FALSE)),"")</f>
        <v>15</v>
      </c>
      <c r="J130" s="38" t="s">
        <v>142</v>
      </c>
      <c r="K130" s="45" t="s">
        <v>393</v>
      </c>
      <c r="L130" s="41" t="str">
        <f>IFERROR(VLOOKUP($C130,Dependencias!$A$2:$D$26,2,FALSE),"")</f>
        <v>Dirección de Asuntos Locales y Participación</v>
      </c>
      <c r="M130" s="41" t="str">
        <f>IFERROR(VLOOKUP($C130,Dependencias!$A$2:$D$26,4,FALSE),"")</f>
        <v>Alejandro Franco Plata</v>
      </c>
      <c r="N130" s="46">
        <v>44827</v>
      </c>
      <c r="O130" s="42">
        <f>IF(N130="","Pendiente de respuesta",NETWORKDAYS(G130,N130,FESTIVOS!$A$2:$A$146))</f>
        <v>9</v>
      </c>
      <c r="P130" s="45" t="s">
        <v>394</v>
      </c>
      <c r="Q130" s="33"/>
    </row>
    <row r="131" spans="1:17" ht="17.25">
      <c r="A131" s="72" t="s">
        <v>42</v>
      </c>
      <c r="B131" s="72" t="s">
        <v>186</v>
      </c>
      <c r="C131" s="73">
        <v>310</v>
      </c>
      <c r="D131" s="38" t="s">
        <v>185</v>
      </c>
      <c r="E131" s="44">
        <v>3291992022</v>
      </c>
      <c r="F131" s="68">
        <v>20227100164972</v>
      </c>
      <c r="G131" s="43">
        <v>44817</v>
      </c>
      <c r="H131" s="39">
        <f>IF(G131="","",WORKDAY(G131,I131,FESTIVOS!$A$2:$V$146))</f>
        <v>44838</v>
      </c>
      <c r="I131" s="47">
        <f>IFERROR(IFERROR(IF(B131=VLOOKUP(B131,Dependencias!$J$3:$J$4,1,FALSE),VLOOKUP(B131,Dependencias!$J$3:$K$4,2,FALSE)),VLOOKUP(A131,Dependencias!$F$3:$I$15,4,FALSE)),"")</f>
        <v>15</v>
      </c>
      <c r="J131" s="38" t="s">
        <v>142</v>
      </c>
      <c r="K131" s="45" t="s">
        <v>395</v>
      </c>
      <c r="L131" s="41" t="str">
        <f>IFERROR(VLOOKUP($C131,Dependencias!$A$2:$D$26,2,FALSE),"")</f>
        <v>Subdirección de Gestión Cultural y Artística</v>
      </c>
      <c r="M131" s="41" t="str">
        <f>IFERROR(VLOOKUP($C131,Dependencias!$A$2:$D$26,4,FALSE),"")</f>
        <v>Ines Elvira Montealegre Martinez</v>
      </c>
      <c r="N131" s="46">
        <v>44825</v>
      </c>
      <c r="O131" s="42">
        <f>IF(N131="","Pendiente de respuesta",NETWORKDAYS(G131,N131,FESTIVOS!$A$2:$A$146))</f>
        <v>7</v>
      </c>
      <c r="P131" s="45" t="s">
        <v>334</v>
      </c>
      <c r="Q131" s="33"/>
    </row>
    <row r="132" spans="1:17" ht="17.25">
      <c r="A132" s="72" t="s">
        <v>42</v>
      </c>
      <c r="B132" s="72" t="s">
        <v>24</v>
      </c>
      <c r="C132" s="73">
        <v>700</v>
      </c>
      <c r="D132" s="38" t="s">
        <v>185</v>
      </c>
      <c r="E132" s="44">
        <v>3347902022</v>
      </c>
      <c r="F132" s="68">
        <v>20227100165282</v>
      </c>
      <c r="G132" s="43">
        <v>44817</v>
      </c>
      <c r="H132" s="39">
        <f>IF(G132="","",WORKDAY(G132,I132,FESTIVOS!$A$2:$V$146))</f>
        <v>44824</v>
      </c>
      <c r="I132" s="47">
        <f>IFERROR(IFERROR(IF(B132=VLOOKUP(B132,Dependencias!$J$3:$J$4,1,FALSE),VLOOKUP(B132,Dependencias!$J$3:$K$4,2,FALSE)),VLOOKUP(A132,Dependencias!$F$3:$I$15,4,FALSE)),"")</f>
        <v>5</v>
      </c>
      <c r="J132" s="38" t="s">
        <v>189</v>
      </c>
      <c r="K132" s="45" t="s">
        <v>396</v>
      </c>
      <c r="L132" s="41" t="str">
        <f>IFERROR(VLOOKUP($C132,Dependencias!$A$2:$D$26,2,FALSE),"")</f>
        <v>Direccion de Gestion Corporativa</v>
      </c>
      <c r="M132" s="41" t="str">
        <f>IFERROR(VLOOKUP($C132,Dependencias!$A$2:$D$26,4,FALSE),"")</f>
        <v>Yamile Borja Martinez</v>
      </c>
      <c r="N132" s="46">
        <v>44824</v>
      </c>
      <c r="O132" s="42">
        <f>IF(N132="","Pendiente de respuesta",NETWORKDAYS(G132,N132,FESTIVOS!$A$2:$A$146))</f>
        <v>6</v>
      </c>
      <c r="P132" s="45" t="s">
        <v>196</v>
      </c>
      <c r="Q132" s="33"/>
    </row>
    <row r="133" spans="1:17" ht="17.25">
      <c r="A133" s="72" t="s">
        <v>35</v>
      </c>
      <c r="B133" s="72" t="s">
        <v>24</v>
      </c>
      <c r="C133" s="73">
        <v>700</v>
      </c>
      <c r="D133" s="38" t="s">
        <v>185</v>
      </c>
      <c r="E133" s="44">
        <v>3305042022</v>
      </c>
      <c r="F133" s="68">
        <v>20227100165572</v>
      </c>
      <c r="G133" s="43">
        <v>44818</v>
      </c>
      <c r="H133" s="39">
        <f>IF(G133="","",WORKDAY(G133,I133,FESTIVOS!$A$2:$V$146))</f>
        <v>44825</v>
      </c>
      <c r="I133" s="47">
        <f>IFERROR(IFERROR(IF(B133=VLOOKUP(B133,Dependencias!$J$3:$J$4,1,FALSE),VLOOKUP(B133,Dependencias!$J$3:$K$4,2,FALSE)),VLOOKUP(A133,Dependencias!$F$3:$I$15,4,FALSE)),"")</f>
        <v>5</v>
      </c>
      <c r="J133" s="38" t="s">
        <v>190</v>
      </c>
      <c r="K133" s="45" t="s">
        <v>397</v>
      </c>
      <c r="L133" s="41" t="str">
        <f>IFERROR(VLOOKUP($C133,Dependencias!$A$2:$D$26,2,FALSE),"")</f>
        <v>Direccion de Gestion Corporativa</v>
      </c>
      <c r="M133" s="41" t="str">
        <f>IFERROR(VLOOKUP($C133,Dependencias!$A$2:$D$26,4,FALSE),"")</f>
        <v>Yamile Borja Martinez</v>
      </c>
      <c r="N133" s="46">
        <v>44824</v>
      </c>
      <c r="O133" s="42">
        <f>IF(N133="","Pendiente de respuesta",NETWORKDAYS(G133,N133,FESTIVOS!$A$2:$A$146))</f>
        <v>5</v>
      </c>
      <c r="P133" s="45" t="s">
        <v>196</v>
      </c>
      <c r="Q133" s="33"/>
    </row>
    <row r="134" spans="1:17" ht="17.25">
      <c r="A134" s="72" t="s">
        <v>42</v>
      </c>
      <c r="B134" s="72" t="s">
        <v>186</v>
      </c>
      <c r="C134" s="73">
        <v>240</v>
      </c>
      <c r="D134" s="38" t="s">
        <v>194</v>
      </c>
      <c r="E134" s="44">
        <v>3316292022</v>
      </c>
      <c r="F134" s="68">
        <v>20227100166012</v>
      </c>
      <c r="G134" s="43">
        <v>44818</v>
      </c>
      <c r="H134" s="39">
        <f>IF(G134="","",WORKDAY(G134,I134,FESTIVOS!$A$2:$V$146))</f>
        <v>44839</v>
      </c>
      <c r="I134" s="47">
        <f>IFERROR(IFERROR(IF(B134=VLOOKUP(B134,Dependencias!$J$3:$J$4,1,FALSE),VLOOKUP(B134,Dependencias!$J$3:$K$4,2,FALSE)),VLOOKUP(A134,Dependencias!$F$3:$I$15,4,FALSE)),"")</f>
        <v>15</v>
      </c>
      <c r="J134" s="38" t="s">
        <v>187</v>
      </c>
      <c r="K134" s="45" t="s">
        <v>398</v>
      </c>
      <c r="L134" s="41" t="str">
        <f>IFERROR(VLOOKUP($C134,Dependencias!$A$2:$D$26,2,FALSE),"")</f>
        <v>Dirección de Economia, Estudios y Politica</v>
      </c>
      <c r="M134" s="41" t="str">
        <f>IFERROR(VLOOKUP($C134,Dependencias!$A$2:$D$26,4,FALSE),"")</f>
        <v>Mauricio Agudelo Ruiz</v>
      </c>
      <c r="N134" s="46"/>
      <c r="O134" s="42" t="str">
        <f>IF(N134="","Pendiente de respuesta",NETWORKDAYS(G134,N134,FESTIVOS!$A$2:$A$146))</f>
        <v>Pendiente de respuesta</v>
      </c>
      <c r="P134" s="45"/>
      <c r="Q134" s="33"/>
    </row>
    <row r="135" spans="1:17" ht="17.25">
      <c r="A135" s="72" t="s">
        <v>42</v>
      </c>
      <c r="B135" s="72" t="s">
        <v>186</v>
      </c>
      <c r="C135" s="73">
        <v>310</v>
      </c>
      <c r="D135" s="38" t="s">
        <v>185</v>
      </c>
      <c r="E135" s="44">
        <v>3321102022</v>
      </c>
      <c r="F135" s="68">
        <v>20227100166322</v>
      </c>
      <c r="G135" s="43">
        <v>44818</v>
      </c>
      <c r="H135" s="39">
        <f>IF(G135="","",WORKDAY(G135,I135,FESTIVOS!$A$2:$V$146))</f>
        <v>44839</v>
      </c>
      <c r="I135" s="47">
        <f>IFERROR(IFERROR(IF(B135=VLOOKUP(B135,Dependencias!$J$3:$J$4,1,FALSE),VLOOKUP(B135,Dependencias!$J$3:$K$4,2,FALSE)),VLOOKUP(A135,Dependencias!$F$3:$I$15,4,FALSE)),"")</f>
        <v>15</v>
      </c>
      <c r="J135" s="38" t="s">
        <v>142</v>
      </c>
      <c r="K135" s="45" t="s">
        <v>399</v>
      </c>
      <c r="L135" s="41" t="str">
        <f>IFERROR(VLOOKUP($C135,Dependencias!$A$2:$D$26,2,FALSE),"")</f>
        <v>Subdirección de Gestión Cultural y Artística</v>
      </c>
      <c r="M135" s="41" t="str">
        <f>IFERROR(VLOOKUP($C135,Dependencias!$A$2:$D$26,4,FALSE),"")</f>
        <v>Ines Elvira Montealegre Martinez</v>
      </c>
      <c r="N135" s="46"/>
      <c r="O135" s="42" t="str">
        <f>IF(N135="","Pendiente de respuesta",NETWORKDAYS(G135,N135,FESTIVOS!$A$2:$A$146))</f>
        <v>Pendiente de respuesta</v>
      </c>
      <c r="P135" s="45"/>
      <c r="Q135" s="33"/>
    </row>
    <row r="136" spans="1:17" ht="17.25">
      <c r="A136" s="72" t="s">
        <v>47</v>
      </c>
      <c r="B136" s="72" t="s">
        <v>186</v>
      </c>
      <c r="C136" s="73">
        <v>120</v>
      </c>
      <c r="D136" s="38" t="s">
        <v>185</v>
      </c>
      <c r="E136" s="44">
        <v>3124812022</v>
      </c>
      <c r="F136" s="68">
        <v>20227100166792</v>
      </c>
      <c r="G136" s="43">
        <v>44819</v>
      </c>
      <c r="H136" s="39">
        <f>IF(G136="","",WORKDAY(G136,I136,FESTIVOS!$A$2:$V$146))</f>
        <v>44833</v>
      </c>
      <c r="I136" s="47">
        <f>IFERROR(IFERROR(IF(B136=VLOOKUP(B136,Dependencias!$J$3:$J$4,1,FALSE),VLOOKUP(B136,Dependencias!$J$3:$K$4,2,FALSE)),VLOOKUP(A136,Dependencias!$F$3:$I$15,4,FALSE)),"")</f>
        <v>10</v>
      </c>
      <c r="J136" s="38" t="s">
        <v>192</v>
      </c>
      <c r="K136" s="45" t="s">
        <v>400</v>
      </c>
      <c r="L136" s="41" t="str">
        <f>IFERROR(VLOOKUP($C136,Dependencias!$A$2:$D$26,2,FALSE),"")</f>
        <v>Oficina Asesora de Comunicaciones</v>
      </c>
      <c r="M136" s="41" t="str">
        <f>IFERROR(VLOOKUP($C136,Dependencias!$A$2:$D$26,4,FALSE),"")</f>
        <v>Carolina Ruiz Caicedo</v>
      </c>
      <c r="N136" s="46">
        <v>44832</v>
      </c>
      <c r="O136" s="42">
        <f>IF(N136="","Pendiente de respuesta",NETWORKDAYS(G136,N136,FESTIVOS!$A$2:$A$146))</f>
        <v>10</v>
      </c>
      <c r="P136" s="45" t="s">
        <v>401</v>
      </c>
      <c r="Q136" s="33"/>
    </row>
    <row r="137" spans="1:17" ht="17.25">
      <c r="A137" s="72" t="s">
        <v>47</v>
      </c>
      <c r="B137" s="72" t="s">
        <v>24</v>
      </c>
      <c r="C137" s="73">
        <v>700</v>
      </c>
      <c r="D137" s="38" t="s">
        <v>188</v>
      </c>
      <c r="E137" s="44">
        <v>3324632022</v>
      </c>
      <c r="F137" s="70">
        <v>20227100167532</v>
      </c>
      <c r="G137" s="43">
        <v>44819</v>
      </c>
      <c r="H137" s="39">
        <f>IF(G137="","",WORKDAY(G137,I137,FESTIVOS!$A$2:$V$146))</f>
        <v>44826</v>
      </c>
      <c r="I137" s="47">
        <f>IFERROR(IFERROR(IF(B137=VLOOKUP(B137,Dependencias!$J$3:$J$4,1,FALSE),VLOOKUP(B137,Dependencias!$J$3:$K$4,2,FALSE)),VLOOKUP(A137,Dependencias!$F$3:$I$15,4,FALSE)),"")</f>
        <v>5</v>
      </c>
      <c r="J137" s="38" t="s">
        <v>190</v>
      </c>
      <c r="K137" s="45" t="s">
        <v>402</v>
      </c>
      <c r="L137" s="41" t="str">
        <f>IFERROR(VLOOKUP($C137,Dependencias!$A$2:$D$26,2,FALSE),"")</f>
        <v>Direccion de Gestion Corporativa</v>
      </c>
      <c r="M137" s="41" t="str">
        <f>IFERROR(VLOOKUP($C137,Dependencias!$A$2:$D$26,4,FALSE),"")</f>
        <v>Yamile Borja Martinez</v>
      </c>
      <c r="N137" s="46">
        <v>44825</v>
      </c>
      <c r="O137" s="42">
        <f>IF(N137="","Pendiente de respuesta",NETWORKDAYS(G137,N137,FESTIVOS!$A$2:$A$146))</f>
        <v>5</v>
      </c>
      <c r="P137" s="45" t="s">
        <v>403</v>
      </c>
      <c r="Q137" s="33"/>
    </row>
    <row r="138" spans="1:17" ht="17.25">
      <c r="A138" s="72" t="s">
        <v>47</v>
      </c>
      <c r="B138" s="72" t="s">
        <v>24</v>
      </c>
      <c r="C138" s="73">
        <v>700</v>
      </c>
      <c r="D138" s="38" t="s">
        <v>188</v>
      </c>
      <c r="E138" s="44">
        <v>3326142022</v>
      </c>
      <c r="F138" s="70">
        <v>20227100167542</v>
      </c>
      <c r="G138" s="43">
        <v>44819</v>
      </c>
      <c r="H138" s="39">
        <f>IF(G138="","",WORKDAY(G138,I138,FESTIVOS!$A$2:$V$146))</f>
        <v>44826</v>
      </c>
      <c r="I138" s="47">
        <f>IFERROR(IFERROR(IF(B138=VLOOKUP(B138,Dependencias!$J$3:$J$4,1,FALSE),VLOOKUP(B138,Dependencias!$J$3:$K$4,2,FALSE)),VLOOKUP(A138,Dependencias!$F$3:$I$15,4,FALSE)),"")</f>
        <v>5</v>
      </c>
      <c r="J138" s="38" t="s">
        <v>190</v>
      </c>
      <c r="K138" s="45" t="s">
        <v>402</v>
      </c>
      <c r="L138" s="41" t="str">
        <f>IFERROR(VLOOKUP($C138,Dependencias!$A$2:$D$26,2,FALSE),"")</f>
        <v>Direccion de Gestion Corporativa</v>
      </c>
      <c r="M138" s="41" t="str">
        <f>IFERROR(VLOOKUP($C138,Dependencias!$A$2:$D$26,4,FALSE),"")</f>
        <v>Yamile Borja Martinez</v>
      </c>
      <c r="N138" s="46">
        <v>44823</v>
      </c>
      <c r="O138" s="42">
        <f>IF(N138="","Pendiente de respuesta",NETWORKDAYS(G138,N138,FESTIVOS!$A$2:$A$146))</f>
        <v>3</v>
      </c>
      <c r="P138" s="45" t="s">
        <v>404</v>
      </c>
      <c r="Q138" s="33"/>
    </row>
    <row r="139" spans="1:17" ht="17.25">
      <c r="A139" s="72" t="s">
        <v>47</v>
      </c>
      <c r="B139" s="72" t="s">
        <v>24</v>
      </c>
      <c r="C139" s="73">
        <v>700</v>
      </c>
      <c r="D139" s="38" t="s">
        <v>188</v>
      </c>
      <c r="E139" s="44">
        <v>3329242022</v>
      </c>
      <c r="F139" s="70">
        <v>20227100167572</v>
      </c>
      <c r="G139" s="43">
        <v>44819</v>
      </c>
      <c r="H139" s="39">
        <f>IF(G139="","",WORKDAY(G139,I139,FESTIVOS!$A$2:$V$146))</f>
        <v>44826</v>
      </c>
      <c r="I139" s="47">
        <f>IFERROR(IFERROR(IF(B139=VLOOKUP(B139,Dependencias!$J$3:$J$4,1,FALSE),VLOOKUP(B139,Dependencias!$J$3:$K$4,2,FALSE)),VLOOKUP(A139,Dependencias!$F$3:$I$15,4,FALSE)),"")</f>
        <v>5</v>
      </c>
      <c r="J139" s="38" t="s">
        <v>190</v>
      </c>
      <c r="K139" s="45" t="s">
        <v>405</v>
      </c>
      <c r="L139" s="41" t="str">
        <f>IFERROR(VLOOKUP($C139,Dependencias!$A$2:$D$26,2,FALSE),"")</f>
        <v>Direccion de Gestion Corporativa</v>
      </c>
      <c r="M139" s="41" t="str">
        <f>IFERROR(VLOOKUP($C139,Dependencias!$A$2:$D$26,4,FALSE),"")</f>
        <v>Yamile Borja Martinez</v>
      </c>
      <c r="N139" s="46">
        <v>44823</v>
      </c>
      <c r="O139" s="42">
        <f>IF(N139="","Pendiente de respuesta",NETWORKDAYS(G139,N139,FESTIVOS!$A$2:$A$146))</f>
        <v>3</v>
      </c>
      <c r="P139" s="45" t="s">
        <v>404</v>
      </c>
      <c r="Q139" s="33"/>
    </row>
    <row r="140" spans="1:17" ht="17.25">
      <c r="A140" s="72" t="s">
        <v>47</v>
      </c>
      <c r="B140" s="72" t="s">
        <v>24</v>
      </c>
      <c r="C140" s="73">
        <v>700</v>
      </c>
      <c r="D140" s="38" t="s">
        <v>188</v>
      </c>
      <c r="E140" s="44">
        <v>3330832022</v>
      </c>
      <c r="F140" s="70">
        <v>20227100167602</v>
      </c>
      <c r="G140" s="43">
        <v>44819</v>
      </c>
      <c r="H140" s="39">
        <f>IF(G140="","",WORKDAY(G140,I140,FESTIVOS!$A$2:$V$146))</f>
        <v>44826</v>
      </c>
      <c r="I140" s="47">
        <f>IFERROR(IFERROR(IF(B140=VLOOKUP(B140,Dependencias!$J$3:$J$4,1,FALSE),VLOOKUP(B140,Dependencias!$J$3:$K$4,2,FALSE)),VLOOKUP(A140,Dependencias!$F$3:$I$15,4,FALSE)),"")</f>
        <v>5</v>
      </c>
      <c r="J140" s="38" t="s">
        <v>190</v>
      </c>
      <c r="K140" s="45" t="s">
        <v>406</v>
      </c>
      <c r="L140" s="41" t="str">
        <f>IFERROR(VLOOKUP($C140,Dependencias!$A$2:$D$26,2,FALSE),"")</f>
        <v>Direccion de Gestion Corporativa</v>
      </c>
      <c r="M140" s="41" t="str">
        <f>IFERROR(VLOOKUP($C140,Dependencias!$A$2:$D$26,4,FALSE),"")</f>
        <v>Yamile Borja Martinez</v>
      </c>
      <c r="N140" s="46">
        <v>44823</v>
      </c>
      <c r="O140" s="42">
        <f>IF(N140="","Pendiente de respuesta",NETWORKDAYS(G140,N140,FESTIVOS!$A$2:$A$146))</f>
        <v>3</v>
      </c>
      <c r="P140" s="45" t="s">
        <v>404</v>
      </c>
      <c r="Q140" s="33"/>
    </row>
    <row r="141" spans="1:17" ht="17.25">
      <c r="A141" s="72" t="s">
        <v>47</v>
      </c>
      <c r="B141" s="72" t="s">
        <v>186</v>
      </c>
      <c r="C141" s="73">
        <v>220</v>
      </c>
      <c r="D141" s="38" t="s">
        <v>185</v>
      </c>
      <c r="E141" s="44">
        <v>3333832022</v>
      </c>
      <c r="F141" s="68">
        <v>20227100167082</v>
      </c>
      <c r="G141" s="43">
        <v>44819</v>
      </c>
      <c r="H141" s="39">
        <f>IF(G141="","",WORKDAY(G141,I141,FESTIVOS!$A$2:$V$146))</f>
        <v>44833</v>
      </c>
      <c r="I141" s="47">
        <f>IFERROR(IFERROR(IF(B141=VLOOKUP(B141,Dependencias!$J$3:$J$4,1,FALSE),VLOOKUP(B141,Dependencias!$J$3:$K$4,2,FALSE)),VLOOKUP(A141,Dependencias!$F$3:$I$15,4,FALSE)),"")</f>
        <v>10</v>
      </c>
      <c r="J141" s="38" t="s">
        <v>187</v>
      </c>
      <c r="K141" s="45" t="s">
        <v>407</v>
      </c>
      <c r="L141" s="41" t="str">
        <f>IFERROR(VLOOKUP($C141,Dependencias!$A$2:$D$26,2,FALSE),"")</f>
        <v>Dirección de Fomento</v>
      </c>
      <c r="M141" s="41" t="str">
        <f>IFERROR(VLOOKUP($C141,Dependencias!$A$2:$D$26,4,FALSE),"")</f>
        <v>Vanessa Barrenecha Samur</v>
      </c>
      <c r="N141" s="46">
        <v>44826</v>
      </c>
      <c r="O141" s="42">
        <f>IF(N141="","Pendiente de respuesta",NETWORKDAYS(G141,N141,FESTIVOS!$A$2:$A$146))</f>
        <v>6</v>
      </c>
      <c r="P141" s="45" t="s">
        <v>408</v>
      </c>
      <c r="Q141" s="33"/>
    </row>
    <row r="142" spans="1:17" ht="17.25">
      <c r="A142" s="72" t="s">
        <v>42</v>
      </c>
      <c r="B142" s="72" t="s">
        <v>24</v>
      </c>
      <c r="C142" s="73">
        <v>700</v>
      </c>
      <c r="D142" s="38" t="s">
        <v>188</v>
      </c>
      <c r="E142" s="44">
        <v>3336022022</v>
      </c>
      <c r="F142" s="70">
        <v>20227100167872</v>
      </c>
      <c r="G142" s="43">
        <v>44819</v>
      </c>
      <c r="H142" s="39">
        <f>IF(G142="","",WORKDAY(G142,I142,FESTIVOS!$A$2:$V$146))</f>
        <v>44826</v>
      </c>
      <c r="I142" s="47">
        <f>IFERROR(IFERROR(IF(B142=VLOOKUP(B142,Dependencias!$J$3:$J$4,1,FALSE),VLOOKUP(B142,Dependencias!$J$3:$K$4,2,FALSE)),VLOOKUP(A142,Dependencias!$F$3:$I$15,4,FALSE)),"")</f>
        <v>5</v>
      </c>
      <c r="J142" s="38" t="s">
        <v>190</v>
      </c>
      <c r="K142" s="45" t="s">
        <v>409</v>
      </c>
      <c r="L142" s="41" t="str">
        <f>IFERROR(VLOOKUP($C142,Dependencias!$A$2:$D$26,2,FALSE),"")</f>
        <v>Direccion de Gestion Corporativa</v>
      </c>
      <c r="M142" s="41" t="str">
        <f>IFERROR(VLOOKUP($C142,Dependencias!$A$2:$D$26,4,FALSE),"")</f>
        <v>Yamile Borja Martinez</v>
      </c>
      <c r="N142" s="46">
        <v>44824</v>
      </c>
      <c r="O142" s="42">
        <f>IF(N142="","Pendiente de respuesta",NETWORKDAYS(G142,N142,FESTIVOS!$A$2:$A$146))</f>
        <v>4</v>
      </c>
      <c r="P142" s="45" t="s">
        <v>410</v>
      </c>
      <c r="Q142" s="33"/>
    </row>
    <row r="143" spans="1:17" ht="17.25">
      <c r="A143" s="72" t="s">
        <v>42</v>
      </c>
      <c r="B143" s="72" t="s">
        <v>186</v>
      </c>
      <c r="C143" s="73">
        <v>330</v>
      </c>
      <c r="D143" s="38" t="s">
        <v>185</v>
      </c>
      <c r="E143" s="44">
        <v>3337532022</v>
      </c>
      <c r="F143" s="68">
        <v>20227100167272</v>
      </c>
      <c r="G143" s="43">
        <v>44820</v>
      </c>
      <c r="H143" s="39">
        <f>IF(G143="","",WORKDAY(G143,I143,FESTIVOS!$A$2:$V$146))</f>
        <v>44841</v>
      </c>
      <c r="I143" s="47">
        <f>IFERROR(IFERROR(IF(B143=VLOOKUP(B143,Dependencias!$J$3:$J$4,1,FALSE),VLOOKUP(B143,Dependencias!$J$3:$K$4,2,FALSE)),VLOOKUP(A143,Dependencias!$F$3:$I$15,4,FALSE)),"")</f>
        <v>15</v>
      </c>
      <c r="J143" s="38" t="s">
        <v>144</v>
      </c>
      <c r="K143" s="45" t="s">
        <v>411</v>
      </c>
      <c r="L143" s="41" t="str">
        <f>IFERROR(VLOOKUP($C143,Dependencias!$A$2:$D$26,2,FALSE),"")</f>
        <v>Subdirección de Infraestructura y patrimonio cultural</v>
      </c>
      <c r="M143" s="41" t="str">
        <f>IFERROR(VLOOKUP($C143,Dependencias!$A$2:$D$26,4,FALSE),"")</f>
        <v>Ivan Dario Quiñones Sanchez</v>
      </c>
      <c r="N143" s="46"/>
      <c r="O143" s="42" t="str">
        <f>IF(N143="","Pendiente de respuesta",NETWORKDAYS(G143,N143,FESTIVOS!$A$2:$A$146))</f>
        <v>Pendiente de respuesta</v>
      </c>
      <c r="P143" s="45"/>
      <c r="Q143" s="33"/>
    </row>
    <row r="144" spans="1:17" ht="17.25">
      <c r="A144" s="72" t="s">
        <v>47</v>
      </c>
      <c r="B144" s="72" t="s">
        <v>24</v>
      </c>
      <c r="C144" s="73">
        <v>700</v>
      </c>
      <c r="D144" s="38" t="s">
        <v>188</v>
      </c>
      <c r="E144" s="44">
        <v>3342192022</v>
      </c>
      <c r="F144" s="70">
        <v>20227100168182</v>
      </c>
      <c r="G144" s="43">
        <v>44820</v>
      </c>
      <c r="H144" s="39">
        <f>IF(G144="","",WORKDAY(G144,I144,FESTIVOS!$A$2:$V$146))</f>
        <v>44827</v>
      </c>
      <c r="I144" s="47">
        <f>IFERROR(IFERROR(IF(B144=VLOOKUP(B144,Dependencias!$J$3:$J$4,1,FALSE),VLOOKUP(B144,Dependencias!$J$3:$K$4,2,FALSE)),VLOOKUP(A144,Dependencias!$F$3:$I$15,4,FALSE)),"")</f>
        <v>5</v>
      </c>
      <c r="J144" s="38" t="s">
        <v>190</v>
      </c>
      <c r="K144" s="45" t="s">
        <v>412</v>
      </c>
      <c r="L144" s="41" t="str">
        <f>IFERROR(VLOOKUP($C144,Dependencias!$A$2:$D$26,2,FALSE),"")</f>
        <v>Direccion de Gestion Corporativa</v>
      </c>
      <c r="M144" s="41" t="str">
        <f>IFERROR(VLOOKUP($C144,Dependencias!$A$2:$D$26,4,FALSE),"")</f>
        <v>Yamile Borja Martinez</v>
      </c>
      <c r="N144" s="46">
        <v>44825</v>
      </c>
      <c r="O144" s="42">
        <f>IF(N144="","Pendiente de respuesta",NETWORKDAYS(G144,N144,FESTIVOS!$A$2:$A$146))</f>
        <v>4</v>
      </c>
      <c r="P144" s="45" t="s">
        <v>413</v>
      </c>
      <c r="Q144" s="33"/>
    </row>
    <row r="145" spans="1:17" ht="17.25">
      <c r="A145" s="72" t="s">
        <v>47</v>
      </c>
      <c r="B145" s="72" t="s">
        <v>24</v>
      </c>
      <c r="C145" s="73">
        <v>700</v>
      </c>
      <c r="D145" s="38" t="s">
        <v>188</v>
      </c>
      <c r="E145" s="44">
        <v>3342882022</v>
      </c>
      <c r="F145" s="70">
        <v>20227100168212</v>
      </c>
      <c r="G145" s="43">
        <v>44820</v>
      </c>
      <c r="H145" s="39">
        <f>IF(G145="","",WORKDAY(G145,I145,FESTIVOS!$A$2:$V$146))</f>
        <v>44827</v>
      </c>
      <c r="I145" s="47">
        <f>IFERROR(IFERROR(IF(B145=VLOOKUP(B145,Dependencias!$J$3:$J$4,1,FALSE),VLOOKUP(B145,Dependencias!$J$3:$K$4,2,FALSE)),VLOOKUP(A145,Dependencias!$F$3:$I$15,4,FALSE)),"")</f>
        <v>5</v>
      </c>
      <c r="J145" s="38" t="s">
        <v>190</v>
      </c>
      <c r="K145" s="45" t="s">
        <v>405</v>
      </c>
      <c r="L145" s="41" t="str">
        <f>IFERROR(VLOOKUP($C145,Dependencias!$A$2:$D$26,2,FALSE),"")</f>
        <v>Direccion de Gestion Corporativa</v>
      </c>
      <c r="M145" s="41" t="str">
        <f>IFERROR(VLOOKUP($C145,Dependencias!$A$2:$D$26,4,FALSE),"")</f>
        <v>Yamile Borja Martinez</v>
      </c>
      <c r="N145" s="46">
        <v>44825</v>
      </c>
      <c r="O145" s="42">
        <f>IF(N145="","Pendiente de respuesta",NETWORKDAYS(G145,N145,FESTIVOS!$A$2:$A$146))</f>
        <v>4</v>
      </c>
      <c r="P145" s="45" t="s">
        <v>413</v>
      </c>
      <c r="Q145" s="33"/>
    </row>
    <row r="146" spans="1:17" ht="17.25">
      <c r="A146" s="72" t="s">
        <v>47</v>
      </c>
      <c r="B146" s="72" t="s">
        <v>24</v>
      </c>
      <c r="C146" s="73">
        <v>700</v>
      </c>
      <c r="D146" s="38" t="s">
        <v>188</v>
      </c>
      <c r="E146" s="44">
        <v>3343232022</v>
      </c>
      <c r="F146" s="70">
        <v>20227100168292</v>
      </c>
      <c r="G146" s="43">
        <v>44820</v>
      </c>
      <c r="H146" s="39">
        <f>IF(G146="","",WORKDAY(G146,I146,FESTIVOS!$A$2:$V$146))</f>
        <v>44827</v>
      </c>
      <c r="I146" s="47">
        <f>IFERROR(IFERROR(IF(B146=VLOOKUP(B146,Dependencias!$J$3:$J$4,1,FALSE),VLOOKUP(B146,Dependencias!$J$3:$K$4,2,FALSE)),VLOOKUP(A146,Dependencias!$F$3:$I$15,4,FALSE)),"")</f>
        <v>5</v>
      </c>
      <c r="J146" s="38" t="s">
        <v>190</v>
      </c>
      <c r="K146" s="45" t="s">
        <v>414</v>
      </c>
      <c r="L146" s="41" t="str">
        <f>IFERROR(VLOOKUP($C146,Dependencias!$A$2:$D$26,2,FALSE),"")</f>
        <v>Direccion de Gestion Corporativa</v>
      </c>
      <c r="M146" s="41" t="str">
        <f>IFERROR(VLOOKUP($C146,Dependencias!$A$2:$D$26,4,FALSE),"")</f>
        <v>Yamile Borja Martinez</v>
      </c>
      <c r="N146" s="46">
        <v>44825</v>
      </c>
      <c r="O146" s="42">
        <f>IF(N146="","Pendiente de respuesta",NETWORKDAYS(G146,N146,FESTIVOS!$A$2:$A$146))</f>
        <v>4</v>
      </c>
      <c r="P146" s="45" t="s">
        <v>413</v>
      </c>
      <c r="Q146" s="33"/>
    </row>
    <row r="147" spans="1:17" ht="17.25">
      <c r="A147" s="72" t="s">
        <v>42</v>
      </c>
      <c r="B147" s="72" t="s">
        <v>186</v>
      </c>
      <c r="C147" s="73">
        <v>330</v>
      </c>
      <c r="D147" s="38" t="s">
        <v>185</v>
      </c>
      <c r="E147" s="44">
        <v>3345762022</v>
      </c>
      <c r="F147" s="68">
        <v>20227100167822</v>
      </c>
      <c r="G147" s="43">
        <v>44820</v>
      </c>
      <c r="H147" s="39">
        <f>IF(G147="","",WORKDAY(G147,I147,FESTIVOS!$A$2:$V$146))</f>
        <v>44841</v>
      </c>
      <c r="I147" s="47">
        <f>IFERROR(IFERROR(IF(B147=VLOOKUP(B147,Dependencias!$J$3:$J$4,1,FALSE),VLOOKUP(B147,Dependencias!$J$3:$K$4,2,FALSE)),VLOOKUP(A147,Dependencias!$F$3:$I$15,4,FALSE)),"")</f>
        <v>15</v>
      </c>
      <c r="J147" s="38" t="s">
        <v>144</v>
      </c>
      <c r="K147" s="45" t="s">
        <v>415</v>
      </c>
      <c r="L147" s="41" t="str">
        <f>IFERROR(VLOOKUP($C147,Dependencias!$A$2:$D$26,2,FALSE),"")</f>
        <v>Subdirección de Infraestructura y patrimonio cultural</v>
      </c>
      <c r="M147" s="41" t="str">
        <f>IFERROR(VLOOKUP($C147,Dependencias!$A$2:$D$26,4,FALSE),"")</f>
        <v>Ivan Dario Quiñones Sanchez</v>
      </c>
      <c r="N147" s="46"/>
      <c r="O147" s="42" t="str">
        <f>IF(N147="","Pendiente de respuesta",NETWORKDAYS(G147,N147,FESTIVOS!$A$2:$A$146))</f>
        <v>Pendiente de respuesta</v>
      </c>
      <c r="P147" s="45"/>
      <c r="Q147" s="33"/>
    </row>
    <row r="148" spans="1:17" ht="17.25">
      <c r="A148" s="72" t="s">
        <v>47</v>
      </c>
      <c r="B148" s="72" t="s">
        <v>24</v>
      </c>
      <c r="C148" s="73">
        <v>700</v>
      </c>
      <c r="D148" s="38" t="s">
        <v>188</v>
      </c>
      <c r="E148" s="44">
        <v>3352432022</v>
      </c>
      <c r="F148" s="70">
        <v>20227100168222</v>
      </c>
      <c r="G148" s="43">
        <v>44821</v>
      </c>
      <c r="H148" s="39">
        <f>IF(G148="","",WORKDAY(G148,I148,FESTIVOS!$A$2:$V$146))</f>
        <v>44827</v>
      </c>
      <c r="I148" s="47">
        <f>IFERROR(IFERROR(IF(B148=VLOOKUP(B148,Dependencias!$J$3:$J$4,1,FALSE),VLOOKUP(B148,Dependencias!$J$3:$K$4,2,FALSE)),VLOOKUP(A148,Dependencias!$F$3:$I$15,4,FALSE)),"")</f>
        <v>5</v>
      </c>
      <c r="J148" s="38" t="s">
        <v>190</v>
      </c>
      <c r="K148" s="45" t="s">
        <v>416</v>
      </c>
      <c r="L148" s="41" t="str">
        <f>IFERROR(VLOOKUP($C148,Dependencias!$A$2:$D$26,2,FALSE),"")</f>
        <v>Direccion de Gestion Corporativa</v>
      </c>
      <c r="M148" s="41" t="str">
        <f>IFERROR(VLOOKUP($C148,Dependencias!$A$2:$D$26,4,FALSE),"")</f>
        <v>Yamile Borja Martinez</v>
      </c>
      <c r="N148" s="46">
        <v>44825</v>
      </c>
      <c r="O148" s="42">
        <f>IF(N148="","Pendiente de respuesta",NETWORKDAYS(G148,N148,FESTIVOS!$A$2:$A$146))</f>
        <v>3</v>
      </c>
      <c r="P148" s="45" t="s">
        <v>417</v>
      </c>
      <c r="Q148" s="33"/>
    </row>
    <row r="149" spans="1:17" ht="17.25">
      <c r="A149" s="72" t="s">
        <v>47</v>
      </c>
      <c r="B149" s="72" t="s">
        <v>24</v>
      </c>
      <c r="C149" s="73">
        <v>700</v>
      </c>
      <c r="D149" s="38" t="s">
        <v>188</v>
      </c>
      <c r="E149" s="44">
        <v>3353982022</v>
      </c>
      <c r="F149" s="70">
        <v>20227100168282</v>
      </c>
      <c r="G149" s="43">
        <v>44822</v>
      </c>
      <c r="H149" s="39">
        <f>IF(G149="","",WORKDAY(G149,I149,FESTIVOS!$A$2:$V$146))</f>
        <v>44827</v>
      </c>
      <c r="I149" s="47">
        <f>IFERROR(IFERROR(IF(B149=VLOOKUP(B149,Dependencias!$J$3:$J$4,1,FALSE),VLOOKUP(B149,Dependencias!$J$3:$K$4,2,FALSE)),VLOOKUP(A149,Dependencias!$F$3:$I$15,4,FALSE)),"")</f>
        <v>5</v>
      </c>
      <c r="J149" s="38" t="s">
        <v>190</v>
      </c>
      <c r="K149" s="27" t="s">
        <v>418</v>
      </c>
      <c r="L149" s="41" t="str">
        <f>IFERROR(VLOOKUP($C149,Dependencias!$A$2:$D$26,2,FALSE),"")</f>
        <v>Direccion de Gestion Corporativa</v>
      </c>
      <c r="M149" s="41" t="str">
        <f>IFERROR(VLOOKUP($C149,Dependencias!$A$2:$D$26,4,FALSE),"")</f>
        <v>Yamile Borja Martinez</v>
      </c>
      <c r="N149" s="46">
        <v>44825</v>
      </c>
      <c r="O149" s="42">
        <f>IF(N149="","Pendiente de respuesta",NETWORKDAYS(G149,N149,FESTIVOS!$A$2:$A$146))</f>
        <v>3</v>
      </c>
      <c r="P149" s="45" t="s">
        <v>417</v>
      </c>
      <c r="Q149" s="33"/>
    </row>
    <row r="150" spans="1:17" ht="17.25">
      <c r="A150" s="72" t="s">
        <v>47</v>
      </c>
      <c r="B150" s="72" t="s">
        <v>24</v>
      </c>
      <c r="C150" s="73">
        <v>700</v>
      </c>
      <c r="D150" s="38" t="s">
        <v>188</v>
      </c>
      <c r="E150" s="44">
        <v>3329842022</v>
      </c>
      <c r="F150" s="70">
        <v>20227100168562</v>
      </c>
      <c r="G150" s="43">
        <v>44819</v>
      </c>
      <c r="H150" s="39">
        <f>IF(G150="","",WORKDAY(G150,I150,FESTIVOS!$A$2:$V$146))</f>
        <v>44826</v>
      </c>
      <c r="I150" s="47">
        <f>IFERROR(IFERROR(IF(B150=VLOOKUP(B150,Dependencias!$J$3:$J$4,1,FALSE),VLOOKUP(B150,Dependencias!$J$3:$K$4,2,FALSE)),VLOOKUP(A150,Dependencias!$F$3:$I$15,4,FALSE)),"")</f>
        <v>5</v>
      </c>
      <c r="J150" s="38" t="s">
        <v>190</v>
      </c>
      <c r="K150" s="45" t="s">
        <v>419</v>
      </c>
      <c r="L150" s="41" t="str">
        <f>IFERROR(VLOOKUP($C150,Dependencias!$A$2:$D$26,2,FALSE),"")</f>
        <v>Direccion de Gestion Corporativa</v>
      </c>
      <c r="M150" s="41" t="str">
        <f>IFERROR(VLOOKUP($C150,Dependencias!$A$2:$D$26,4,FALSE),"")</f>
        <v>Yamile Borja Martinez</v>
      </c>
      <c r="N150" s="46">
        <v>44825</v>
      </c>
      <c r="O150" s="42">
        <f>IF(N150="","Pendiente de respuesta",NETWORKDAYS(G150,N150,FESTIVOS!$A$2:$A$146))</f>
        <v>5</v>
      </c>
      <c r="P150" s="45" t="s">
        <v>417</v>
      </c>
      <c r="Q150" s="33"/>
    </row>
    <row r="151" spans="1:17" ht="17.25">
      <c r="A151" s="72" t="s">
        <v>42</v>
      </c>
      <c r="B151" s="72" t="s">
        <v>186</v>
      </c>
      <c r="C151" s="73">
        <v>800</v>
      </c>
      <c r="D151" s="38" t="s">
        <v>185</v>
      </c>
      <c r="E151" s="44">
        <v>3331142022</v>
      </c>
      <c r="F151" s="68">
        <v>20227100166932</v>
      </c>
      <c r="G151" s="43">
        <v>44819</v>
      </c>
      <c r="H151" s="39">
        <f>IF(G151="","",WORKDAY(G151,I151,FESTIVOS!$A$2:$V$146))</f>
        <v>44840</v>
      </c>
      <c r="I151" s="47">
        <f>IFERROR(IFERROR(IF(B151=VLOOKUP(B151,Dependencias!$J$3:$J$4,1,FALSE),VLOOKUP(B151,Dependencias!$J$3:$K$4,2,FALSE)),VLOOKUP(A151,Dependencias!$F$3:$I$15,4,FALSE)),"")</f>
        <v>15</v>
      </c>
      <c r="J151" s="38" t="s">
        <v>150</v>
      </c>
      <c r="K151" s="45" t="s">
        <v>420</v>
      </c>
      <c r="L151" s="41" t="str">
        <f>IFERROR(VLOOKUP($C151,Dependencias!$A$2:$D$26,2,FALSE),"")</f>
        <v>Dirección de Lectura y Bibliotecas</v>
      </c>
      <c r="M151" s="41" t="str">
        <f>IFERROR(VLOOKUP($C151,Dependencias!$A$2:$D$26,4,FALSE),"")</f>
        <v>Maria Consuelo Gaitan Gaitan</v>
      </c>
      <c r="N151" s="46"/>
      <c r="O151" s="42" t="str">
        <f>IF(N151="","Pendiente de respuesta",NETWORKDAYS(G151,N151,FESTIVOS!$A$2:$A$146))</f>
        <v>Pendiente de respuesta</v>
      </c>
      <c r="P151" s="45"/>
      <c r="Q151" s="33"/>
    </row>
    <row r="152" spans="1:17" ht="17.25">
      <c r="A152" s="72" t="s">
        <v>47</v>
      </c>
      <c r="B152" s="72" t="s">
        <v>24</v>
      </c>
      <c r="C152" s="73">
        <v>700</v>
      </c>
      <c r="D152" s="38" t="s">
        <v>188</v>
      </c>
      <c r="E152" s="44">
        <v>3335592022</v>
      </c>
      <c r="F152" s="70">
        <v>20227100168622</v>
      </c>
      <c r="G152" s="43">
        <v>44819</v>
      </c>
      <c r="H152" s="39">
        <f>IF(G152="","",WORKDAY(G152,I152,FESTIVOS!$A$2:$V$146))</f>
        <v>44826</v>
      </c>
      <c r="I152" s="47">
        <f>IFERROR(IFERROR(IF(B152=VLOOKUP(B152,Dependencias!$J$3:$J$4,1,FALSE),VLOOKUP(B152,Dependencias!$J$3:$K$4,2,FALSE)),VLOOKUP(A152,Dependencias!$F$3:$I$15,4,FALSE)),"")</f>
        <v>5</v>
      </c>
      <c r="J152" s="38" t="s">
        <v>190</v>
      </c>
      <c r="K152" s="45" t="s">
        <v>419</v>
      </c>
      <c r="L152" s="41" t="str">
        <f>IFERROR(VLOOKUP($C152,Dependencias!$A$2:$D$26,2,FALSE),"")</f>
        <v>Direccion de Gestion Corporativa</v>
      </c>
      <c r="M152" s="41" t="str">
        <f>IFERROR(VLOOKUP($C152,Dependencias!$A$2:$D$26,4,FALSE),"")</f>
        <v>Yamile Borja Martinez</v>
      </c>
      <c r="N152" s="46">
        <v>44825</v>
      </c>
      <c r="O152" s="42">
        <f>IF(N152="","Pendiente de respuesta",NETWORKDAYS(G152,N152,FESTIVOS!$A$2:$A$146))</f>
        <v>5</v>
      </c>
      <c r="P152" s="45" t="s">
        <v>417</v>
      </c>
      <c r="Q152" s="33"/>
    </row>
    <row r="153" spans="1:17" ht="17.25">
      <c r="A153" s="72" t="s">
        <v>42</v>
      </c>
      <c r="B153" s="72" t="s">
        <v>186</v>
      </c>
      <c r="C153" s="73">
        <v>310</v>
      </c>
      <c r="D153" s="38" t="s">
        <v>185</v>
      </c>
      <c r="E153" s="44">
        <v>3336792022</v>
      </c>
      <c r="F153" s="68">
        <v>20227100167172</v>
      </c>
      <c r="G153" s="43">
        <v>44820</v>
      </c>
      <c r="H153" s="39">
        <f>IF(G153="","",WORKDAY(G153,I153,FESTIVOS!$A$2:$V$146))</f>
        <v>44841</v>
      </c>
      <c r="I153" s="47">
        <f>IFERROR(IFERROR(IF(B153=VLOOKUP(B153,Dependencias!$J$3:$J$4,1,FALSE),VLOOKUP(B153,Dependencias!$J$3:$K$4,2,FALSE)),VLOOKUP(A153,Dependencias!$F$3:$I$15,4,FALSE)),"")</f>
        <v>15</v>
      </c>
      <c r="J153" s="38" t="s">
        <v>142</v>
      </c>
      <c r="K153" s="45" t="s">
        <v>421</v>
      </c>
      <c r="L153" s="41" t="str">
        <f>IFERROR(VLOOKUP($C153,Dependencias!$A$2:$D$26,2,FALSE),"")</f>
        <v>Subdirección de Gestión Cultural y Artística</v>
      </c>
      <c r="M153" s="41" t="str">
        <f>IFERROR(VLOOKUP($C153,Dependencias!$A$2:$D$26,4,FALSE),"")</f>
        <v>Ines Elvira Montealegre Martinez</v>
      </c>
      <c r="N153" s="46"/>
      <c r="O153" s="42" t="str">
        <f>IF(N153="","Pendiente de respuesta",NETWORKDAYS(G153,N153,FESTIVOS!$A$2:$A$146))</f>
        <v>Pendiente de respuesta</v>
      </c>
      <c r="P153" s="45"/>
      <c r="Q153" s="33"/>
    </row>
    <row r="154" spans="1:17" ht="17.25">
      <c r="A154" s="72" t="s">
        <v>42</v>
      </c>
      <c r="B154" s="72" t="s">
        <v>186</v>
      </c>
      <c r="C154" s="73">
        <v>330</v>
      </c>
      <c r="D154" s="38" t="s">
        <v>185</v>
      </c>
      <c r="E154" s="44">
        <v>3340382022</v>
      </c>
      <c r="F154" s="68">
        <v>20227100167502</v>
      </c>
      <c r="G154" s="43">
        <v>44820</v>
      </c>
      <c r="H154" s="39">
        <f>IF(G154="","",WORKDAY(G154,I154,FESTIVOS!$A$2:$V$146))</f>
        <v>44841</v>
      </c>
      <c r="I154" s="47">
        <f>IFERROR(IFERROR(IF(B154=VLOOKUP(B154,Dependencias!$J$3:$J$4,1,FALSE),VLOOKUP(B154,Dependencias!$J$3:$K$4,2,FALSE)),VLOOKUP(A154,Dependencias!$F$3:$I$15,4,FALSE)),"")</f>
        <v>15</v>
      </c>
      <c r="J154" s="38" t="s">
        <v>144</v>
      </c>
      <c r="K154" s="25" t="s">
        <v>422</v>
      </c>
      <c r="L154" s="41" t="str">
        <f>IFERROR(VLOOKUP($C154,Dependencias!$A$2:$D$26,2,FALSE),"")</f>
        <v>Subdirección de Infraestructura y patrimonio cultural</v>
      </c>
      <c r="M154" s="41" t="str">
        <f>IFERROR(VLOOKUP($C154,Dependencias!$A$2:$D$26,4,FALSE),"")</f>
        <v>Ivan Dario Quiñones Sanchez</v>
      </c>
      <c r="N154" s="46"/>
      <c r="O154" s="42" t="str">
        <f>IF(N154="","Pendiente de respuesta",NETWORKDAYS(G154,N154,FESTIVOS!$A$2:$A$146))</f>
        <v>Pendiente de respuesta</v>
      </c>
      <c r="P154" s="45"/>
      <c r="Q154" s="33"/>
    </row>
    <row r="155" spans="1:17" ht="17.25">
      <c r="A155" s="72" t="s">
        <v>47</v>
      </c>
      <c r="B155" s="72" t="s">
        <v>24</v>
      </c>
      <c r="C155" s="73">
        <v>700</v>
      </c>
      <c r="D155" s="38" t="s">
        <v>188</v>
      </c>
      <c r="E155" s="44">
        <v>3342222022</v>
      </c>
      <c r="F155" s="70">
        <v>20227100168632</v>
      </c>
      <c r="G155" s="43">
        <v>44820</v>
      </c>
      <c r="H155" s="39">
        <f>IF(G155="","",WORKDAY(G155,I155,FESTIVOS!$A$2:$V$146))</f>
        <v>44827</v>
      </c>
      <c r="I155" s="47">
        <f>IFERROR(IFERROR(IF(B155=VLOOKUP(B155,Dependencias!$J$3:$J$4,1,FALSE),VLOOKUP(B155,Dependencias!$J$3:$K$4,2,FALSE)),VLOOKUP(A155,Dependencias!$F$3:$I$15,4,FALSE)),"")</f>
        <v>5</v>
      </c>
      <c r="J155" s="38" t="s">
        <v>190</v>
      </c>
      <c r="K155" s="45" t="s">
        <v>423</v>
      </c>
      <c r="L155" s="41" t="str">
        <f>IFERROR(VLOOKUP($C155,Dependencias!$A$2:$D$26,2,FALSE),"")</f>
        <v>Direccion de Gestion Corporativa</v>
      </c>
      <c r="M155" s="41" t="str">
        <f>IFERROR(VLOOKUP($C155,Dependencias!$A$2:$D$26,4,FALSE),"")</f>
        <v>Yamile Borja Martinez</v>
      </c>
      <c r="N155" s="46">
        <v>44825</v>
      </c>
      <c r="O155" s="42">
        <f>IF(N155="","Pendiente de respuesta",NETWORKDAYS(G155,N155,FESTIVOS!$A$2:$A$146))</f>
        <v>4</v>
      </c>
      <c r="P155" s="45" t="s">
        <v>417</v>
      </c>
      <c r="Q155" s="33"/>
    </row>
    <row r="156" spans="1:17" ht="17.25">
      <c r="A156" s="72" t="s">
        <v>47</v>
      </c>
      <c r="B156" s="72" t="s">
        <v>186</v>
      </c>
      <c r="C156" s="73">
        <v>330</v>
      </c>
      <c r="D156" s="38" t="s">
        <v>185</v>
      </c>
      <c r="E156" s="44">
        <v>3343042022</v>
      </c>
      <c r="F156" s="68">
        <v>20227100167722</v>
      </c>
      <c r="G156" s="43">
        <v>44820</v>
      </c>
      <c r="H156" s="39">
        <f>IF(G156="","",WORKDAY(G156,I156,FESTIVOS!$A$2:$V$146))</f>
        <v>44834</v>
      </c>
      <c r="I156" s="47">
        <f>IFERROR(IFERROR(IF(B156=VLOOKUP(B156,Dependencias!$J$3:$J$4,1,FALSE),VLOOKUP(B156,Dependencias!$J$3:$K$4,2,FALSE)),VLOOKUP(A156,Dependencias!$F$3:$I$15,4,FALSE)),"")</f>
        <v>10</v>
      </c>
      <c r="J156" s="38" t="s">
        <v>144</v>
      </c>
      <c r="K156" s="45" t="s">
        <v>424</v>
      </c>
      <c r="L156" s="41" t="str">
        <f>IFERROR(VLOOKUP($C156,Dependencias!$A$2:$D$26,2,FALSE),"")</f>
        <v>Subdirección de Infraestructura y patrimonio cultural</v>
      </c>
      <c r="M156" s="41" t="str">
        <f>IFERROR(VLOOKUP($C156,Dependencias!$A$2:$D$26,4,FALSE),"")</f>
        <v>Ivan Dario Quiñones Sanchez</v>
      </c>
      <c r="N156" s="46">
        <v>44827</v>
      </c>
      <c r="O156" s="42">
        <f>IF(N156="","Pendiente de respuesta",NETWORKDAYS(G156,N156,FESTIVOS!$A$2:$A$146))</f>
        <v>6</v>
      </c>
      <c r="P156" s="45" t="s">
        <v>425</v>
      </c>
      <c r="Q156" s="33"/>
    </row>
    <row r="157" spans="1:17" ht="17.25">
      <c r="A157" s="72" t="s">
        <v>42</v>
      </c>
      <c r="B157" s="72" t="s">
        <v>186</v>
      </c>
      <c r="C157" s="73">
        <v>230</v>
      </c>
      <c r="D157" s="38" t="s">
        <v>185</v>
      </c>
      <c r="E157" s="44">
        <v>3343712022</v>
      </c>
      <c r="F157" s="68">
        <v>20227100167762</v>
      </c>
      <c r="G157" s="43">
        <v>44820</v>
      </c>
      <c r="H157" s="39">
        <f>IF(G157="","",WORKDAY(G157,I157,FESTIVOS!$A$2:$V$146))</f>
        <v>44841</v>
      </c>
      <c r="I157" s="47">
        <f>IFERROR(IFERROR(IF(B157=VLOOKUP(B157,Dependencias!$J$3:$J$4,1,FALSE),VLOOKUP(B157,Dependencias!$J$3:$K$4,2,FALSE)),VLOOKUP(A157,Dependencias!$F$3:$I$15,4,FALSE)),"")</f>
        <v>15</v>
      </c>
      <c r="J157" s="38" t="s">
        <v>191</v>
      </c>
      <c r="K157" s="45" t="s">
        <v>426</v>
      </c>
      <c r="L157" s="41" t="str">
        <f>IFERROR(VLOOKUP($C157,Dependencias!$A$2:$D$26,2,FALSE),"")</f>
        <v>Direccion de Personas Juridicas</v>
      </c>
      <c r="M157" s="41" t="str">
        <f>IFERROR(VLOOKUP($C157,Dependencias!$A$2:$D$26,4,FALSE),"")</f>
        <v>Oscar Medina Sanchez</v>
      </c>
      <c r="N157" s="46"/>
      <c r="O157" s="42" t="str">
        <f>IF(N157="","Pendiente de respuesta",NETWORKDAYS(G157,N157,FESTIVOS!$A$2:$A$146))</f>
        <v>Pendiente de respuesta</v>
      </c>
      <c r="P157" s="45"/>
      <c r="Q157" s="33"/>
    </row>
    <row r="158" spans="1:17" ht="17.25">
      <c r="A158" s="72" t="s">
        <v>47</v>
      </c>
      <c r="B158" s="72" t="s">
        <v>186</v>
      </c>
      <c r="C158" s="73">
        <v>220</v>
      </c>
      <c r="D158" s="38" t="s">
        <v>185</v>
      </c>
      <c r="E158" s="44">
        <v>3345922022</v>
      </c>
      <c r="F158" s="68">
        <v>20227100167832</v>
      </c>
      <c r="G158" s="43">
        <v>44820</v>
      </c>
      <c r="H158" s="39">
        <f>IF(G158="","",WORKDAY(G158,I158,FESTIVOS!$A$2:$V$146))</f>
        <v>44834</v>
      </c>
      <c r="I158" s="47">
        <f>IFERROR(IFERROR(IF(B158=VLOOKUP(B158,Dependencias!$J$3:$J$4,1,FALSE),VLOOKUP(B158,Dependencias!$J$3:$K$4,2,FALSE)),VLOOKUP(A158,Dependencias!$F$3:$I$15,4,FALSE)),"")</f>
        <v>10</v>
      </c>
      <c r="J158" s="38" t="s">
        <v>187</v>
      </c>
      <c r="K158" s="45" t="s">
        <v>427</v>
      </c>
      <c r="L158" s="41" t="str">
        <f>IFERROR(VLOOKUP($C158,Dependencias!$A$2:$D$26,2,FALSE),"")</f>
        <v>Dirección de Fomento</v>
      </c>
      <c r="M158" s="41" t="str">
        <f>IFERROR(VLOOKUP($C158,Dependencias!$A$2:$D$26,4,FALSE),"")</f>
        <v>Vanessa Barrenecha Samur</v>
      </c>
      <c r="N158" s="46">
        <v>44824</v>
      </c>
      <c r="O158" s="42">
        <f>IF(N158="","Pendiente de respuesta",NETWORKDAYS(G158,N158,FESTIVOS!$A$2:$A$146))</f>
        <v>3</v>
      </c>
      <c r="P158" s="45" t="s">
        <v>428</v>
      </c>
      <c r="Q158" s="33"/>
    </row>
    <row r="159" spans="1:17" ht="17.25">
      <c r="A159" s="72" t="s">
        <v>47</v>
      </c>
      <c r="B159" s="72" t="s">
        <v>24</v>
      </c>
      <c r="C159" s="73">
        <v>700</v>
      </c>
      <c r="D159" s="38" t="s">
        <v>188</v>
      </c>
      <c r="E159" s="44">
        <v>3350632022</v>
      </c>
      <c r="F159" s="70">
        <v>20227100168742</v>
      </c>
      <c r="G159" s="43">
        <v>44820</v>
      </c>
      <c r="H159" s="39">
        <f>IF(G159="","",WORKDAY(G159,I159,FESTIVOS!$A$2:$V$146))</f>
        <v>44827</v>
      </c>
      <c r="I159" s="47">
        <f>IFERROR(IFERROR(IF(B159=VLOOKUP(B159,Dependencias!$J$3:$J$4,1,FALSE),VLOOKUP(B159,Dependencias!$J$3:$K$4,2,FALSE)),VLOOKUP(A159,Dependencias!$F$3:$I$15,4,FALSE)),"")</f>
        <v>5</v>
      </c>
      <c r="J159" s="38" t="s">
        <v>190</v>
      </c>
      <c r="K159" s="45" t="s">
        <v>429</v>
      </c>
      <c r="L159" s="41" t="str">
        <f>IFERROR(VLOOKUP($C159,Dependencias!$A$2:$D$26,2,FALSE),"")</f>
        <v>Direccion de Gestion Corporativa</v>
      </c>
      <c r="M159" s="41" t="str">
        <f>IFERROR(VLOOKUP($C159,Dependencias!$A$2:$D$26,4,FALSE),"")</f>
        <v>Yamile Borja Martinez</v>
      </c>
      <c r="N159" s="46">
        <v>44825</v>
      </c>
      <c r="O159" s="42">
        <f>IF(N159="","Pendiente de respuesta",NETWORKDAYS(G159,N159,FESTIVOS!$A$2:$A$146))</f>
        <v>4</v>
      </c>
      <c r="P159" s="45" t="s">
        <v>417</v>
      </c>
      <c r="Q159" s="33"/>
    </row>
    <row r="160" spans="1:17" ht="17.25">
      <c r="A160" s="72" t="s">
        <v>47</v>
      </c>
      <c r="B160" s="72" t="s">
        <v>24</v>
      </c>
      <c r="C160" s="73">
        <v>700</v>
      </c>
      <c r="D160" s="38" t="s">
        <v>188</v>
      </c>
      <c r="E160" s="44">
        <v>3352962022</v>
      </c>
      <c r="F160" s="70">
        <v>20227100168752</v>
      </c>
      <c r="G160" s="43">
        <v>44820</v>
      </c>
      <c r="H160" s="39">
        <f>IF(G160="","",WORKDAY(G160,I160,FESTIVOS!$A$2:$V$146))</f>
        <v>44827</v>
      </c>
      <c r="I160" s="47">
        <f>IFERROR(IFERROR(IF(B160=VLOOKUP(B160,Dependencias!$J$3:$J$4,1,FALSE),VLOOKUP(B160,Dependencias!$J$3:$K$4,2,FALSE)),VLOOKUP(A160,Dependencias!$F$3:$I$15,4,FALSE)),"")</f>
        <v>5</v>
      </c>
      <c r="J160" s="38" t="s">
        <v>190</v>
      </c>
      <c r="K160" s="45" t="s">
        <v>430</v>
      </c>
      <c r="L160" s="41" t="str">
        <f>IFERROR(VLOOKUP($C160,Dependencias!$A$2:$D$26,2,FALSE),"")</f>
        <v>Direccion de Gestion Corporativa</v>
      </c>
      <c r="M160" s="41" t="str">
        <f>IFERROR(VLOOKUP($C160,Dependencias!$A$2:$D$26,4,FALSE),"")</f>
        <v>Yamile Borja Martinez</v>
      </c>
      <c r="N160" s="46">
        <v>44825</v>
      </c>
      <c r="O160" s="42">
        <f>IF(N160="","Pendiente de respuesta",NETWORKDAYS(G160,N160,FESTIVOS!$A$2:$A$146))</f>
        <v>4</v>
      </c>
      <c r="P160" s="45" t="s">
        <v>417</v>
      </c>
      <c r="Q160" s="33"/>
    </row>
    <row r="161" spans="1:17" ht="17.25">
      <c r="A161" s="72" t="s">
        <v>47</v>
      </c>
      <c r="B161" s="72" t="s">
        <v>24</v>
      </c>
      <c r="C161" s="73">
        <v>700</v>
      </c>
      <c r="D161" s="38" t="s">
        <v>188</v>
      </c>
      <c r="E161" s="44">
        <v>3354372022</v>
      </c>
      <c r="F161" s="70">
        <v>20227100168762</v>
      </c>
      <c r="G161" s="43">
        <v>44820</v>
      </c>
      <c r="H161" s="39">
        <f>IF(G161="","",WORKDAY(G161,I161,FESTIVOS!$A$2:$V$146))</f>
        <v>44827</v>
      </c>
      <c r="I161" s="47">
        <f>IFERROR(IFERROR(IF(B161=VLOOKUP(B161,Dependencias!$J$3:$J$4,1,FALSE),VLOOKUP(B161,Dependencias!$J$3:$K$4,2,FALSE)),VLOOKUP(A161,Dependencias!$F$3:$I$15,4,FALSE)),"")</f>
        <v>5</v>
      </c>
      <c r="J161" s="38" t="s">
        <v>190</v>
      </c>
      <c r="K161" s="45" t="s">
        <v>431</v>
      </c>
      <c r="L161" s="41" t="str">
        <f>IFERROR(VLOOKUP($C161,Dependencias!$A$2:$D$26,2,FALSE),"")</f>
        <v>Direccion de Gestion Corporativa</v>
      </c>
      <c r="M161" s="41" t="str">
        <f>IFERROR(VLOOKUP($C161,Dependencias!$A$2:$D$26,4,FALSE),"")</f>
        <v>Yamile Borja Martinez</v>
      </c>
      <c r="N161" s="46">
        <v>44825</v>
      </c>
      <c r="O161" s="42">
        <f>IF(N161="","Pendiente de respuesta",NETWORKDAYS(G161,N161,FESTIVOS!$A$2:$A$146))</f>
        <v>4</v>
      </c>
      <c r="P161" s="45" t="s">
        <v>417</v>
      </c>
      <c r="Q161" s="33"/>
    </row>
    <row r="162" spans="1:17" ht="17.25">
      <c r="A162" s="72" t="s">
        <v>47</v>
      </c>
      <c r="B162" s="72" t="s">
        <v>186</v>
      </c>
      <c r="C162" s="73">
        <v>230</v>
      </c>
      <c r="D162" s="38" t="s">
        <v>185</v>
      </c>
      <c r="E162" s="44">
        <v>3355552022</v>
      </c>
      <c r="F162" s="68">
        <v>20227100168012</v>
      </c>
      <c r="G162" s="43">
        <v>44823</v>
      </c>
      <c r="H162" s="39">
        <f>IF(G162="","",WORKDAY(G162,I162,FESTIVOS!$A$2:$V$146))</f>
        <v>44837</v>
      </c>
      <c r="I162" s="47">
        <f>IFERROR(IFERROR(IF(B162=VLOOKUP(B162,Dependencias!$J$3:$J$4,1,FALSE),VLOOKUP(B162,Dependencias!$J$3:$K$4,2,FALSE)),VLOOKUP(A162,Dependencias!$F$3:$I$15,4,FALSE)),"")</f>
        <v>10</v>
      </c>
      <c r="J162" s="38" t="s">
        <v>191</v>
      </c>
      <c r="K162" s="45" t="s">
        <v>432</v>
      </c>
      <c r="L162" s="41" t="str">
        <f>IFERROR(VLOOKUP($C162,Dependencias!$A$2:$D$26,2,FALSE),"")</f>
        <v>Direccion de Personas Juridicas</v>
      </c>
      <c r="M162" s="41" t="str">
        <f>IFERROR(VLOOKUP($C162,Dependencias!$A$2:$D$26,4,FALSE),"")</f>
        <v>Oscar Medina Sanchez</v>
      </c>
      <c r="N162" s="46">
        <v>44831</v>
      </c>
      <c r="O162" s="42">
        <f>IF(N162="","Pendiente de respuesta",NETWORKDAYS(G162,N162,FESTIVOS!$A$2:$A$146))</f>
        <v>7</v>
      </c>
      <c r="P162" s="45" t="s">
        <v>433</v>
      </c>
      <c r="Q162" s="33"/>
    </row>
    <row r="163" spans="1:17" ht="17.25">
      <c r="A163" s="72" t="s">
        <v>35</v>
      </c>
      <c r="B163" s="72" t="s">
        <v>186</v>
      </c>
      <c r="C163" s="73">
        <v>210</v>
      </c>
      <c r="D163" s="38" t="s">
        <v>185</v>
      </c>
      <c r="E163" s="44">
        <v>3357102022</v>
      </c>
      <c r="F163" s="68">
        <v>20227100168302</v>
      </c>
      <c r="G163" s="43">
        <v>44823</v>
      </c>
      <c r="H163" s="39">
        <f>IF(G163="","",WORKDAY(G163,I163,FESTIVOS!$A$2:$V$146))</f>
        <v>44844</v>
      </c>
      <c r="I163" s="47">
        <f>IFERROR(IFERROR(IF(B163=VLOOKUP(B163,Dependencias!$J$3:$J$4,1,FALSE),VLOOKUP(B163,Dependencias!$J$3:$K$4,2,FALSE)),VLOOKUP(A163,Dependencias!$F$3:$I$15,4,FALSE)),"")</f>
        <v>15</v>
      </c>
      <c r="J163" s="38" t="s">
        <v>189</v>
      </c>
      <c r="K163" s="45" t="s">
        <v>434</v>
      </c>
      <c r="L163" s="41" t="str">
        <f>IFERROR(VLOOKUP($C163,Dependencias!$A$2:$D$26,2,FALSE),"")</f>
        <v>Dirección de Asuntos Locales y Participación</v>
      </c>
      <c r="M163" s="41" t="str">
        <f>IFERROR(VLOOKUP($C163,Dependencias!$A$2:$D$26,4,FALSE),"")</f>
        <v>Alejandro Franco Plata</v>
      </c>
      <c r="N163" s="46"/>
      <c r="O163" s="42" t="str">
        <f>IF(N163="","Pendiente de respuesta",NETWORKDAYS(G163,N163,FESTIVOS!$A$2:$A$146))</f>
        <v>Pendiente de respuesta</v>
      </c>
      <c r="P163" s="45"/>
      <c r="Q163" s="33"/>
    </row>
    <row r="164" spans="1:17" ht="17.25">
      <c r="A164" s="72" t="s">
        <v>52</v>
      </c>
      <c r="B164" s="72" t="s">
        <v>186</v>
      </c>
      <c r="C164" s="73">
        <v>230</v>
      </c>
      <c r="D164" s="38" t="s">
        <v>185</v>
      </c>
      <c r="E164" s="44">
        <v>3358662022</v>
      </c>
      <c r="F164" s="68">
        <v>20227100168362</v>
      </c>
      <c r="G164" s="43">
        <v>44823</v>
      </c>
      <c r="H164" s="39">
        <f>IF(G164="","",WORKDAY(G164,I164,FESTIVOS!$A$2:$V$146))</f>
        <v>44837</v>
      </c>
      <c r="I164" s="47">
        <f>IFERROR(IFERROR(IF(B164=VLOOKUP(B164,Dependencias!$J$3:$J$4,1,FALSE),VLOOKUP(B164,Dependencias!$J$3:$K$4,2,FALSE)),VLOOKUP(A164,Dependencias!$F$3:$I$15,4,FALSE)),"")</f>
        <v>10</v>
      </c>
      <c r="J164" s="38" t="s">
        <v>191</v>
      </c>
      <c r="K164" s="45" t="s">
        <v>435</v>
      </c>
      <c r="L164" s="41" t="str">
        <f>IFERROR(VLOOKUP($C164,Dependencias!$A$2:$D$26,2,FALSE),"")</f>
        <v>Direccion de Personas Juridicas</v>
      </c>
      <c r="M164" s="41" t="str">
        <f>IFERROR(VLOOKUP($C164,Dependencias!$A$2:$D$26,4,FALSE),"")</f>
        <v>Oscar Medina Sanchez</v>
      </c>
      <c r="N164" s="46">
        <v>44830</v>
      </c>
      <c r="O164" s="42">
        <f>IF(N164="","Pendiente de respuesta",NETWORKDAYS(G164,N164,FESTIVOS!$A$2:$A$146))</f>
        <v>6</v>
      </c>
      <c r="P164" s="45" t="s">
        <v>436</v>
      </c>
      <c r="Q164" s="33"/>
    </row>
    <row r="165" spans="1:17" ht="17.25">
      <c r="A165" s="72" t="s">
        <v>42</v>
      </c>
      <c r="B165" s="72" t="s">
        <v>24</v>
      </c>
      <c r="C165" s="73">
        <v>700</v>
      </c>
      <c r="D165" s="38" t="s">
        <v>185</v>
      </c>
      <c r="E165" s="44">
        <v>3362512022</v>
      </c>
      <c r="F165" s="68">
        <v>20227100168602</v>
      </c>
      <c r="G165" s="43">
        <v>44823</v>
      </c>
      <c r="H165" s="39">
        <f>IF(G165="","",WORKDAY(G165,I165,FESTIVOS!$A$2:$V$146))</f>
        <v>44830</v>
      </c>
      <c r="I165" s="47">
        <f>IFERROR(IFERROR(IF(B165=VLOOKUP(B165,Dependencias!$J$3:$J$4,1,FALSE),VLOOKUP(B165,Dependencias!$J$3:$K$4,2,FALSE)),VLOOKUP(A165,Dependencias!$F$3:$I$15,4,FALSE)),"")</f>
        <v>5</v>
      </c>
      <c r="J165" s="38" t="s">
        <v>190</v>
      </c>
      <c r="K165" s="45" t="s">
        <v>437</v>
      </c>
      <c r="L165" s="41" t="str">
        <f>IFERROR(VLOOKUP($C165,Dependencias!$A$2:$D$26,2,FALSE),"")</f>
        <v>Direccion de Gestion Corporativa</v>
      </c>
      <c r="M165" s="41" t="str">
        <f>IFERROR(VLOOKUP($C165,Dependencias!$A$2:$D$26,4,FALSE),"")</f>
        <v>Yamile Borja Martinez</v>
      </c>
      <c r="N165" s="46">
        <v>44827</v>
      </c>
      <c r="O165" s="42">
        <f>IF(N165="","Pendiente de respuesta",NETWORKDAYS(G165,N165,FESTIVOS!$A$2:$A$146))</f>
        <v>5</v>
      </c>
      <c r="P165" s="45" t="s">
        <v>238</v>
      </c>
      <c r="Q165" s="33"/>
    </row>
    <row r="166" spans="1:17" ht="17.25">
      <c r="A166" s="72" t="s">
        <v>47</v>
      </c>
      <c r="B166" s="72" t="s">
        <v>186</v>
      </c>
      <c r="C166" s="73">
        <v>310</v>
      </c>
      <c r="D166" s="38" t="s">
        <v>185</v>
      </c>
      <c r="E166" s="44">
        <v>3370572022</v>
      </c>
      <c r="F166" s="68">
        <v>20227100168872</v>
      </c>
      <c r="G166" s="43">
        <v>44824</v>
      </c>
      <c r="H166" s="39">
        <f>IF(G166="","",WORKDAY(G166,I166,FESTIVOS!$A$2:$V$146))</f>
        <v>44838</v>
      </c>
      <c r="I166" s="47">
        <f>IFERROR(IFERROR(IF(B166=VLOOKUP(B166,Dependencias!$J$3:$J$4,1,FALSE),VLOOKUP(B166,Dependencias!$J$3:$K$4,2,FALSE)),VLOOKUP(A166,Dependencias!$F$3:$I$15,4,FALSE)),"")</f>
        <v>10</v>
      </c>
      <c r="J166" s="38" t="s">
        <v>142</v>
      </c>
      <c r="K166" s="45" t="s">
        <v>438</v>
      </c>
      <c r="L166" s="41" t="str">
        <f>IFERROR(VLOOKUP($C166,Dependencias!$A$2:$D$26,2,FALSE),"")</f>
        <v>Subdirección de Gestión Cultural y Artística</v>
      </c>
      <c r="M166" s="41" t="str">
        <f>IFERROR(VLOOKUP($C166,Dependencias!$A$2:$D$26,4,FALSE),"")</f>
        <v>Ines Elvira Montealegre Martinez</v>
      </c>
      <c r="N166" s="46">
        <v>44837</v>
      </c>
      <c r="O166" s="42">
        <f>IF(N166="","Pendiente de respuesta",NETWORKDAYS(G166,N166,FESTIVOS!$A$2:$A$146))</f>
        <v>10</v>
      </c>
      <c r="P166" s="45" t="s">
        <v>439</v>
      </c>
      <c r="Q166" s="33"/>
    </row>
    <row r="167" spans="1:17" ht="17.25">
      <c r="A167" s="72" t="s">
        <v>47</v>
      </c>
      <c r="B167" s="72" t="s">
        <v>24</v>
      </c>
      <c r="C167" s="73">
        <v>700</v>
      </c>
      <c r="D167" s="38" t="s">
        <v>185</v>
      </c>
      <c r="E167" s="44">
        <v>3370812022</v>
      </c>
      <c r="F167" s="68">
        <v>20227100168912</v>
      </c>
      <c r="G167" s="43">
        <v>44824</v>
      </c>
      <c r="H167" s="39">
        <f>IF(G167="","",WORKDAY(G167,I167,FESTIVOS!$A$2:$V$146))</f>
        <v>44831</v>
      </c>
      <c r="I167" s="47">
        <f>IFERROR(IFERROR(IF(B167=VLOOKUP(B167,Dependencias!$J$3:$J$4,1,FALSE),VLOOKUP(B167,Dependencias!$J$3:$K$4,2,FALSE)),VLOOKUP(A167,Dependencias!$F$3:$I$15,4,FALSE)),"")</f>
        <v>5</v>
      </c>
      <c r="J167" s="38" t="s">
        <v>190</v>
      </c>
      <c r="K167" s="45" t="s">
        <v>440</v>
      </c>
      <c r="L167" s="41" t="str">
        <f>IFERROR(VLOOKUP($C167,Dependencias!$A$2:$D$26,2,FALSE),"")</f>
        <v>Direccion de Gestion Corporativa</v>
      </c>
      <c r="M167" s="41" t="str">
        <f>IFERROR(VLOOKUP($C167,Dependencias!$A$2:$D$26,4,FALSE),"")</f>
        <v>Yamile Borja Martinez</v>
      </c>
      <c r="N167" s="46">
        <v>44824</v>
      </c>
      <c r="O167" s="42">
        <f>IF(N167="","Pendiente de respuesta",NETWORKDAYS(G167,N167,FESTIVOS!$A$2:$A$146))</f>
        <v>1</v>
      </c>
      <c r="P167" s="45" t="s">
        <v>441</v>
      </c>
      <c r="Q167" s="33"/>
    </row>
    <row r="168" spans="1:17" ht="17.25">
      <c r="A168" s="72" t="s">
        <v>67</v>
      </c>
      <c r="B168" s="72" t="s">
        <v>24</v>
      </c>
      <c r="C168" s="73">
        <v>700</v>
      </c>
      <c r="D168" s="38" t="s">
        <v>188</v>
      </c>
      <c r="E168" s="44">
        <v>3369552022</v>
      </c>
      <c r="F168" s="70">
        <v>20227100169482</v>
      </c>
      <c r="G168" s="43">
        <v>44824</v>
      </c>
      <c r="H168" s="39">
        <f>IF(G168="","",WORKDAY(G168,I168,FESTIVOS!$A$2:$V$146))</f>
        <v>44831</v>
      </c>
      <c r="I168" s="47">
        <f>IFERROR(IFERROR(IF(B168=VLOOKUP(B168,Dependencias!$J$3:$J$4,1,FALSE),VLOOKUP(B168,Dependencias!$J$3:$K$4,2,FALSE)),VLOOKUP(A168,Dependencias!$F$3:$I$15,4,FALSE)),"")</f>
        <v>5</v>
      </c>
      <c r="J168" s="38" t="s">
        <v>190</v>
      </c>
      <c r="K168" s="45" t="s">
        <v>442</v>
      </c>
      <c r="L168" s="41" t="str">
        <f>IFERROR(VLOOKUP($C168,Dependencias!$A$2:$D$26,2,FALSE),"")</f>
        <v>Direccion de Gestion Corporativa</v>
      </c>
      <c r="M168" s="41" t="str">
        <f>IFERROR(VLOOKUP($C168,Dependencias!$A$2:$D$26,4,FALSE),"")</f>
        <v>Yamile Borja Martinez</v>
      </c>
      <c r="N168" s="46">
        <v>44826</v>
      </c>
      <c r="O168" s="42">
        <f>IF(N168="","Pendiente de respuesta",NETWORKDAYS(G168,N168,FESTIVOS!$A$2:$A$146))</f>
        <v>3</v>
      </c>
      <c r="P168" s="45" t="s">
        <v>441</v>
      </c>
      <c r="Q168" s="33"/>
    </row>
    <row r="169" spans="1:17" ht="17.25">
      <c r="A169" s="72" t="s">
        <v>42</v>
      </c>
      <c r="B169" s="72" t="s">
        <v>186</v>
      </c>
      <c r="C169" s="73">
        <v>330</v>
      </c>
      <c r="D169" s="38" t="s">
        <v>185</v>
      </c>
      <c r="E169" s="44">
        <v>3372462022</v>
      </c>
      <c r="F169" s="68">
        <v>20227100169042</v>
      </c>
      <c r="G169" s="43">
        <v>44824</v>
      </c>
      <c r="H169" s="39">
        <f>IF(G169="","",WORKDAY(G169,I169,FESTIVOS!$A$2:$V$146))</f>
        <v>44845</v>
      </c>
      <c r="I169" s="47">
        <f>IFERROR(IFERROR(IF(B169=VLOOKUP(B169,Dependencias!$J$3:$J$4,1,FALSE),VLOOKUP(B169,Dependencias!$J$3:$K$4,2,FALSE)),VLOOKUP(A169,Dependencias!$F$3:$I$15,4,FALSE)),"")</f>
        <v>15</v>
      </c>
      <c r="J169" s="38" t="s">
        <v>144</v>
      </c>
      <c r="K169" s="45" t="s">
        <v>443</v>
      </c>
      <c r="L169" s="41" t="str">
        <f>IFERROR(VLOOKUP($C169,Dependencias!$A$2:$D$26,2,FALSE),"")</f>
        <v>Subdirección de Infraestructura y patrimonio cultural</v>
      </c>
      <c r="M169" s="41" t="str">
        <f>IFERROR(VLOOKUP($C169,Dependencias!$A$2:$D$26,4,FALSE),"")</f>
        <v>Ivan Dario Quiñones Sanchez</v>
      </c>
      <c r="N169" s="46"/>
      <c r="O169" s="42" t="str">
        <f>IF(N169="","Pendiente de respuesta",NETWORKDAYS(G169,N169,FESTIVOS!$A$2:$A$146))</f>
        <v>Pendiente de respuesta</v>
      </c>
      <c r="P169" s="45"/>
      <c r="Q169" s="33"/>
    </row>
    <row r="170" spans="1:17" ht="17.25">
      <c r="A170" s="72" t="s">
        <v>47</v>
      </c>
      <c r="B170" s="72" t="s">
        <v>186</v>
      </c>
      <c r="C170" s="73">
        <v>310</v>
      </c>
      <c r="D170" s="38" t="s">
        <v>188</v>
      </c>
      <c r="E170" s="44">
        <v>3375272022</v>
      </c>
      <c r="F170" s="70">
        <v>20227100169932</v>
      </c>
      <c r="G170" s="43">
        <v>44824</v>
      </c>
      <c r="H170" s="39">
        <f>IF(G170="","",WORKDAY(G170,I170,FESTIVOS!$A$2:$V$146))</f>
        <v>44838</v>
      </c>
      <c r="I170" s="47">
        <f>IFERROR(IFERROR(IF(B170=VLOOKUP(B170,Dependencias!$J$3:$J$4,1,FALSE),VLOOKUP(B170,Dependencias!$J$3:$K$4,2,FALSE)),VLOOKUP(A170,Dependencias!$F$3:$I$15,4,FALSE)),"")</f>
        <v>10</v>
      </c>
      <c r="J170" s="38" t="s">
        <v>142</v>
      </c>
      <c r="K170" s="45" t="s">
        <v>444</v>
      </c>
      <c r="L170" s="41" t="str">
        <f>IFERROR(VLOOKUP($C170,Dependencias!$A$2:$D$26,2,FALSE),"")</f>
        <v>Subdirección de Gestión Cultural y Artística</v>
      </c>
      <c r="M170" s="41" t="str">
        <f>IFERROR(VLOOKUP($C170,Dependencias!$A$2:$D$26,4,FALSE),"")</f>
        <v>Ines Elvira Montealegre Martinez</v>
      </c>
      <c r="N170" s="46">
        <v>44837</v>
      </c>
      <c r="O170" s="42">
        <f>IF(N170="","Pendiente de respuesta",NETWORKDAYS(G170,N170,FESTIVOS!$A$2:$A$146))</f>
        <v>10</v>
      </c>
      <c r="P170" s="45" t="s">
        <v>445</v>
      </c>
      <c r="Q170" s="33"/>
    </row>
    <row r="171" spans="1:17" ht="17.25">
      <c r="A171" s="72" t="s">
        <v>47</v>
      </c>
      <c r="B171" s="72" t="s">
        <v>24</v>
      </c>
      <c r="C171" s="73">
        <v>700</v>
      </c>
      <c r="D171" s="38" t="s">
        <v>188</v>
      </c>
      <c r="E171" s="44">
        <v>3376182022</v>
      </c>
      <c r="F171" s="70">
        <v>20227100169952</v>
      </c>
      <c r="G171" s="43">
        <v>44824</v>
      </c>
      <c r="H171" s="39">
        <f>IF(G171="","",WORKDAY(G171,I171,FESTIVOS!$A$2:$V$146))</f>
        <v>44831</v>
      </c>
      <c r="I171" s="47">
        <f>IFERROR(IFERROR(IF(B171=VLOOKUP(B171,Dependencias!$J$3:$J$4,1,FALSE),VLOOKUP(B171,Dependencias!$J$3:$K$4,2,FALSE)),VLOOKUP(A171,Dependencias!$F$3:$I$15,4,FALSE)),"")</f>
        <v>5</v>
      </c>
      <c r="J171" s="38" t="s">
        <v>190</v>
      </c>
      <c r="K171" s="45" t="s">
        <v>419</v>
      </c>
      <c r="L171" s="41" t="str">
        <f>IFERROR(VLOOKUP($C171,Dependencias!$A$2:$D$26,2,FALSE),"")</f>
        <v>Direccion de Gestion Corporativa</v>
      </c>
      <c r="M171" s="41" t="str">
        <f>IFERROR(VLOOKUP($C171,Dependencias!$A$2:$D$26,4,FALSE),"")</f>
        <v>Yamile Borja Martinez</v>
      </c>
      <c r="N171" s="46">
        <v>44827</v>
      </c>
      <c r="O171" s="42">
        <f>IF(N171="","Pendiente de respuesta",NETWORKDAYS(G171,N171,FESTIVOS!$A$2:$A$146))</f>
        <v>4</v>
      </c>
      <c r="P171" s="45"/>
      <c r="Q171" s="33"/>
    </row>
    <row r="172" spans="1:17" ht="17.25">
      <c r="A172" s="72" t="s">
        <v>35</v>
      </c>
      <c r="B172" s="72" t="s">
        <v>186</v>
      </c>
      <c r="C172" s="73">
        <v>330</v>
      </c>
      <c r="D172" s="38" t="s">
        <v>185</v>
      </c>
      <c r="E172" s="44">
        <v>3377502022</v>
      </c>
      <c r="F172" s="68">
        <v>20227100169262</v>
      </c>
      <c r="G172" s="43">
        <v>44824</v>
      </c>
      <c r="H172" s="39">
        <f>IF(G172="","",WORKDAY(G172,I172,FESTIVOS!$A$2:$V$146))</f>
        <v>44845</v>
      </c>
      <c r="I172" s="47">
        <f>IFERROR(IFERROR(IF(B172=VLOOKUP(B172,Dependencias!$J$3:$J$4,1,FALSE),VLOOKUP(B172,Dependencias!$J$3:$K$4,2,FALSE)),VLOOKUP(A172,Dependencias!$F$3:$I$15,4,FALSE)),"")</f>
        <v>15</v>
      </c>
      <c r="J172" s="38" t="s">
        <v>144</v>
      </c>
      <c r="K172" s="45" t="s">
        <v>446</v>
      </c>
      <c r="L172" s="41" t="str">
        <f>IFERROR(VLOOKUP($C172,Dependencias!$A$2:$D$26,2,FALSE),"")</f>
        <v>Subdirección de Infraestructura y patrimonio cultural</v>
      </c>
      <c r="M172" s="41" t="str">
        <f>IFERROR(VLOOKUP($C172,Dependencias!$A$2:$D$26,4,FALSE),"")</f>
        <v>Ivan Dario Quiñones Sanchez</v>
      </c>
      <c r="N172" s="46"/>
      <c r="O172" s="42" t="str">
        <f>IF(N172="","Pendiente de respuesta",NETWORKDAYS(G172,N172,FESTIVOS!$A$2:$A$146))</f>
        <v>Pendiente de respuesta</v>
      </c>
      <c r="P172" s="45"/>
      <c r="Q172" s="33"/>
    </row>
    <row r="173" spans="1:17" ht="17.25">
      <c r="A173" s="72" t="s">
        <v>47</v>
      </c>
      <c r="B173" s="72" t="s">
        <v>18</v>
      </c>
      <c r="C173" s="73">
        <v>700</v>
      </c>
      <c r="D173" s="38" t="s">
        <v>185</v>
      </c>
      <c r="E173" s="44">
        <v>3378382022</v>
      </c>
      <c r="F173" s="68">
        <v>20227100169292</v>
      </c>
      <c r="G173" s="43">
        <v>44824</v>
      </c>
      <c r="H173" s="39">
        <f>IF(G173="","",WORKDAY(G173,I173,FESTIVOS!$A$2:$V$146))</f>
        <v>44838</v>
      </c>
      <c r="I173" s="47">
        <f>IFERROR(IFERROR(IF(B173=VLOOKUP(B173,Dependencias!$J$3:$J$4,1,FALSE),VLOOKUP(B173,Dependencias!$J$3:$K$4,2,FALSE)),VLOOKUP(A173,Dependencias!$F$3:$I$15,4,FALSE)),"")</f>
        <v>10</v>
      </c>
      <c r="J173" s="38" t="s">
        <v>153</v>
      </c>
      <c r="K173" s="29" t="s">
        <v>447</v>
      </c>
      <c r="L173" s="41" t="str">
        <f>IFERROR(VLOOKUP($C173,Dependencias!$A$2:$D$26,2,FALSE),"")</f>
        <v>Direccion de Gestion Corporativa</v>
      </c>
      <c r="M173" s="41" t="str">
        <f>IFERROR(VLOOKUP($C173,Dependencias!$A$2:$D$26,4,FALSE),"")</f>
        <v>Yamile Borja Martinez</v>
      </c>
      <c r="N173" s="46">
        <v>44838</v>
      </c>
      <c r="O173" s="42">
        <f>IF(N173="","Pendiente de respuesta",NETWORKDAYS(G173,N173,FESTIVOS!$A$2:$A$146))</f>
        <v>11</v>
      </c>
      <c r="P173" s="45" t="s">
        <v>448</v>
      </c>
      <c r="Q173" s="33"/>
    </row>
    <row r="174" spans="1:17" ht="17.25">
      <c r="A174" s="72" t="s">
        <v>42</v>
      </c>
      <c r="B174" s="72" t="s">
        <v>186</v>
      </c>
      <c r="C174" s="73">
        <v>310</v>
      </c>
      <c r="D174" s="38" t="s">
        <v>194</v>
      </c>
      <c r="E174" s="44">
        <v>3381412022</v>
      </c>
      <c r="F174" s="68">
        <v>20227100169392</v>
      </c>
      <c r="G174" s="43">
        <v>44824</v>
      </c>
      <c r="H174" s="39">
        <f>IF(G174="","",WORKDAY(G174,I174,FESTIVOS!$A$2:$V$146))</f>
        <v>44845</v>
      </c>
      <c r="I174" s="47">
        <f>IFERROR(IFERROR(IF(B174=VLOOKUP(B174,Dependencias!$J$3:$J$4,1,FALSE),VLOOKUP(B174,Dependencias!$J$3:$K$4,2,FALSE)),VLOOKUP(A174,Dependencias!$F$3:$I$15,4,FALSE)),"")</f>
        <v>15</v>
      </c>
      <c r="J174" s="38" t="s">
        <v>142</v>
      </c>
      <c r="K174" s="45" t="s">
        <v>449</v>
      </c>
      <c r="L174" s="41" t="str">
        <f>IFERROR(VLOOKUP($C174,Dependencias!$A$2:$D$26,2,FALSE),"")</f>
        <v>Subdirección de Gestión Cultural y Artística</v>
      </c>
      <c r="M174" s="41" t="str">
        <f>IFERROR(VLOOKUP($C174,Dependencias!$A$2:$D$26,4,FALSE),"")</f>
        <v>Ines Elvira Montealegre Martinez</v>
      </c>
      <c r="N174" s="49"/>
      <c r="O174" s="42" t="str">
        <f>IF(N174="","Pendiente de respuesta",NETWORKDAYS(G174,N174,FESTIVOS!$A$2:$A$146))</f>
        <v>Pendiente de respuesta</v>
      </c>
      <c r="P174" s="45"/>
      <c r="Q174" s="33"/>
    </row>
    <row r="175" spans="1:17" ht="17.25">
      <c r="A175" s="72" t="s">
        <v>47</v>
      </c>
      <c r="B175" s="72" t="s">
        <v>186</v>
      </c>
      <c r="C175" s="73">
        <v>310</v>
      </c>
      <c r="D175" s="38" t="s">
        <v>188</v>
      </c>
      <c r="E175" s="44">
        <v>3375192022</v>
      </c>
      <c r="F175" s="70">
        <v>20227100170042</v>
      </c>
      <c r="G175" s="43">
        <v>44824</v>
      </c>
      <c r="H175" s="39">
        <f>IF(G175="","",WORKDAY(G175,I175,FESTIVOS!$A$2:$V$146))</f>
        <v>44838</v>
      </c>
      <c r="I175" s="47">
        <f>IFERROR(IFERROR(IF(B175=VLOOKUP(B175,Dependencias!$J$3:$J$4,1,FALSE),VLOOKUP(B175,Dependencias!$J$3:$K$4,2,FALSE)),VLOOKUP(A175,Dependencias!$F$3:$I$15,4,FALSE)),"")</f>
        <v>10</v>
      </c>
      <c r="J175" s="38" t="s">
        <v>142</v>
      </c>
      <c r="K175" s="45" t="s">
        <v>444</v>
      </c>
      <c r="L175" s="41" t="str">
        <f>IFERROR(VLOOKUP($C175,Dependencias!$A$2:$D$26,2,FALSE),"")</f>
        <v>Subdirección de Gestión Cultural y Artística</v>
      </c>
      <c r="M175" s="41" t="str">
        <f>IFERROR(VLOOKUP($C175,Dependencias!$A$2:$D$26,4,FALSE),"")</f>
        <v>Ines Elvira Montealegre Martinez</v>
      </c>
      <c r="N175" s="49">
        <v>44837</v>
      </c>
      <c r="O175" s="42">
        <f>IF(N175="","Pendiente de respuesta",NETWORKDAYS(G175,N175,FESTIVOS!$A$2:$A$146))</f>
        <v>10</v>
      </c>
      <c r="P175" s="45" t="s">
        <v>445</v>
      </c>
      <c r="Q175" s="33"/>
    </row>
    <row r="176" spans="1:17" ht="17.25">
      <c r="A176" s="72" t="s">
        <v>47</v>
      </c>
      <c r="B176" s="72" t="s">
        <v>24</v>
      </c>
      <c r="C176" s="73">
        <v>700</v>
      </c>
      <c r="D176" s="38" t="s">
        <v>188</v>
      </c>
      <c r="E176" s="44">
        <v>3382882022</v>
      </c>
      <c r="F176" s="70">
        <v>20227100170052</v>
      </c>
      <c r="G176" s="43">
        <v>44824</v>
      </c>
      <c r="H176" s="39">
        <f>IF(G176="","",WORKDAY(G176,I176,FESTIVOS!$A$2:$V$146))</f>
        <v>44831</v>
      </c>
      <c r="I176" s="47">
        <f>IFERROR(IFERROR(IF(B176=VLOOKUP(B176,Dependencias!$J$3:$J$4,1,FALSE),VLOOKUP(B176,Dependencias!$J$3:$K$4,2,FALSE)),VLOOKUP(A176,Dependencias!$F$3:$I$15,4,FALSE)),"")</f>
        <v>5</v>
      </c>
      <c r="J176" s="38" t="s">
        <v>190</v>
      </c>
      <c r="K176" s="45" t="s">
        <v>450</v>
      </c>
      <c r="L176" s="41" t="str">
        <f>IFERROR(VLOOKUP($C176,Dependencias!$A$2:$D$26,2,FALSE),"")</f>
        <v>Direccion de Gestion Corporativa</v>
      </c>
      <c r="M176" s="41" t="str">
        <f>IFERROR(VLOOKUP($C176,Dependencias!$A$2:$D$26,4,FALSE),"")</f>
        <v>Yamile Borja Martinez</v>
      </c>
      <c r="N176" s="49">
        <v>44827</v>
      </c>
      <c r="O176" s="42">
        <f>IF(N176="","Pendiente de respuesta",NETWORKDAYS(G176,N176,FESTIVOS!$A$2:$A$146))</f>
        <v>4</v>
      </c>
      <c r="P176" s="45"/>
      <c r="Q176" s="33"/>
    </row>
    <row r="177" spans="1:17" ht="17.25">
      <c r="A177" s="72" t="s">
        <v>47</v>
      </c>
      <c r="B177" s="72" t="s">
        <v>24</v>
      </c>
      <c r="C177" s="73">
        <v>700</v>
      </c>
      <c r="D177" s="38" t="s">
        <v>188</v>
      </c>
      <c r="E177" s="44">
        <v>3383792022</v>
      </c>
      <c r="F177" s="70">
        <v>20227100170062</v>
      </c>
      <c r="G177" s="43">
        <v>44824</v>
      </c>
      <c r="H177" s="39">
        <f>IF(G177="","",WORKDAY(G177,I177,FESTIVOS!$A$2:$V$146))</f>
        <v>44831</v>
      </c>
      <c r="I177" s="47">
        <f>IFERROR(IFERROR(IF(B177=VLOOKUP(B177,Dependencias!$J$3:$J$4,1,FALSE),VLOOKUP(B177,Dependencias!$J$3:$K$4,2,FALSE)),VLOOKUP(A177,Dependencias!$F$3:$I$15,4,FALSE)),"")</f>
        <v>5</v>
      </c>
      <c r="J177" s="38" t="s">
        <v>190</v>
      </c>
      <c r="K177" s="45" t="s">
        <v>451</v>
      </c>
      <c r="L177" s="41" t="str">
        <f>IFERROR(VLOOKUP($C177,Dependencias!$A$2:$D$26,2,FALSE),"")</f>
        <v>Direccion de Gestion Corporativa</v>
      </c>
      <c r="M177" s="41" t="str">
        <f>IFERROR(VLOOKUP($C177,Dependencias!$A$2:$D$26,4,FALSE),"")</f>
        <v>Yamile Borja Martinez</v>
      </c>
      <c r="N177" s="49">
        <v>44827</v>
      </c>
      <c r="O177" s="42">
        <f>IF(N177="","Pendiente de respuesta",NETWORKDAYS(G177,N177,FESTIVOS!$A$2:$A$146))</f>
        <v>4</v>
      </c>
      <c r="P177" s="45"/>
      <c r="Q177" s="33"/>
    </row>
    <row r="178" spans="1:17" ht="17.25">
      <c r="A178" s="72" t="s">
        <v>42</v>
      </c>
      <c r="B178" s="72" t="s">
        <v>186</v>
      </c>
      <c r="C178" s="73">
        <v>330</v>
      </c>
      <c r="D178" s="38" t="s">
        <v>185</v>
      </c>
      <c r="E178" s="44">
        <v>3385002022</v>
      </c>
      <c r="F178" s="68">
        <v>20227100169512</v>
      </c>
      <c r="G178" s="43">
        <v>44825</v>
      </c>
      <c r="H178" s="39">
        <f>IF(G178="","",WORKDAY(G178,I178,FESTIVOS!$A$2:$V$146))</f>
        <v>44846</v>
      </c>
      <c r="I178" s="47">
        <f>IFERROR(IFERROR(IF(B178=VLOOKUP(B178,Dependencias!$J$3:$J$4,1,FALSE),VLOOKUP(B178,Dependencias!$J$3:$K$4,2,FALSE)),VLOOKUP(A178,Dependencias!$F$3:$I$15,4,FALSE)),"")</f>
        <v>15</v>
      </c>
      <c r="J178" s="38" t="s">
        <v>144</v>
      </c>
      <c r="K178" s="45" t="s">
        <v>452</v>
      </c>
      <c r="L178" s="41" t="str">
        <f>IFERROR(VLOOKUP($C178,Dependencias!$A$2:$D$26,2,FALSE),"")</f>
        <v>Subdirección de Infraestructura y patrimonio cultural</v>
      </c>
      <c r="M178" s="41" t="str">
        <f>IFERROR(VLOOKUP($C178,Dependencias!$A$2:$D$26,4,FALSE),"")</f>
        <v>Ivan Dario Quiñones Sanchez</v>
      </c>
      <c r="N178" s="49"/>
      <c r="O178" s="42" t="str">
        <f>IF(N178="","Pendiente de respuesta",NETWORKDAYS(G178,N178,FESTIVOS!$A$2:$A$146))</f>
        <v>Pendiente de respuesta</v>
      </c>
      <c r="P178" s="45"/>
      <c r="Q178" s="33"/>
    </row>
    <row r="179" spans="1:17" ht="17.25">
      <c r="A179" s="72" t="s">
        <v>35</v>
      </c>
      <c r="B179" s="72" t="s">
        <v>24</v>
      </c>
      <c r="C179" s="73">
        <v>700</v>
      </c>
      <c r="D179" s="38" t="s">
        <v>185</v>
      </c>
      <c r="E179" s="44">
        <v>3394422022</v>
      </c>
      <c r="F179" s="68">
        <v>20227100169942</v>
      </c>
      <c r="G179" s="43">
        <v>44825</v>
      </c>
      <c r="H179" s="39">
        <f>IF(G179="","",WORKDAY(G179,I179,FESTIVOS!$A$2:$V$146))</f>
        <v>44832</v>
      </c>
      <c r="I179" s="47">
        <f>IFERROR(IFERROR(IF(B179=VLOOKUP(B179,Dependencias!$J$3:$J$4,1,FALSE),VLOOKUP(B179,Dependencias!$J$3:$K$4,2,FALSE)),VLOOKUP(A179,Dependencias!$F$3:$I$15,4,FALSE)),"")</f>
        <v>5</v>
      </c>
      <c r="J179" s="38" t="s">
        <v>190</v>
      </c>
      <c r="K179" s="45" t="s">
        <v>453</v>
      </c>
      <c r="L179" s="41" t="str">
        <f>IFERROR(VLOOKUP($C179,Dependencias!$A$2:$D$26,2,FALSE),"")</f>
        <v>Direccion de Gestion Corporativa</v>
      </c>
      <c r="M179" s="41" t="str">
        <f>IFERROR(VLOOKUP($C179,Dependencias!$A$2:$D$26,4,FALSE),"")</f>
        <v>Yamile Borja Martinez</v>
      </c>
      <c r="N179" s="49">
        <v>44825</v>
      </c>
      <c r="O179" s="42">
        <f>IF(N179="","Pendiente de respuesta",NETWORKDAYS(G179,N179,FESTIVOS!$A$2:$A$146))</f>
        <v>1</v>
      </c>
      <c r="P179" s="45" t="s">
        <v>441</v>
      </c>
      <c r="Q179" s="33"/>
    </row>
    <row r="180" spans="1:17" ht="17.25">
      <c r="A180" s="72" t="s">
        <v>42</v>
      </c>
      <c r="B180" s="72" t="s">
        <v>186</v>
      </c>
      <c r="C180" s="73">
        <v>210</v>
      </c>
      <c r="D180" s="38" t="s">
        <v>185</v>
      </c>
      <c r="E180" s="44">
        <v>3331652022</v>
      </c>
      <c r="F180" s="68">
        <v>20227100166982</v>
      </c>
      <c r="G180" s="43">
        <v>44819</v>
      </c>
      <c r="H180" s="39">
        <f>IF(G180="","",WORKDAY(G180,I180,FESTIVOS!$A$2:$V$146))</f>
        <v>44840</v>
      </c>
      <c r="I180" s="47">
        <f>IFERROR(IFERROR(IF(B180=VLOOKUP(B180,Dependencias!$J$3:$J$4,1,FALSE),VLOOKUP(B180,Dependencias!$J$3:$K$4,2,FALSE)),VLOOKUP(A180,Dependencias!$F$3:$I$15,4,FALSE)),"")</f>
        <v>15</v>
      </c>
      <c r="J180" s="38" t="s">
        <v>189</v>
      </c>
      <c r="K180" s="45" t="s">
        <v>454</v>
      </c>
      <c r="L180" s="41" t="str">
        <f>IFERROR(VLOOKUP($C180,Dependencias!$A$2:$D$26,2,FALSE),"")</f>
        <v>Dirección de Asuntos Locales y Participación</v>
      </c>
      <c r="M180" s="41" t="str">
        <f>IFERROR(VLOOKUP($C180,Dependencias!$A$2:$D$26,4,FALSE),"")</f>
        <v>Alejandro Franco Plata</v>
      </c>
      <c r="N180" s="46"/>
      <c r="O180" s="42" t="str">
        <f>IF(N180="","Pendiente de respuesta",NETWORKDAYS(G180,N180,FESTIVOS!$A$2:$A$146))</f>
        <v>Pendiente de respuesta</v>
      </c>
      <c r="P180" s="45"/>
      <c r="Q180" s="33"/>
    </row>
    <row r="181" spans="1:17" ht="17.25">
      <c r="A181" s="72" t="s">
        <v>42</v>
      </c>
      <c r="B181" s="72" t="s">
        <v>186</v>
      </c>
      <c r="C181" s="73">
        <v>730</v>
      </c>
      <c r="D181" s="38" t="s">
        <v>185</v>
      </c>
      <c r="E181" s="44">
        <v>3337292022</v>
      </c>
      <c r="F181" s="68">
        <v>20227100167242</v>
      </c>
      <c r="G181" s="43">
        <v>44820</v>
      </c>
      <c r="H181" s="39">
        <f>IF(G181="","",WORKDAY(G181,I181,FESTIVOS!$A$2:$V$146))</f>
        <v>44841</v>
      </c>
      <c r="I181" s="47">
        <f>IFERROR(IFERROR(IF(B181=VLOOKUP(B181,Dependencias!$J$3:$J$4,1,FALSE),VLOOKUP(B181,Dependencias!$J$3:$K$4,2,FALSE)),VLOOKUP(A181,Dependencias!$F$3:$I$15,4,FALSE)),"")</f>
        <v>15</v>
      </c>
      <c r="J181" s="38" t="s">
        <v>138</v>
      </c>
      <c r="K181" s="45" t="s">
        <v>455</v>
      </c>
      <c r="L181" s="41" t="str">
        <f>IFERROR(VLOOKUP($C181,Dependencias!$A$2:$D$26,2,FALSE),"")</f>
        <v>Grupo Interno De Trabajo De Gestión Del Talento Humano</v>
      </c>
      <c r="M181" s="41" t="str">
        <f>IFERROR(VLOOKUP($C181,Dependencias!$A$2:$D$26,4,FALSE),"")</f>
        <v>Alba Nohora Diaz Galan</v>
      </c>
      <c r="N181" s="46"/>
      <c r="O181" s="42" t="str">
        <f>IF(N181="","Pendiente de respuesta",NETWORKDAYS(G181,N181,FESTIVOS!$A$2:$A$146))</f>
        <v>Pendiente de respuesta</v>
      </c>
      <c r="P181" s="45"/>
      <c r="Q181" s="33"/>
    </row>
    <row r="182" spans="1:17" ht="17.25">
      <c r="A182" s="72" t="s">
        <v>47</v>
      </c>
      <c r="B182" s="72" t="s">
        <v>186</v>
      </c>
      <c r="C182" s="73">
        <v>330</v>
      </c>
      <c r="D182" s="38" t="s">
        <v>188</v>
      </c>
      <c r="E182" s="44">
        <v>3272282022</v>
      </c>
      <c r="F182" s="68">
        <v>20227100169462</v>
      </c>
      <c r="G182" s="43">
        <v>44817</v>
      </c>
      <c r="H182" s="39">
        <f>IF(G182="","",WORKDAY(G182,I182,FESTIVOS!$A$2:$V$146))</f>
        <v>44831</v>
      </c>
      <c r="I182" s="47">
        <f>IFERROR(IFERROR(IF(B182=VLOOKUP(B182,Dependencias!$J$3:$J$4,1,FALSE),VLOOKUP(B182,Dependencias!$J$3:$K$4,2,FALSE)),VLOOKUP(A182,Dependencias!$F$3:$I$15,4,FALSE)),"")</f>
        <v>10</v>
      </c>
      <c r="J182" s="38" t="s">
        <v>144</v>
      </c>
      <c r="K182" s="45" t="s">
        <v>456</v>
      </c>
      <c r="L182" s="41" t="str">
        <f>IFERROR(VLOOKUP($C182,Dependencias!$A$2:$D$26,2,FALSE),"")</f>
        <v>Subdirección de Infraestructura y patrimonio cultural</v>
      </c>
      <c r="M182" s="41" t="str">
        <f>IFERROR(VLOOKUP($C182,Dependencias!$A$2:$D$26,4,FALSE),"")</f>
        <v>Ivan Dario Quiñones Sanchez</v>
      </c>
      <c r="N182" s="46">
        <v>44827</v>
      </c>
      <c r="O182" s="42">
        <f>IF(N182="","Pendiente de respuesta",NETWORKDAYS(G182,N182,FESTIVOS!$A$2:$A$146))</f>
        <v>9</v>
      </c>
      <c r="P182" s="45"/>
      <c r="Q182" s="33"/>
    </row>
    <row r="183" spans="1:17" ht="17.25">
      <c r="A183" s="72" t="s">
        <v>42</v>
      </c>
      <c r="B183" s="72" t="s">
        <v>186</v>
      </c>
      <c r="C183" s="73">
        <v>700</v>
      </c>
      <c r="D183" s="38" t="s">
        <v>188</v>
      </c>
      <c r="E183" s="44">
        <v>3318632022</v>
      </c>
      <c r="F183" s="68">
        <v>20227100170072</v>
      </c>
      <c r="G183" s="43">
        <v>44819</v>
      </c>
      <c r="H183" s="39">
        <f>IF(G183="","",WORKDAY(G183,I183,FESTIVOS!$A$2:$V$146))</f>
        <v>44840</v>
      </c>
      <c r="I183" s="47">
        <f>IFERROR(IFERROR(IF(B183=VLOOKUP(B183,Dependencias!$J$3:$J$4,1,FALSE),VLOOKUP(B183,Dependencias!$J$3:$K$4,2,FALSE)),VLOOKUP(A183,Dependencias!$F$3:$I$15,4,FALSE)),"")</f>
        <v>15</v>
      </c>
      <c r="J183" s="38" t="s">
        <v>190</v>
      </c>
      <c r="K183" s="45" t="s">
        <v>457</v>
      </c>
      <c r="L183" s="41" t="str">
        <f>IFERROR(VLOOKUP($C183,Dependencias!$A$2:$D$26,2,FALSE),"")</f>
        <v>Direccion de Gestion Corporativa</v>
      </c>
      <c r="M183" s="41" t="str">
        <f>IFERROR(VLOOKUP($C183,Dependencias!$A$2:$D$26,4,FALSE),"")</f>
        <v>Yamile Borja Martinez</v>
      </c>
      <c r="N183" s="46">
        <v>44831</v>
      </c>
      <c r="O183" s="42">
        <f>IF(N183="","Pendiente de respuesta",NETWORKDAYS(G183,N183,FESTIVOS!$A$2:$A$146))</f>
        <v>9</v>
      </c>
      <c r="P183" s="45" t="s">
        <v>195</v>
      </c>
      <c r="Q183" s="33"/>
    </row>
    <row r="184" spans="1:17" ht="17.25">
      <c r="A184" s="72" t="s">
        <v>35</v>
      </c>
      <c r="B184" s="72" t="s">
        <v>186</v>
      </c>
      <c r="C184" s="73">
        <v>800</v>
      </c>
      <c r="D184" s="38" t="s">
        <v>188</v>
      </c>
      <c r="E184" s="44">
        <v>3344662022</v>
      </c>
      <c r="F184" s="68">
        <v>20227100170142</v>
      </c>
      <c r="G184" s="43">
        <v>44820</v>
      </c>
      <c r="H184" s="39">
        <f>IF(G184="","",WORKDAY(G184,I184,FESTIVOS!$A$2:$V$146))</f>
        <v>44841</v>
      </c>
      <c r="I184" s="47">
        <f>IFERROR(IFERROR(IF(B184=VLOOKUP(B184,Dependencias!$J$3:$J$4,1,FALSE),VLOOKUP(B184,Dependencias!$J$3:$K$4,2,FALSE)),VLOOKUP(A184,Dependencias!$F$3:$I$15,4,FALSE)),"")</f>
        <v>15</v>
      </c>
      <c r="J184" s="38" t="s">
        <v>150</v>
      </c>
      <c r="K184" s="45" t="s">
        <v>458</v>
      </c>
      <c r="L184" s="41" t="str">
        <f>IFERROR(VLOOKUP($C184,Dependencias!$A$2:$D$26,2,FALSE),"")</f>
        <v>Dirección de Lectura y Bibliotecas</v>
      </c>
      <c r="M184" s="41" t="str">
        <f>IFERROR(VLOOKUP($C184,Dependencias!$A$2:$D$26,4,FALSE),"")</f>
        <v>Maria Consuelo Gaitan Gaitan</v>
      </c>
      <c r="N184" s="46"/>
      <c r="O184" s="42" t="str">
        <f>IF(N184="","Pendiente de respuesta",NETWORKDAYS(G184,N184,FESTIVOS!$A$2:$A$146))</f>
        <v>Pendiente de respuesta</v>
      </c>
      <c r="P184" s="45"/>
      <c r="Q184" s="33"/>
    </row>
    <row r="185" spans="1:17" ht="17.25">
      <c r="A185" s="72" t="s">
        <v>47</v>
      </c>
      <c r="B185" s="72" t="s">
        <v>24</v>
      </c>
      <c r="C185" s="73">
        <v>700</v>
      </c>
      <c r="D185" s="38" t="s">
        <v>188</v>
      </c>
      <c r="E185" s="44">
        <v>3312072022</v>
      </c>
      <c r="F185" s="68">
        <v>20227100170132</v>
      </c>
      <c r="G185" s="43">
        <v>44818</v>
      </c>
      <c r="H185" s="39">
        <f>IF(G185="","",WORKDAY(G185,I185,FESTIVOS!$A$2:$V$146))</f>
        <v>44825</v>
      </c>
      <c r="I185" s="47">
        <f>IFERROR(IFERROR(IF(B185=VLOOKUP(B185,Dependencias!$J$3:$J$4,1,FALSE),VLOOKUP(B185,Dependencias!$J$3:$K$4,2,FALSE)),VLOOKUP(A185,Dependencias!$F$3:$I$15,4,FALSE)),"")</f>
        <v>5</v>
      </c>
      <c r="J185" s="38" t="s">
        <v>190</v>
      </c>
      <c r="K185" s="45" t="s">
        <v>459</v>
      </c>
      <c r="L185" s="41" t="str">
        <f>IFERROR(VLOOKUP($C185,Dependencias!$A$2:$D$26,2,FALSE),"")</f>
        <v>Direccion de Gestion Corporativa</v>
      </c>
      <c r="M185" s="41" t="str">
        <f>IFERROR(VLOOKUP($C185,Dependencias!$A$2:$D$26,4,FALSE),"")</f>
        <v>Yamile Borja Martinez</v>
      </c>
      <c r="N185" s="46">
        <v>44825</v>
      </c>
      <c r="O185" s="42">
        <f>IF(N185="","Pendiente de respuesta",NETWORKDAYS(G185,N185,FESTIVOS!$A$2:$A$146))</f>
        <v>6</v>
      </c>
      <c r="P185" s="45" t="s">
        <v>460</v>
      </c>
      <c r="Q185" s="33"/>
    </row>
    <row r="186" spans="1:17" ht="17.25">
      <c r="A186" s="72" t="s">
        <v>47</v>
      </c>
      <c r="B186" s="72" t="s">
        <v>24</v>
      </c>
      <c r="C186" s="73">
        <v>700</v>
      </c>
      <c r="D186" s="38" t="s">
        <v>188</v>
      </c>
      <c r="E186" s="44">
        <v>3317952022</v>
      </c>
      <c r="F186" s="68">
        <v>20227100170152</v>
      </c>
      <c r="G186" s="43">
        <v>44819</v>
      </c>
      <c r="H186" s="39">
        <f>IF(G186="","",WORKDAY(G186,I186,FESTIVOS!$A$2:$V$146))</f>
        <v>44826</v>
      </c>
      <c r="I186" s="47">
        <f>IFERROR(IFERROR(IF(B186=VLOOKUP(B186,Dependencias!$J$3:$J$4,1,FALSE),VLOOKUP(B186,Dependencias!$J$3:$K$4,2,FALSE)),VLOOKUP(A186,Dependencias!$F$3:$I$15,4,FALSE)),"")</f>
        <v>5</v>
      </c>
      <c r="J186" s="38" t="s">
        <v>190</v>
      </c>
      <c r="K186" s="45" t="s">
        <v>461</v>
      </c>
      <c r="L186" s="41" t="str">
        <f>IFERROR(VLOOKUP($C186,Dependencias!$A$2:$D$26,2,FALSE),"")</f>
        <v>Direccion de Gestion Corporativa</v>
      </c>
      <c r="M186" s="41" t="str">
        <f>IFERROR(VLOOKUP($C186,Dependencias!$A$2:$D$26,4,FALSE),"")</f>
        <v>Yamile Borja Martinez</v>
      </c>
      <c r="N186" s="46">
        <v>44826</v>
      </c>
      <c r="O186" s="42">
        <f>IF(N186="","Pendiente de respuesta",NETWORKDAYS(G186,N186,FESTIVOS!$A$2:$A$146))</f>
        <v>6</v>
      </c>
      <c r="P186" s="45" t="s">
        <v>462</v>
      </c>
      <c r="Q186" s="33"/>
    </row>
    <row r="187" spans="1:17" ht="17.25">
      <c r="A187" s="72" t="s">
        <v>47</v>
      </c>
      <c r="B187" s="72" t="s">
        <v>24</v>
      </c>
      <c r="C187" s="73">
        <v>700</v>
      </c>
      <c r="D187" s="38" t="s">
        <v>188</v>
      </c>
      <c r="E187" s="44">
        <v>3326092022</v>
      </c>
      <c r="F187" s="68">
        <v>20227100170182</v>
      </c>
      <c r="G187" s="43">
        <v>44819</v>
      </c>
      <c r="H187" s="39">
        <f>IF(G187="","",WORKDAY(G187,I187,FESTIVOS!$A$2:$V$146))</f>
        <v>44826</v>
      </c>
      <c r="I187" s="47">
        <f>IFERROR(IFERROR(IF(B187=VLOOKUP(B187,Dependencias!$J$3:$J$4,1,FALSE),VLOOKUP(B187,Dependencias!$J$3:$K$4,2,FALSE)),VLOOKUP(A187,Dependencias!$F$3:$I$15,4,FALSE)),"")</f>
        <v>5</v>
      </c>
      <c r="J187" s="38" t="s">
        <v>190</v>
      </c>
      <c r="K187" s="45" t="s">
        <v>463</v>
      </c>
      <c r="L187" s="41" t="str">
        <f>IFERROR(VLOOKUP($C187,Dependencias!$A$2:$D$26,2,FALSE),"")</f>
        <v>Direccion de Gestion Corporativa</v>
      </c>
      <c r="M187" s="41" t="str">
        <f>IFERROR(VLOOKUP($C187,Dependencias!$A$2:$D$26,4,FALSE),"")</f>
        <v>Yamile Borja Martinez</v>
      </c>
      <c r="N187" s="46">
        <v>44826</v>
      </c>
      <c r="O187" s="42">
        <f>IF(N187="","Pendiente de respuesta",NETWORKDAYS(G187,N187,FESTIVOS!$A$2:$A$146))</f>
        <v>6</v>
      </c>
      <c r="P187" s="45" t="s">
        <v>462</v>
      </c>
      <c r="Q187" s="33"/>
    </row>
    <row r="188" spans="1:17" ht="17.25">
      <c r="A188" s="72" t="s">
        <v>42</v>
      </c>
      <c r="B188" s="72" t="s">
        <v>186</v>
      </c>
      <c r="C188" s="73">
        <v>700</v>
      </c>
      <c r="D188" s="38" t="s">
        <v>188</v>
      </c>
      <c r="E188" s="44">
        <v>3327622022</v>
      </c>
      <c r="F188" s="68">
        <v>20227100170192</v>
      </c>
      <c r="G188" s="43">
        <v>44819</v>
      </c>
      <c r="H188" s="39">
        <f>IF(G188="","",WORKDAY(G188,I188,FESTIVOS!$A$2:$V$146))</f>
        <v>44840</v>
      </c>
      <c r="I188" s="47">
        <f>IFERROR(IFERROR(IF(B188=VLOOKUP(B188,Dependencias!$J$3:$J$4,1,FALSE),VLOOKUP(B188,Dependencias!$J$3:$K$4,2,FALSE)),VLOOKUP(A188,Dependencias!$F$3:$I$15,4,FALSE)),"")</f>
        <v>15</v>
      </c>
      <c r="J188" s="38" t="s">
        <v>153</v>
      </c>
      <c r="K188" s="45" t="s">
        <v>464</v>
      </c>
      <c r="L188" s="41" t="str">
        <f>IFERROR(VLOOKUP($C188,Dependencias!$A$2:$D$26,2,FALSE),"")</f>
        <v>Direccion de Gestion Corporativa</v>
      </c>
      <c r="M188" s="41" t="str">
        <f>IFERROR(VLOOKUP($C188,Dependencias!$A$2:$D$26,4,FALSE),"")</f>
        <v>Yamile Borja Martinez</v>
      </c>
      <c r="N188" s="46"/>
      <c r="O188" s="42" t="str">
        <f>IF(N188="","Pendiente de respuesta",NETWORKDAYS(G188,N188,FESTIVOS!$A$2:$A$146))</f>
        <v>Pendiente de respuesta</v>
      </c>
      <c r="P188" s="45"/>
      <c r="Q188" s="33"/>
    </row>
    <row r="189" spans="1:17" ht="17.25">
      <c r="A189" s="72" t="s">
        <v>47</v>
      </c>
      <c r="B189" s="72" t="s">
        <v>24</v>
      </c>
      <c r="C189" s="73">
        <v>700</v>
      </c>
      <c r="D189" s="38" t="s">
        <v>188</v>
      </c>
      <c r="E189" s="44">
        <v>3330782022</v>
      </c>
      <c r="F189" s="68">
        <v>20227100170202</v>
      </c>
      <c r="G189" s="43">
        <v>44819</v>
      </c>
      <c r="H189" s="39">
        <f>IF(G189="","",WORKDAY(G189,I189,FESTIVOS!$A$2:$V$146))</f>
        <v>44826</v>
      </c>
      <c r="I189" s="47">
        <f>IFERROR(IFERROR(IF(B189=VLOOKUP(B189,Dependencias!$J$3:$J$4,1,FALSE),VLOOKUP(B189,Dependencias!$J$3:$K$4,2,FALSE)),VLOOKUP(A189,Dependencias!$F$3:$I$15,4,FALSE)),"")</f>
        <v>5</v>
      </c>
      <c r="J189" s="38" t="s">
        <v>190</v>
      </c>
      <c r="K189" s="45" t="s">
        <v>463</v>
      </c>
      <c r="L189" s="41" t="str">
        <f>IFERROR(VLOOKUP($C189,Dependencias!$A$2:$D$26,2,FALSE),"")</f>
        <v>Direccion de Gestion Corporativa</v>
      </c>
      <c r="M189" s="41" t="str">
        <f>IFERROR(VLOOKUP($C189,Dependencias!$A$2:$D$26,4,FALSE),"")</f>
        <v>Yamile Borja Martinez</v>
      </c>
      <c r="N189" s="46">
        <v>44826</v>
      </c>
      <c r="O189" s="42">
        <f>IF(N189="","Pendiente de respuesta",NETWORKDAYS(G189,N189,FESTIVOS!$A$2:$A$146))</f>
        <v>6</v>
      </c>
      <c r="P189" s="45" t="s">
        <v>462</v>
      </c>
      <c r="Q189" s="33"/>
    </row>
    <row r="190" spans="1:17" ht="17.25">
      <c r="A190" s="72" t="s">
        <v>42</v>
      </c>
      <c r="B190" s="72" t="s">
        <v>186</v>
      </c>
      <c r="C190" s="73">
        <v>700</v>
      </c>
      <c r="D190" s="38" t="s">
        <v>188</v>
      </c>
      <c r="E190" s="44">
        <v>3335752022</v>
      </c>
      <c r="F190" s="68">
        <v>20227100170212</v>
      </c>
      <c r="G190" s="43">
        <v>44820</v>
      </c>
      <c r="H190" s="39">
        <f>IF(G190="","",WORKDAY(G190,I190,FESTIVOS!$A$2:$V$146))</f>
        <v>44841</v>
      </c>
      <c r="I190" s="47">
        <f>IFERROR(IFERROR(IF(B190=VLOOKUP(B190,Dependencias!$J$3:$J$4,1,FALSE),VLOOKUP(B190,Dependencias!$J$3:$K$4,2,FALSE)),VLOOKUP(A190,Dependencias!$F$3:$I$15,4,FALSE)),"")</f>
        <v>15</v>
      </c>
      <c r="J190" s="38" t="s">
        <v>153</v>
      </c>
      <c r="K190" s="45" t="s">
        <v>464</v>
      </c>
      <c r="L190" s="41" t="str">
        <f>IFERROR(VLOOKUP($C190,Dependencias!$A$2:$D$26,2,FALSE),"")</f>
        <v>Direccion de Gestion Corporativa</v>
      </c>
      <c r="M190" s="41" t="str">
        <f>IFERROR(VLOOKUP($C190,Dependencias!$A$2:$D$26,4,FALSE),"")</f>
        <v>Yamile Borja Martinez</v>
      </c>
      <c r="N190" s="46"/>
      <c r="O190" s="42" t="str">
        <f>IF(N190="","Pendiente de respuesta",NETWORKDAYS(G190,N190,FESTIVOS!$A$2:$A$146))</f>
        <v>Pendiente de respuesta</v>
      </c>
      <c r="P190" s="45"/>
      <c r="Q190" s="33"/>
    </row>
    <row r="191" spans="1:17" ht="17.25">
      <c r="A191" s="72" t="s">
        <v>47</v>
      </c>
      <c r="B191" s="72" t="s">
        <v>24</v>
      </c>
      <c r="C191" s="73">
        <v>700</v>
      </c>
      <c r="D191" s="38" t="s">
        <v>188</v>
      </c>
      <c r="E191" s="44">
        <v>3342232022</v>
      </c>
      <c r="F191" s="68">
        <v>20227100170762</v>
      </c>
      <c r="G191" s="43">
        <v>44820</v>
      </c>
      <c r="H191" s="39">
        <f>IF(G191="","",WORKDAY(G191,I191,FESTIVOS!$A$2:$V$146))</f>
        <v>44827</v>
      </c>
      <c r="I191" s="47">
        <f>IFERROR(IFERROR(IF(B191=VLOOKUP(B191,Dependencias!$J$3:$J$4,1,FALSE),VLOOKUP(B191,Dependencias!$J$3:$K$4,2,FALSE)),VLOOKUP(A191,Dependencias!$F$3:$I$15,4,FALSE)),"")</f>
        <v>5</v>
      </c>
      <c r="J191" s="38" t="s">
        <v>190</v>
      </c>
      <c r="K191" s="45" t="s">
        <v>459</v>
      </c>
      <c r="L191" s="41" t="str">
        <f>IFERROR(VLOOKUP($C191,Dependencias!$A$2:$D$26,2,FALSE),"")</f>
        <v>Direccion de Gestion Corporativa</v>
      </c>
      <c r="M191" s="41" t="str">
        <f>IFERROR(VLOOKUP($C191,Dependencias!$A$2:$D$26,4,FALSE),"")</f>
        <v>Yamile Borja Martinez</v>
      </c>
      <c r="N191" s="46">
        <v>44826</v>
      </c>
      <c r="O191" s="42">
        <f>IF(N191="","Pendiente de respuesta",NETWORKDAYS(G191,N191,FESTIVOS!$A$2:$A$146))</f>
        <v>5</v>
      </c>
      <c r="P191" s="45" t="s">
        <v>196</v>
      </c>
      <c r="Q191" s="33"/>
    </row>
    <row r="192" spans="1:17" ht="17.25">
      <c r="A192" s="72" t="s">
        <v>47</v>
      </c>
      <c r="B192" s="72" t="s">
        <v>24</v>
      </c>
      <c r="C192" s="73">
        <v>700</v>
      </c>
      <c r="D192" s="38" t="s">
        <v>188</v>
      </c>
      <c r="E192" s="44">
        <v>3343192022</v>
      </c>
      <c r="F192" s="68">
        <v>20227100170792</v>
      </c>
      <c r="G192" s="43">
        <v>44820</v>
      </c>
      <c r="H192" s="39">
        <f>IF(G192="","",WORKDAY(G192,I192,FESTIVOS!$A$2:$V$146))</f>
        <v>44827</v>
      </c>
      <c r="I192" s="47">
        <f>IFERROR(IFERROR(IF(B192=VLOOKUP(B192,Dependencias!$J$3:$J$4,1,FALSE),VLOOKUP(B192,Dependencias!$J$3:$K$4,2,FALSE)),VLOOKUP(A192,Dependencias!$F$3:$I$15,4,FALSE)),"")</f>
        <v>5</v>
      </c>
      <c r="J192" s="38" t="s">
        <v>190</v>
      </c>
      <c r="K192" s="45" t="s">
        <v>465</v>
      </c>
      <c r="L192" s="41" t="str">
        <f>IFERROR(VLOOKUP($C192,Dependencias!$A$2:$D$26,2,FALSE),"")</f>
        <v>Direccion de Gestion Corporativa</v>
      </c>
      <c r="M192" s="41" t="str">
        <f>IFERROR(VLOOKUP($C192,Dependencias!$A$2:$D$26,4,FALSE),"")</f>
        <v>Yamile Borja Martinez</v>
      </c>
      <c r="N192" s="46">
        <v>44827</v>
      </c>
      <c r="O192" s="42">
        <f>IF(N192="","Pendiente de respuesta",NETWORKDAYS(G192,N192,FESTIVOS!$A$2:$A$146))</f>
        <v>6</v>
      </c>
      <c r="P192" s="45" t="s">
        <v>466</v>
      </c>
      <c r="Q192" s="33"/>
    </row>
    <row r="193" spans="1:17" ht="17.25">
      <c r="A193" s="72" t="s">
        <v>42</v>
      </c>
      <c r="B193" s="72" t="s">
        <v>24</v>
      </c>
      <c r="C193" s="73">
        <v>700</v>
      </c>
      <c r="D193" s="38" t="s">
        <v>185</v>
      </c>
      <c r="E193" s="44">
        <v>3357572022</v>
      </c>
      <c r="F193" s="68">
        <v>20227100168322</v>
      </c>
      <c r="G193" s="43">
        <v>44823</v>
      </c>
      <c r="H193" s="39">
        <f>IF(G193="","",WORKDAY(G193,I193,FESTIVOS!$A$2:$V$146))</f>
        <v>44830</v>
      </c>
      <c r="I193" s="47">
        <f>IFERROR(IFERROR(IF(B193=VLOOKUP(B193,Dependencias!$J$3:$J$4,1,FALSE),VLOOKUP(B193,Dependencias!$J$3:$K$4,2,FALSE)),VLOOKUP(A193,Dependencias!$F$3:$I$15,4,FALSE)),"")</f>
        <v>5</v>
      </c>
      <c r="J193" s="38" t="s">
        <v>190</v>
      </c>
      <c r="K193" s="45" t="s">
        <v>467</v>
      </c>
      <c r="L193" s="41" t="str">
        <f>IFERROR(VLOOKUP($C193,Dependencias!$A$2:$D$26,2,FALSE),"")</f>
        <v>Direccion de Gestion Corporativa</v>
      </c>
      <c r="M193" s="41" t="str">
        <f>IFERROR(VLOOKUP($C193,Dependencias!$A$2:$D$26,4,FALSE),"")</f>
        <v>Yamile Borja Martinez</v>
      </c>
      <c r="N193" s="46">
        <v>44826</v>
      </c>
      <c r="O193" s="42">
        <f>IF(N193="","Pendiente de respuesta",NETWORKDAYS(G193,N193,FESTIVOS!$A$2:$A$146))</f>
        <v>4</v>
      </c>
      <c r="P193" s="45" t="s">
        <v>196</v>
      </c>
      <c r="Q193" s="33"/>
    </row>
    <row r="194" spans="1:17" ht="17.25">
      <c r="A194" s="72" t="s">
        <v>47</v>
      </c>
      <c r="B194" s="72" t="s">
        <v>186</v>
      </c>
      <c r="C194" s="73">
        <v>700</v>
      </c>
      <c r="D194" s="38" t="s">
        <v>188</v>
      </c>
      <c r="E194" s="44">
        <v>3350652022</v>
      </c>
      <c r="F194" s="68">
        <v>20227100171032</v>
      </c>
      <c r="G194" s="43">
        <v>44821</v>
      </c>
      <c r="H194" s="39">
        <f>IF(G194="","",WORKDAY(G194,I194,FESTIVOS!$A$2:$V$146))</f>
        <v>44834</v>
      </c>
      <c r="I194" s="47">
        <f>IFERROR(IFERROR(IF(B194=VLOOKUP(B194,Dependencias!$J$3:$J$4,1,FALSE),VLOOKUP(B194,Dependencias!$J$3:$K$4,2,FALSE)),VLOOKUP(A194,Dependencias!$F$3:$I$15,4,FALSE)),"")</f>
        <v>10</v>
      </c>
      <c r="J194" s="38" t="s">
        <v>153</v>
      </c>
      <c r="K194" s="45" t="s">
        <v>468</v>
      </c>
      <c r="L194" s="41" t="str">
        <f>IFERROR(VLOOKUP($C194,Dependencias!$A$2:$D$26,2,FALSE),"")</f>
        <v>Direccion de Gestion Corporativa</v>
      </c>
      <c r="M194" s="41" t="str">
        <f>IFERROR(VLOOKUP($C194,Dependencias!$A$2:$D$26,4,FALSE),"")</f>
        <v>Yamile Borja Martinez</v>
      </c>
      <c r="N194" s="46">
        <v>44831</v>
      </c>
      <c r="O194" s="42">
        <f>IF(N194="","Pendiente de respuesta",NETWORKDAYS(G194,N194,FESTIVOS!$A$2:$A$146))</f>
        <v>7</v>
      </c>
      <c r="P194" s="45" t="s">
        <v>469</v>
      </c>
      <c r="Q194" s="33"/>
    </row>
    <row r="195" spans="1:17" ht="17.25">
      <c r="A195" s="72" t="s">
        <v>47</v>
      </c>
      <c r="B195" s="72" t="s">
        <v>24</v>
      </c>
      <c r="C195" s="73">
        <v>700</v>
      </c>
      <c r="D195" s="38" t="s">
        <v>188</v>
      </c>
      <c r="E195" s="44">
        <v>3396502022</v>
      </c>
      <c r="F195" s="70">
        <v>20227100170892</v>
      </c>
      <c r="G195" s="43">
        <v>44825</v>
      </c>
      <c r="H195" s="39">
        <f>IF(G195="","",WORKDAY(G195,I195,FESTIVOS!$A$2:$V$146))</f>
        <v>44832</v>
      </c>
      <c r="I195" s="47">
        <f>IFERROR(IFERROR(IF(B195=VLOOKUP(B195,Dependencias!$J$3:$J$4,1,FALSE),VLOOKUP(B195,Dependencias!$J$3:$K$4,2,FALSE)),VLOOKUP(A195,Dependencias!$F$3:$I$15,4,FALSE)),"")</f>
        <v>5</v>
      </c>
      <c r="J195" s="38" t="s">
        <v>190</v>
      </c>
      <c r="K195" s="45" t="s">
        <v>470</v>
      </c>
      <c r="L195" s="41" t="str">
        <f>IFERROR(VLOOKUP($C195,Dependencias!$A$2:$D$26,2,FALSE),"")</f>
        <v>Direccion de Gestion Corporativa</v>
      </c>
      <c r="M195" s="41" t="str">
        <f>IFERROR(VLOOKUP($C195,Dependencias!$A$2:$D$26,4,FALSE),"")</f>
        <v>Yamile Borja Martinez</v>
      </c>
      <c r="N195" s="46">
        <v>44832</v>
      </c>
      <c r="O195" s="42">
        <f>IF(N195="","Pendiente de respuesta",NETWORKDAYS(G195,N195,FESTIVOS!$A$2:$A$146))</f>
        <v>6</v>
      </c>
      <c r="P195" s="45"/>
      <c r="Q195" s="33"/>
    </row>
    <row r="196" spans="1:17" ht="17.25">
      <c r="A196" s="72" t="s">
        <v>47</v>
      </c>
      <c r="B196" s="72" t="s">
        <v>24</v>
      </c>
      <c r="C196" s="73">
        <v>700</v>
      </c>
      <c r="D196" s="38" t="s">
        <v>188</v>
      </c>
      <c r="E196" s="44">
        <v>3396602022</v>
      </c>
      <c r="F196" s="70">
        <v>20227100170902</v>
      </c>
      <c r="G196" s="43">
        <v>44825</v>
      </c>
      <c r="H196" s="39">
        <f>IF(G196="","",WORKDAY(G196,I196,FESTIVOS!$A$2:$V$146))</f>
        <v>44832</v>
      </c>
      <c r="I196" s="47">
        <f>IFERROR(IFERROR(IF(B196=VLOOKUP(B196,Dependencias!$J$3:$J$4,1,FALSE),VLOOKUP(B196,Dependencias!$J$3:$K$4,2,FALSE)),VLOOKUP(A196,Dependencias!$F$3:$I$15,4,FALSE)),"")</f>
        <v>5</v>
      </c>
      <c r="J196" s="38" t="s">
        <v>190</v>
      </c>
      <c r="K196" s="45" t="s">
        <v>471</v>
      </c>
      <c r="L196" s="41" t="str">
        <f>IFERROR(VLOOKUP($C196,Dependencias!$A$2:$D$26,2,FALSE),"")</f>
        <v>Direccion de Gestion Corporativa</v>
      </c>
      <c r="M196" s="41" t="str">
        <f>IFERROR(VLOOKUP($C196,Dependencias!$A$2:$D$26,4,FALSE),"")</f>
        <v>Yamile Borja Martinez</v>
      </c>
      <c r="N196" s="46">
        <v>44832</v>
      </c>
      <c r="O196" s="42">
        <f>IF(N196="","Pendiente de respuesta",NETWORKDAYS(G196,N196,FESTIVOS!$A$2:$A$146))</f>
        <v>6</v>
      </c>
      <c r="P196" s="45"/>
      <c r="Q196" s="33"/>
    </row>
    <row r="197" spans="1:17" ht="17.25">
      <c r="A197" s="72" t="s">
        <v>47</v>
      </c>
      <c r="B197" s="72" t="s">
        <v>24</v>
      </c>
      <c r="C197" s="73">
        <v>700</v>
      </c>
      <c r="D197" s="38" t="s">
        <v>188</v>
      </c>
      <c r="E197" s="44">
        <v>3397412022</v>
      </c>
      <c r="F197" s="70">
        <v>20227100170922</v>
      </c>
      <c r="G197" s="43">
        <v>44825</v>
      </c>
      <c r="H197" s="39">
        <f>IF(G197="","",WORKDAY(G197,I197,FESTIVOS!$A$2:$V$146))</f>
        <v>44832</v>
      </c>
      <c r="I197" s="47">
        <f>IFERROR(IFERROR(IF(B197=VLOOKUP(B197,Dependencias!$J$3:$J$4,1,FALSE),VLOOKUP(B197,Dependencias!$J$3:$K$4,2,FALSE)),VLOOKUP(A197,Dependencias!$F$3:$I$15,4,FALSE)),"")</f>
        <v>5</v>
      </c>
      <c r="J197" s="38" t="s">
        <v>190</v>
      </c>
      <c r="K197" s="45" t="s">
        <v>472</v>
      </c>
      <c r="L197" s="41" t="str">
        <f>IFERROR(VLOOKUP($C197,Dependencias!$A$2:$D$26,2,FALSE),"")</f>
        <v>Direccion de Gestion Corporativa</v>
      </c>
      <c r="M197" s="41" t="str">
        <f>IFERROR(VLOOKUP($C197,Dependencias!$A$2:$D$26,4,FALSE),"")</f>
        <v>Yamile Borja Martinez</v>
      </c>
      <c r="N197" s="46">
        <v>44832</v>
      </c>
      <c r="O197" s="42">
        <f>IF(N197="","Pendiente de respuesta",NETWORKDAYS(G197,N197,FESTIVOS!$A$2:$A$146))</f>
        <v>6</v>
      </c>
      <c r="P197" s="45"/>
      <c r="Q197" s="33"/>
    </row>
    <row r="198" spans="1:17" ht="17.25">
      <c r="A198" s="72" t="s">
        <v>47</v>
      </c>
      <c r="B198" s="72" t="s">
        <v>24</v>
      </c>
      <c r="C198" s="73">
        <v>700</v>
      </c>
      <c r="D198" s="38" t="s">
        <v>188</v>
      </c>
      <c r="E198" s="44">
        <v>3399632022</v>
      </c>
      <c r="F198" s="70">
        <v>20227100170962</v>
      </c>
      <c r="G198" s="43">
        <v>44825</v>
      </c>
      <c r="H198" s="39">
        <f>IF(G198="","",WORKDAY(G198,I198,FESTIVOS!$A$2:$V$146))</f>
        <v>44832</v>
      </c>
      <c r="I198" s="47">
        <f>IFERROR(IFERROR(IF(B198=VLOOKUP(B198,Dependencias!$J$3:$J$4,1,FALSE),VLOOKUP(B198,Dependencias!$J$3:$K$4,2,FALSE)),VLOOKUP(A198,Dependencias!$F$3:$I$15,4,FALSE)),"")</f>
        <v>5</v>
      </c>
      <c r="J198" s="38" t="s">
        <v>190</v>
      </c>
      <c r="K198" s="45" t="s">
        <v>473</v>
      </c>
      <c r="L198" s="41" t="str">
        <f>IFERROR(VLOOKUP($C198,Dependencias!$A$2:$D$26,2,FALSE),"")</f>
        <v>Direccion de Gestion Corporativa</v>
      </c>
      <c r="M198" s="41" t="str">
        <f>IFERROR(VLOOKUP($C198,Dependencias!$A$2:$D$26,4,FALSE),"")</f>
        <v>Yamile Borja Martinez</v>
      </c>
      <c r="N198" s="46">
        <v>44832</v>
      </c>
      <c r="O198" s="42">
        <f>IF(N198="","Pendiente de respuesta",NETWORKDAYS(G198,N198,FESTIVOS!$A$2:$A$146))</f>
        <v>6</v>
      </c>
      <c r="P198" s="45"/>
      <c r="Q198" s="33"/>
    </row>
    <row r="199" spans="1:17" ht="17.25">
      <c r="A199" s="72" t="s">
        <v>47</v>
      </c>
      <c r="B199" s="72" t="s">
        <v>24</v>
      </c>
      <c r="C199" s="73">
        <v>700</v>
      </c>
      <c r="D199" s="38" t="s">
        <v>188</v>
      </c>
      <c r="E199" s="44">
        <v>3400302022</v>
      </c>
      <c r="F199" s="70">
        <v>20227100170982</v>
      </c>
      <c r="G199" s="43">
        <v>44826</v>
      </c>
      <c r="H199" s="39">
        <f>IF(G199="","",WORKDAY(G199,I199,FESTIVOS!$A$2:$V$146))</f>
        <v>44833</v>
      </c>
      <c r="I199" s="47">
        <f>IFERROR(IFERROR(IF(B199=VLOOKUP(B199,Dependencias!$J$3:$J$4,1,FALSE),VLOOKUP(B199,Dependencias!$J$3:$K$4,2,FALSE)),VLOOKUP(A199,Dependencias!$F$3:$I$15,4,FALSE)),"")</f>
        <v>5</v>
      </c>
      <c r="J199" s="38" t="s">
        <v>190</v>
      </c>
      <c r="K199" s="45" t="s">
        <v>474</v>
      </c>
      <c r="L199" s="41" t="str">
        <f>IFERROR(VLOOKUP($C199,Dependencias!$A$2:$D$26,2,FALSE),"")</f>
        <v>Direccion de Gestion Corporativa</v>
      </c>
      <c r="M199" s="41" t="str">
        <f>IFERROR(VLOOKUP($C199,Dependencias!$A$2:$D$26,4,FALSE),"")</f>
        <v>Yamile Borja Martinez</v>
      </c>
      <c r="N199" s="46">
        <v>44832</v>
      </c>
      <c r="O199" s="42">
        <f>IF(N199="","Pendiente de respuesta",NETWORKDAYS(G199,N199,FESTIVOS!$A$2:$A$146))</f>
        <v>5</v>
      </c>
      <c r="P199" s="45" t="s">
        <v>475</v>
      </c>
      <c r="Q199" s="33"/>
    </row>
    <row r="200" spans="1:17" ht="17.25">
      <c r="A200" s="72" t="s">
        <v>47</v>
      </c>
      <c r="B200" s="72" t="s">
        <v>186</v>
      </c>
      <c r="C200" s="73">
        <v>220</v>
      </c>
      <c r="D200" s="38" t="s">
        <v>185</v>
      </c>
      <c r="E200" s="44">
        <v>3400942022</v>
      </c>
      <c r="F200" s="68">
        <v>20227100170302</v>
      </c>
      <c r="G200" s="43">
        <v>44826</v>
      </c>
      <c r="H200" s="39">
        <f>IF(G200="","",WORKDAY(G200,I200,FESTIVOS!$A$2:$V$146))</f>
        <v>44840</v>
      </c>
      <c r="I200" s="47">
        <f>IFERROR(IFERROR(IF(B200=VLOOKUP(B200,Dependencias!$J$3:$J$4,1,FALSE),VLOOKUP(B200,Dependencias!$J$3:$K$4,2,FALSE)),VLOOKUP(A200,Dependencias!$F$3:$I$15,4,FALSE)),"")</f>
        <v>10</v>
      </c>
      <c r="J200" s="38" t="s">
        <v>187</v>
      </c>
      <c r="K200" s="45" t="s">
        <v>476</v>
      </c>
      <c r="L200" s="41" t="str">
        <f>IFERROR(VLOOKUP($C200,Dependencias!$A$2:$D$26,2,FALSE),"")</f>
        <v>Dirección de Fomento</v>
      </c>
      <c r="M200" s="41" t="str">
        <f>IFERROR(VLOOKUP($C200,Dependencias!$A$2:$D$26,4,FALSE),"")</f>
        <v>Vanessa Barrenecha Samur</v>
      </c>
      <c r="N200" s="46"/>
      <c r="O200" s="42" t="str">
        <f>IF(N200="","Pendiente de respuesta",NETWORKDAYS(G200,N200,FESTIVOS!$A$2:$A$146))</f>
        <v>Pendiente de respuesta</v>
      </c>
      <c r="P200" s="45"/>
      <c r="Q200" s="33"/>
    </row>
    <row r="201" spans="1:17" ht="17.25">
      <c r="A201" s="72" t="s">
        <v>47</v>
      </c>
      <c r="B201" s="72" t="s">
        <v>186</v>
      </c>
      <c r="C201" s="73">
        <v>700</v>
      </c>
      <c r="D201" s="38" t="s">
        <v>185</v>
      </c>
      <c r="E201" s="44">
        <v>3401062022</v>
      </c>
      <c r="F201" s="68">
        <v>20227100170322</v>
      </c>
      <c r="G201" s="43">
        <v>44826</v>
      </c>
      <c r="H201" s="39">
        <f>IF(G201="","",WORKDAY(G201,I201,FESTIVOS!$A$2:$V$146))</f>
        <v>44840</v>
      </c>
      <c r="I201" s="47">
        <f>IFERROR(IFERROR(IF(B201=VLOOKUP(B201,Dependencias!$J$3:$J$4,1,FALSE),VLOOKUP(B201,Dependencias!$J$3:$K$4,2,FALSE)),VLOOKUP(A201,Dependencias!$F$3:$I$15,4,FALSE)),"")</f>
        <v>10</v>
      </c>
      <c r="J201" s="38" t="s">
        <v>153</v>
      </c>
      <c r="K201" s="45" t="s">
        <v>477</v>
      </c>
      <c r="L201" s="41" t="str">
        <f>IFERROR(VLOOKUP($C201,Dependencias!$A$2:$D$26,2,FALSE),"")</f>
        <v>Direccion de Gestion Corporativa</v>
      </c>
      <c r="M201" s="41" t="str">
        <f>IFERROR(VLOOKUP($C201,Dependencias!$A$2:$D$26,4,FALSE),"")</f>
        <v>Yamile Borja Martinez</v>
      </c>
      <c r="N201" s="46"/>
      <c r="O201" s="42" t="str">
        <f>IF(N201="","Pendiente de respuesta",NETWORKDAYS(G201,N201,FESTIVOS!$A$2:$A$146))</f>
        <v>Pendiente de respuesta</v>
      </c>
      <c r="P201" s="45"/>
      <c r="Q201" s="33"/>
    </row>
    <row r="202" spans="1:17" ht="17.25">
      <c r="A202" s="72" t="s">
        <v>47</v>
      </c>
      <c r="B202" s="72" t="s">
        <v>186</v>
      </c>
      <c r="C202" s="73">
        <v>700</v>
      </c>
      <c r="D202" s="38" t="s">
        <v>185</v>
      </c>
      <c r="E202" s="44">
        <v>3401112022</v>
      </c>
      <c r="F202" s="68">
        <v>20227100170342</v>
      </c>
      <c r="G202" s="43">
        <v>44826</v>
      </c>
      <c r="H202" s="39">
        <f>IF(G202="","",WORKDAY(G202,I202,FESTIVOS!$A$2:$V$146))</f>
        <v>44840</v>
      </c>
      <c r="I202" s="47">
        <f>IFERROR(IFERROR(IF(B202=VLOOKUP(B202,Dependencias!$J$3:$J$4,1,FALSE),VLOOKUP(B202,Dependencias!$J$3:$K$4,2,FALSE)),VLOOKUP(A202,Dependencias!$F$3:$I$15,4,FALSE)),"")</f>
        <v>10</v>
      </c>
      <c r="J202" s="38" t="s">
        <v>153</v>
      </c>
      <c r="K202" s="45" t="s">
        <v>474</v>
      </c>
      <c r="L202" s="41" t="str">
        <f>IFERROR(VLOOKUP($C202,Dependencias!$A$2:$D$26,2,FALSE),"")</f>
        <v>Direccion de Gestion Corporativa</v>
      </c>
      <c r="M202" s="41" t="str">
        <f>IFERROR(VLOOKUP($C202,Dependencias!$A$2:$D$26,4,FALSE),"")</f>
        <v>Yamile Borja Martinez</v>
      </c>
      <c r="N202" s="46"/>
      <c r="O202" s="42" t="str">
        <f>IF(N202="","Pendiente de respuesta",NETWORKDAYS(G202,N202,FESTIVOS!$A$2:$A$146))</f>
        <v>Pendiente de respuesta</v>
      </c>
      <c r="P202" s="45"/>
      <c r="Q202" s="33"/>
    </row>
    <row r="203" spans="1:17" ht="17.25">
      <c r="A203" s="72" t="s">
        <v>42</v>
      </c>
      <c r="B203" s="72" t="s">
        <v>24</v>
      </c>
      <c r="C203" s="73">
        <v>700</v>
      </c>
      <c r="D203" s="38" t="s">
        <v>185</v>
      </c>
      <c r="E203" s="44">
        <v>3402042022</v>
      </c>
      <c r="F203" s="68">
        <v>20227100170482</v>
      </c>
      <c r="G203" s="43">
        <v>44826</v>
      </c>
      <c r="H203" s="39">
        <f>IF(G203="","",WORKDAY(G203,I203,FESTIVOS!$A$2:$V$146))</f>
        <v>44833</v>
      </c>
      <c r="I203" s="47">
        <f>IFERROR(IFERROR(IF(B203=VLOOKUP(B203,Dependencias!$J$3:$J$4,1,FALSE),VLOOKUP(B203,Dependencias!$J$3:$K$4,2,FALSE)),VLOOKUP(A203,Dependencias!$F$3:$I$15,4,FALSE)),"")</f>
        <v>5</v>
      </c>
      <c r="J203" s="38" t="s">
        <v>190</v>
      </c>
      <c r="K203" s="45" t="s">
        <v>478</v>
      </c>
      <c r="L203" s="41" t="str">
        <f>IFERROR(VLOOKUP($C203,Dependencias!$A$2:$D$26,2,FALSE),"")</f>
        <v>Direccion de Gestion Corporativa</v>
      </c>
      <c r="M203" s="41" t="str">
        <f>IFERROR(VLOOKUP($C203,Dependencias!$A$2:$D$26,4,FALSE),"")</f>
        <v>Yamile Borja Martinez</v>
      </c>
      <c r="N203" s="46">
        <v>44826</v>
      </c>
      <c r="O203" s="42">
        <f>IF(N203="","Pendiente de respuesta",NETWORKDAYS(G203,N203,FESTIVOS!$A$2:$A$146))</f>
        <v>1</v>
      </c>
      <c r="P203" s="45" t="s">
        <v>441</v>
      </c>
      <c r="Q203" s="33"/>
    </row>
    <row r="204" spans="1:17" ht="17.25">
      <c r="A204" s="72" t="s">
        <v>42</v>
      </c>
      <c r="B204" s="72" t="s">
        <v>24</v>
      </c>
      <c r="C204" s="73">
        <v>700</v>
      </c>
      <c r="D204" s="38" t="s">
        <v>188</v>
      </c>
      <c r="E204" s="44">
        <v>3352972022</v>
      </c>
      <c r="F204" s="68">
        <v>20227100171052</v>
      </c>
      <c r="G204" s="43">
        <v>44822</v>
      </c>
      <c r="H204" s="39">
        <f>IF(G204="","",WORKDAY(G204,I204,FESTIVOS!$A$2:$V$146))</f>
        <v>44827</v>
      </c>
      <c r="I204" s="47">
        <f>IFERROR(IFERROR(IF(B204=VLOOKUP(B204,Dependencias!$J$3:$J$4,1,FALSE),VLOOKUP(B204,Dependencias!$J$3:$K$4,2,FALSE)),VLOOKUP(A204,Dependencias!$F$3:$I$15,4,FALSE)),"")</f>
        <v>5</v>
      </c>
      <c r="J204" s="38" t="s">
        <v>190</v>
      </c>
      <c r="K204" s="45" t="s">
        <v>479</v>
      </c>
      <c r="L204" s="41" t="str">
        <f>IFERROR(VLOOKUP($C204,Dependencias!$A$2:$D$26,2,FALSE),"")</f>
        <v>Direccion de Gestion Corporativa</v>
      </c>
      <c r="M204" s="41" t="str">
        <f>IFERROR(VLOOKUP($C204,Dependencias!$A$2:$D$26,4,FALSE),"")</f>
        <v>Yamile Borja Martinez</v>
      </c>
      <c r="N204" s="46">
        <v>44827</v>
      </c>
      <c r="O204" s="42">
        <f>IF(N204="","Pendiente de respuesta",NETWORKDAYS(G204,N204,FESTIVOS!$A$2:$A$146))</f>
        <v>5</v>
      </c>
      <c r="P204" s="45" t="s">
        <v>466</v>
      </c>
      <c r="Q204" s="33"/>
    </row>
    <row r="205" spans="1:17" ht="17.25">
      <c r="A205" s="72" t="s">
        <v>42</v>
      </c>
      <c r="B205" s="72" t="s">
        <v>24</v>
      </c>
      <c r="C205" s="73">
        <v>700</v>
      </c>
      <c r="D205" s="38" t="s">
        <v>188</v>
      </c>
      <c r="E205" s="44">
        <v>3354462022</v>
      </c>
      <c r="F205" s="68">
        <v>20227100171062</v>
      </c>
      <c r="G205" s="43">
        <v>44823</v>
      </c>
      <c r="H205" s="39">
        <f>IF(G205="","",WORKDAY(G205,I205,FESTIVOS!$A$2:$V$146))</f>
        <v>44830</v>
      </c>
      <c r="I205" s="47">
        <f>IFERROR(IFERROR(IF(B205=VLOOKUP(B205,Dependencias!$J$3:$J$4,1,FALSE),VLOOKUP(B205,Dependencias!$J$3:$K$4,2,FALSE)),VLOOKUP(A205,Dependencias!$F$3:$I$15,4,FALSE)),"")</f>
        <v>5</v>
      </c>
      <c r="J205" s="38" t="s">
        <v>190</v>
      </c>
      <c r="K205" s="45" t="s">
        <v>479</v>
      </c>
      <c r="L205" s="41" t="str">
        <f>IFERROR(VLOOKUP($C205,Dependencias!$A$2:$D$26,2,FALSE),"")</f>
        <v>Direccion de Gestion Corporativa</v>
      </c>
      <c r="M205" s="41" t="str">
        <f>IFERROR(VLOOKUP($C205,Dependencias!$A$2:$D$26,4,FALSE),"")</f>
        <v>Yamile Borja Martinez</v>
      </c>
      <c r="N205" s="46">
        <v>44830</v>
      </c>
      <c r="O205" s="42">
        <f>IF(N205="","Pendiente de respuesta",NETWORKDAYS(G205,N205,FESTIVOS!$A$2:$A$146))</f>
        <v>6</v>
      </c>
      <c r="P205" s="45" t="s">
        <v>469</v>
      </c>
      <c r="Q205" s="33"/>
    </row>
    <row r="206" spans="1:17" ht="17.25">
      <c r="A206" s="72" t="s">
        <v>35</v>
      </c>
      <c r="B206" s="72" t="s">
        <v>24</v>
      </c>
      <c r="C206" s="73">
        <v>700</v>
      </c>
      <c r="D206" s="38" t="s">
        <v>185</v>
      </c>
      <c r="E206" s="44">
        <v>3366622022</v>
      </c>
      <c r="F206" s="68">
        <v>20227100168812</v>
      </c>
      <c r="G206" s="43">
        <v>44823</v>
      </c>
      <c r="H206" s="39">
        <f>IF(G206="","",WORKDAY(G206,I206,FESTIVOS!$A$2:$V$146))</f>
        <v>44830</v>
      </c>
      <c r="I206" s="47">
        <f>IFERROR(IFERROR(IF(B206=VLOOKUP(B206,Dependencias!$J$3:$J$4,1,FALSE),VLOOKUP(B206,Dependencias!$J$3:$K$4,2,FALSE)),VLOOKUP(A206,Dependencias!$F$3:$I$15,4,FALSE)),"")</f>
        <v>5</v>
      </c>
      <c r="J206" s="38" t="s">
        <v>190</v>
      </c>
      <c r="K206" s="45" t="s">
        <v>480</v>
      </c>
      <c r="L206" s="41" t="str">
        <f>IFERROR(VLOOKUP($C206,Dependencias!$A$2:$D$26,2,FALSE),"")</f>
        <v>Direccion de Gestion Corporativa</v>
      </c>
      <c r="M206" s="41" t="str">
        <f>IFERROR(VLOOKUP($C206,Dependencias!$A$2:$D$26,4,FALSE),"")</f>
        <v>Yamile Borja Martinez</v>
      </c>
      <c r="N206" s="46">
        <v>44826</v>
      </c>
      <c r="O206" s="42">
        <f>IF(N206="","Pendiente de respuesta",NETWORKDAYS(G206,N206,FESTIVOS!$A$2:$A$146))</f>
        <v>4</v>
      </c>
      <c r="P206" s="45" t="s">
        <v>196</v>
      </c>
      <c r="Q206" s="33"/>
    </row>
    <row r="207" spans="1:17" ht="17.25">
      <c r="A207" s="72" t="s">
        <v>47</v>
      </c>
      <c r="B207" s="72" t="s">
        <v>186</v>
      </c>
      <c r="C207" s="73">
        <v>310</v>
      </c>
      <c r="D207" s="38" t="s">
        <v>185</v>
      </c>
      <c r="E207" s="44">
        <v>3370942022</v>
      </c>
      <c r="F207" s="68">
        <v>20227100168922</v>
      </c>
      <c r="G207" s="43">
        <v>44824</v>
      </c>
      <c r="H207" s="39">
        <f>IF(G207="","",WORKDAY(G207,I207,FESTIVOS!$A$2:$V$146))</f>
        <v>44838</v>
      </c>
      <c r="I207" s="47">
        <f>IFERROR(IFERROR(IF(B207=VLOOKUP(B207,Dependencias!$J$3:$J$4,1,FALSE),VLOOKUP(B207,Dependencias!$J$3:$K$4,2,FALSE)),VLOOKUP(A207,Dependencias!$F$3:$I$15,4,FALSE)),"")</f>
        <v>10</v>
      </c>
      <c r="J207" s="38" t="s">
        <v>142</v>
      </c>
      <c r="K207" s="45" t="s">
        <v>481</v>
      </c>
      <c r="L207" s="41" t="str">
        <f>IFERROR(VLOOKUP($C207,Dependencias!$A$2:$D$26,2,FALSE),"")</f>
        <v>Subdirección de Gestión Cultural y Artística</v>
      </c>
      <c r="M207" s="41" t="str">
        <f>IFERROR(VLOOKUP($C207,Dependencias!$A$2:$D$26,4,FALSE),"")</f>
        <v>Ines Elvira Montealegre Martinez</v>
      </c>
      <c r="N207" s="46">
        <v>44837</v>
      </c>
      <c r="O207" s="42">
        <f>IF(N207="","Pendiente de respuesta",NETWORKDAYS(G207,N207,FESTIVOS!$A$2:$A$146))</f>
        <v>10</v>
      </c>
      <c r="P207" s="45" t="s">
        <v>445</v>
      </c>
      <c r="Q207" s="33"/>
    </row>
    <row r="208" spans="1:17" ht="17.25">
      <c r="A208" s="72" t="s">
        <v>47</v>
      </c>
      <c r="B208" s="72" t="s">
        <v>24</v>
      </c>
      <c r="C208" s="73">
        <v>700</v>
      </c>
      <c r="D208" s="38" t="s">
        <v>188</v>
      </c>
      <c r="E208" s="44">
        <v>3376132022</v>
      </c>
      <c r="F208" s="68">
        <v>20227100171072</v>
      </c>
      <c r="G208" s="43">
        <v>44824</v>
      </c>
      <c r="H208" s="39">
        <f>IF(G208="","",WORKDAY(G208,I208,FESTIVOS!$A$2:$V$146))</f>
        <v>44831</v>
      </c>
      <c r="I208" s="47">
        <f>IFERROR(IFERROR(IF(B208=VLOOKUP(B208,Dependencias!$J$3:$J$4,1,FALSE),VLOOKUP(B208,Dependencias!$J$3:$K$4,2,FALSE)),VLOOKUP(A208,Dependencias!$F$3:$I$15,4,FALSE)),"")</f>
        <v>5</v>
      </c>
      <c r="J208" s="38" t="s">
        <v>190</v>
      </c>
      <c r="K208" s="45" t="s">
        <v>482</v>
      </c>
      <c r="L208" s="41" t="str">
        <f>IFERROR(VLOOKUP($C208,Dependencias!$A$2:$D$26,2,FALSE),"")</f>
        <v>Direccion de Gestion Corporativa</v>
      </c>
      <c r="M208" s="41" t="str">
        <f>IFERROR(VLOOKUP($C208,Dependencias!$A$2:$D$26,4,FALSE),"")</f>
        <v>Yamile Borja Martinez</v>
      </c>
      <c r="N208" s="46">
        <v>44830</v>
      </c>
      <c r="O208" s="42">
        <f>IF(N208="","Pendiente de respuesta",NETWORKDAYS(G208,N208,FESTIVOS!$A$2:$A$146))</f>
        <v>5</v>
      </c>
      <c r="P208" s="45"/>
      <c r="Q208" s="33"/>
    </row>
    <row r="209" spans="1:17" ht="17.25">
      <c r="A209" s="72" t="s">
        <v>77</v>
      </c>
      <c r="B209" s="72" t="s">
        <v>24</v>
      </c>
      <c r="C209" s="73">
        <v>700</v>
      </c>
      <c r="D209" s="38" t="s">
        <v>185</v>
      </c>
      <c r="E209" s="44">
        <v>3381522022</v>
      </c>
      <c r="F209" s="68">
        <v>20227100169442</v>
      </c>
      <c r="G209" s="43">
        <v>44824</v>
      </c>
      <c r="H209" s="39">
        <f>IF(G209="","",WORKDAY(G209,I209,FESTIVOS!$A$2:$V$146))</f>
        <v>44831</v>
      </c>
      <c r="I209" s="47">
        <f>IFERROR(IFERROR(IF(B209=VLOOKUP(B209,Dependencias!$J$3:$J$4,1,FALSE),VLOOKUP(B209,Dependencias!$J$3:$K$4,2,FALSE)),VLOOKUP(A209,Dependencias!$F$3:$I$15,4,FALSE)),"")</f>
        <v>5</v>
      </c>
      <c r="J209" s="38" t="s">
        <v>190</v>
      </c>
      <c r="K209" s="45" t="s">
        <v>483</v>
      </c>
      <c r="L209" s="41" t="str">
        <f>IFERROR(VLOOKUP($C209,Dependencias!$A$2:$D$26,2,FALSE),"")</f>
        <v>Direccion de Gestion Corporativa</v>
      </c>
      <c r="M209" s="41" t="str">
        <f>IFERROR(VLOOKUP($C209,Dependencias!$A$2:$D$26,4,FALSE),"")</f>
        <v>Yamile Borja Martinez</v>
      </c>
      <c r="N209" s="46">
        <v>44826</v>
      </c>
      <c r="O209" s="42">
        <f>IF(N209="","Pendiente de respuesta",NETWORKDAYS(G209,N209,FESTIVOS!$A$2:$A$146))</f>
        <v>3</v>
      </c>
      <c r="P209" s="45" t="s">
        <v>196</v>
      </c>
      <c r="Q209" s="33"/>
    </row>
    <row r="210" spans="1:17" ht="17.25">
      <c r="A210" s="72" t="s">
        <v>47</v>
      </c>
      <c r="B210" s="72" t="s">
        <v>24</v>
      </c>
      <c r="C210" s="73">
        <v>700</v>
      </c>
      <c r="D210" s="38" t="s">
        <v>188</v>
      </c>
      <c r="E210" s="44">
        <v>3382812022</v>
      </c>
      <c r="F210" s="68">
        <v>20227100171082</v>
      </c>
      <c r="G210" s="43">
        <v>44825</v>
      </c>
      <c r="H210" s="39">
        <f>IF(G210="","",WORKDAY(G210,I210,FESTIVOS!$A$2:$V$146))</f>
        <v>44832</v>
      </c>
      <c r="I210" s="47">
        <f>IFERROR(IFERROR(IF(B210=VLOOKUP(B210,Dependencias!$J$3:$J$4,1,FALSE),VLOOKUP(B210,Dependencias!$J$3:$K$4,2,FALSE)),VLOOKUP(A210,Dependencias!$F$3:$I$15,4,FALSE)),"")</f>
        <v>5</v>
      </c>
      <c r="J210" s="38" t="s">
        <v>190</v>
      </c>
      <c r="K210" s="45" t="s">
        <v>484</v>
      </c>
      <c r="L210" s="41" t="str">
        <f>IFERROR(VLOOKUP($C210,Dependencias!$A$2:$D$26,2,FALSE),"")</f>
        <v>Direccion de Gestion Corporativa</v>
      </c>
      <c r="M210" s="41" t="str">
        <f>IFERROR(VLOOKUP($C210,Dependencias!$A$2:$D$26,4,FALSE),"")</f>
        <v>Yamile Borja Martinez</v>
      </c>
      <c r="N210" s="46">
        <v>44830</v>
      </c>
      <c r="O210" s="42">
        <f>IF(N210="","Pendiente de respuesta",NETWORKDAYS(G210,N210,FESTIVOS!$A$2:$A$146))</f>
        <v>4</v>
      </c>
      <c r="P210" s="45"/>
      <c r="Q210" s="33"/>
    </row>
    <row r="211" spans="1:17" ht="17.25">
      <c r="A211" s="72" t="s">
        <v>42</v>
      </c>
      <c r="B211" s="72" t="s">
        <v>24</v>
      </c>
      <c r="C211" s="73">
        <v>700</v>
      </c>
      <c r="D211" s="38" t="s">
        <v>188</v>
      </c>
      <c r="E211" s="44">
        <v>3382892022</v>
      </c>
      <c r="F211" s="68">
        <v>20227100171092</v>
      </c>
      <c r="G211" s="43">
        <v>44825</v>
      </c>
      <c r="H211" s="39">
        <f>IF(G211="","",WORKDAY(G211,I211,FESTIVOS!$A$2:$V$146))</f>
        <v>44832</v>
      </c>
      <c r="I211" s="47">
        <f>IFERROR(IFERROR(IF(B211=VLOOKUP(B211,Dependencias!$J$3:$J$4,1,FALSE),VLOOKUP(B211,Dependencias!$J$3:$K$4,2,FALSE)),VLOOKUP(A211,Dependencias!$F$3:$I$15,4,FALSE)),"")</f>
        <v>5</v>
      </c>
      <c r="J211" s="38" t="s">
        <v>190</v>
      </c>
      <c r="K211" s="45" t="s">
        <v>479</v>
      </c>
      <c r="L211" s="41" t="str">
        <f>IFERROR(VLOOKUP($C211,Dependencias!$A$2:$D$26,2,FALSE),"")</f>
        <v>Direccion de Gestion Corporativa</v>
      </c>
      <c r="M211" s="41" t="str">
        <f>IFERROR(VLOOKUP($C211,Dependencias!$A$2:$D$26,4,FALSE),"")</f>
        <v>Yamile Borja Martinez</v>
      </c>
      <c r="N211" s="46">
        <v>44830</v>
      </c>
      <c r="O211" s="42">
        <f>IF(N211="","Pendiente de respuesta",NETWORKDAYS(G211,N211,FESTIVOS!$A$2:$A$146))</f>
        <v>4</v>
      </c>
      <c r="P211" s="45"/>
      <c r="Q211" s="33"/>
    </row>
    <row r="212" spans="1:17" ht="17.25">
      <c r="A212" s="72" t="s">
        <v>47</v>
      </c>
      <c r="B212" s="72" t="s">
        <v>186</v>
      </c>
      <c r="C212" s="73">
        <v>300</v>
      </c>
      <c r="D212" s="38" t="s">
        <v>185</v>
      </c>
      <c r="E212" s="44">
        <v>3386852022</v>
      </c>
      <c r="F212" s="68">
        <v>20227100169662</v>
      </c>
      <c r="G212" s="43">
        <v>44825</v>
      </c>
      <c r="H212" s="39">
        <f>IF(G212="","",WORKDAY(G212,I212,FESTIVOS!$A$2:$V$146))</f>
        <v>44839</v>
      </c>
      <c r="I212" s="47">
        <f>IFERROR(IFERROR(IF(B212=VLOOKUP(B212,Dependencias!$J$3:$J$4,1,FALSE),VLOOKUP(B212,Dependencias!$J$3:$K$4,2,FALSE)),VLOOKUP(A212,Dependencias!$F$3:$I$15,4,FALSE)),"")</f>
        <v>10</v>
      </c>
      <c r="J212" s="38" t="s">
        <v>142</v>
      </c>
      <c r="K212" s="45" t="s">
        <v>485</v>
      </c>
      <c r="L212" s="41" t="str">
        <f>IFERROR(VLOOKUP($C212,Dependencias!$A$2:$D$26,2,FALSE),"")</f>
        <v>Dirección de Arte, Cultura y Patrimonio</v>
      </c>
      <c r="M212" s="41" t="str">
        <f>IFERROR(VLOOKUP($C212,Dependencias!$A$2:$D$26,4,FALSE),"")</f>
        <v>Liliana Mercedes Gonzalez Jinete</v>
      </c>
      <c r="N212" s="46"/>
      <c r="O212" s="42" t="str">
        <f>IF(N212="","Pendiente de respuesta",NETWORKDAYS(G212,N212,FESTIVOS!$A$2:$A$146))</f>
        <v>Pendiente de respuesta</v>
      </c>
      <c r="P212" s="45"/>
      <c r="Q212" s="33"/>
    </row>
    <row r="213" spans="1:17" ht="17.25">
      <c r="A213" s="72" t="s">
        <v>42</v>
      </c>
      <c r="B213" s="72" t="s">
        <v>186</v>
      </c>
      <c r="C213" s="73">
        <v>210</v>
      </c>
      <c r="D213" s="38" t="s">
        <v>185</v>
      </c>
      <c r="E213" s="44">
        <v>3390512022</v>
      </c>
      <c r="F213" s="68">
        <v>20227100169772</v>
      </c>
      <c r="G213" s="43">
        <v>44825</v>
      </c>
      <c r="H213" s="39">
        <f>IF(G213="","",WORKDAY(G213,I213,FESTIVOS!$A$2:$V$146))</f>
        <v>44846</v>
      </c>
      <c r="I213" s="47">
        <f>IFERROR(IFERROR(IF(B213=VLOOKUP(B213,Dependencias!$J$3:$J$4,1,FALSE),VLOOKUP(B213,Dependencias!$J$3:$K$4,2,FALSE)),VLOOKUP(A213,Dependencias!$F$3:$I$15,4,FALSE)),"")</f>
        <v>15</v>
      </c>
      <c r="J213" s="38" t="s">
        <v>189</v>
      </c>
      <c r="K213" s="45" t="s">
        <v>486</v>
      </c>
      <c r="L213" s="41" t="str">
        <f>IFERROR(VLOOKUP($C213,Dependencias!$A$2:$D$26,2,FALSE),"")</f>
        <v>Dirección de Asuntos Locales y Participación</v>
      </c>
      <c r="M213" s="41" t="str">
        <f>IFERROR(VLOOKUP($C213,Dependencias!$A$2:$D$26,4,FALSE),"")</f>
        <v>Alejandro Franco Plata</v>
      </c>
      <c r="N213" s="46"/>
      <c r="O213" s="42" t="str">
        <f>IF(N213="","Pendiente de respuesta",NETWORKDAYS(G213,N213,FESTIVOS!$A$2:$A$146))</f>
        <v>Pendiente de respuesta</v>
      </c>
      <c r="P213" s="45"/>
      <c r="Q213" s="33"/>
    </row>
    <row r="214" spans="1:17" ht="17.25">
      <c r="A214" s="72" t="s">
        <v>42</v>
      </c>
      <c r="B214" s="72" t="s">
        <v>24</v>
      </c>
      <c r="C214" s="73">
        <v>700</v>
      </c>
      <c r="D214" s="38" t="s">
        <v>188</v>
      </c>
      <c r="E214" s="44">
        <v>3387422022</v>
      </c>
      <c r="F214" s="68">
        <v>20227100171352</v>
      </c>
      <c r="G214" s="43">
        <v>44825</v>
      </c>
      <c r="H214" s="39">
        <f>IF(G214="","",WORKDAY(G214,I214,FESTIVOS!$A$2:$V$146))</f>
        <v>44832</v>
      </c>
      <c r="I214" s="47">
        <f>IFERROR(IFERROR(IF(B214=VLOOKUP(B214,Dependencias!$J$3:$J$4,1,FALSE),VLOOKUP(B214,Dependencias!$J$3:$K$4,2,FALSE)),VLOOKUP(A214,Dependencias!$F$3:$I$15,4,FALSE)),"")</f>
        <v>5</v>
      </c>
      <c r="J214" s="38" t="s">
        <v>190</v>
      </c>
      <c r="K214" s="45" t="s">
        <v>487</v>
      </c>
      <c r="L214" s="41" t="str">
        <f>IFERROR(VLOOKUP($C214,Dependencias!$A$2:$D$26,2,FALSE),"")</f>
        <v>Direccion de Gestion Corporativa</v>
      </c>
      <c r="M214" s="41" t="str">
        <f>IFERROR(VLOOKUP($C214,Dependencias!$A$2:$D$26,4,FALSE),"")</f>
        <v>Yamile Borja Martinez</v>
      </c>
      <c r="N214" s="46">
        <v>44826</v>
      </c>
      <c r="O214" s="42">
        <f>IF(N214="","Pendiente de respuesta",NETWORKDAYS(G214,N214,FESTIVOS!$A$2:$A$146))</f>
        <v>2</v>
      </c>
      <c r="P214" s="45" t="s">
        <v>238</v>
      </c>
      <c r="Q214" s="33"/>
    </row>
    <row r="215" spans="1:17" ht="17.25">
      <c r="A215" s="72" t="s">
        <v>47</v>
      </c>
      <c r="B215" s="72" t="s">
        <v>24</v>
      </c>
      <c r="C215" s="73">
        <v>700</v>
      </c>
      <c r="D215" s="38" t="s">
        <v>188</v>
      </c>
      <c r="E215" s="44">
        <v>3396562022</v>
      </c>
      <c r="F215" s="68">
        <v>20227100171362</v>
      </c>
      <c r="G215" s="43">
        <v>44825</v>
      </c>
      <c r="H215" s="39">
        <f>IF(G215="","",WORKDAY(G215,I215,FESTIVOS!$A$2:$V$146))</f>
        <v>44832</v>
      </c>
      <c r="I215" s="47">
        <f>IFERROR(IFERROR(IF(B215=VLOOKUP(B215,Dependencias!$J$3:$J$4,1,FALSE),VLOOKUP(B215,Dependencias!$J$3:$K$4,2,FALSE)),VLOOKUP(A215,Dependencias!$F$3:$I$15,4,FALSE)),"")</f>
        <v>5</v>
      </c>
      <c r="J215" s="38" t="s">
        <v>190</v>
      </c>
      <c r="K215" s="45" t="s">
        <v>461</v>
      </c>
      <c r="L215" s="41" t="str">
        <f>IFERROR(VLOOKUP($C215,Dependencias!$A$2:$D$26,2,FALSE),"")</f>
        <v>Direccion de Gestion Corporativa</v>
      </c>
      <c r="M215" s="41" t="str">
        <f>IFERROR(VLOOKUP($C215,Dependencias!$A$2:$D$26,4,FALSE),"")</f>
        <v>Yamile Borja Martinez</v>
      </c>
      <c r="N215" s="46">
        <v>44832</v>
      </c>
      <c r="O215" s="42">
        <f>IF(N215="","Pendiente de respuesta",NETWORKDAYS(G215,N215,FESTIVOS!$A$2:$A$146))</f>
        <v>6</v>
      </c>
      <c r="P215" s="45"/>
      <c r="Q215" s="33"/>
    </row>
    <row r="216" spans="1:17" ht="17.25">
      <c r="A216" s="72" t="s">
        <v>42</v>
      </c>
      <c r="B216" s="72" t="s">
        <v>24</v>
      </c>
      <c r="C216" s="73">
        <v>700</v>
      </c>
      <c r="D216" s="38" t="s">
        <v>185</v>
      </c>
      <c r="E216" s="44">
        <v>3423982022</v>
      </c>
      <c r="F216" s="68">
        <v>20227100168832</v>
      </c>
      <c r="G216" s="43">
        <v>44823</v>
      </c>
      <c r="H216" s="39">
        <f>IF(G216="","",WORKDAY(G216,I216,FESTIVOS!$A$2:$V$146))</f>
        <v>44830</v>
      </c>
      <c r="I216" s="47">
        <f>IFERROR(IFERROR(IF(B216=VLOOKUP(B216,Dependencias!$J$3:$J$4,1,FALSE),VLOOKUP(B216,Dependencias!$J$3:$K$4,2,FALSE)),VLOOKUP(A216,Dependencias!$F$3:$I$15,4,FALSE)),"")</f>
        <v>5</v>
      </c>
      <c r="J216" s="38" t="s">
        <v>190</v>
      </c>
      <c r="K216" s="45" t="s">
        <v>488</v>
      </c>
      <c r="L216" s="41" t="str">
        <f>IFERROR(VLOOKUP($C216,Dependencias!$A$2:$D$26,2,FALSE),"")</f>
        <v>Direccion de Gestion Corporativa</v>
      </c>
      <c r="M216" s="41" t="str">
        <f>IFERROR(VLOOKUP($C216,Dependencias!$A$2:$D$26,4,FALSE),"")</f>
        <v>Yamile Borja Martinez</v>
      </c>
      <c r="N216" s="46">
        <v>44827</v>
      </c>
      <c r="O216" s="42">
        <f>IF(N216="","Pendiente de respuesta",NETWORKDAYS(G216,N216,FESTIVOS!$A$2:$A$146))</f>
        <v>5</v>
      </c>
      <c r="P216" s="45" t="s">
        <v>196</v>
      </c>
      <c r="Q216" s="33"/>
    </row>
    <row r="217" spans="1:17" ht="17.25">
      <c r="A217" s="72" t="s">
        <v>47</v>
      </c>
      <c r="B217" s="72" t="s">
        <v>24</v>
      </c>
      <c r="C217" s="73">
        <v>700</v>
      </c>
      <c r="D217" s="38" t="s">
        <v>185</v>
      </c>
      <c r="E217" s="44">
        <v>3401262022</v>
      </c>
      <c r="F217" s="68">
        <v>20227100170392</v>
      </c>
      <c r="G217" s="43">
        <v>44826</v>
      </c>
      <c r="H217" s="39">
        <f>IF(G217="","",WORKDAY(G217,I217,FESTIVOS!$A$2:$V$146))</f>
        <v>44833</v>
      </c>
      <c r="I217" s="47">
        <f>IFERROR(IFERROR(IF(B217=VLOOKUP(B217,Dependencias!$J$3:$J$4,1,FALSE),VLOOKUP(B217,Dependencias!$J$3:$K$4,2,FALSE)),VLOOKUP(A217,Dependencias!$F$3:$I$15,4,FALSE)),"")</f>
        <v>5</v>
      </c>
      <c r="J217" s="38" t="s">
        <v>190</v>
      </c>
      <c r="K217" s="45" t="s">
        <v>489</v>
      </c>
      <c r="L217" s="41" t="str">
        <f>IFERROR(VLOOKUP($C217,Dependencias!$A$2:$D$26,2,FALSE),"")</f>
        <v>Direccion de Gestion Corporativa</v>
      </c>
      <c r="M217" s="41" t="str">
        <f>IFERROR(VLOOKUP($C217,Dependencias!$A$2:$D$26,4,FALSE),"")</f>
        <v>Yamile Borja Martinez</v>
      </c>
      <c r="N217" s="46">
        <v>44830</v>
      </c>
      <c r="O217" s="42">
        <f>IF(N217="","Pendiente de respuesta",NETWORKDAYS(G217,N217,FESTIVOS!$A$2:$A$146))</f>
        <v>3</v>
      </c>
      <c r="P217" s="45" t="s">
        <v>197</v>
      </c>
      <c r="Q217" s="33"/>
    </row>
    <row r="218" spans="1:17" ht="17.25">
      <c r="A218" s="72" t="s">
        <v>42</v>
      </c>
      <c r="B218" s="72" t="s">
        <v>186</v>
      </c>
      <c r="C218" s="73">
        <v>330</v>
      </c>
      <c r="D218" s="38" t="s">
        <v>194</v>
      </c>
      <c r="E218" s="44">
        <v>3406762022</v>
      </c>
      <c r="F218" s="68">
        <v>20227100170622</v>
      </c>
      <c r="G218" s="43">
        <v>44826</v>
      </c>
      <c r="H218" s="39">
        <f>IF(G218="","",WORKDAY(G218,I218,FESTIVOS!$A$2:$V$146))</f>
        <v>44847</v>
      </c>
      <c r="I218" s="47">
        <f>IFERROR(IFERROR(IF(B218=VLOOKUP(B218,Dependencias!$J$3:$J$4,1,FALSE),VLOOKUP(B218,Dependencias!$J$3:$K$4,2,FALSE)),VLOOKUP(A218,Dependencias!$F$3:$I$15,4,FALSE)),"")</f>
        <v>15</v>
      </c>
      <c r="J218" s="38" t="s">
        <v>144</v>
      </c>
      <c r="K218" s="45" t="s">
        <v>490</v>
      </c>
      <c r="L218" s="41" t="str">
        <f>IFERROR(VLOOKUP($C218,Dependencias!$A$2:$D$26,2,FALSE),"")</f>
        <v>Subdirección de Infraestructura y patrimonio cultural</v>
      </c>
      <c r="M218" s="41" t="str">
        <f>IFERROR(VLOOKUP($C218,Dependencias!$A$2:$D$26,4,FALSE),"")</f>
        <v>Ivan Dario Quiñones Sanchez</v>
      </c>
      <c r="N218" s="46"/>
      <c r="O218" s="42" t="str">
        <f>IF(N218="","Pendiente de respuesta",NETWORKDAYS(G218,N218,FESTIVOS!$A$2:$A$146))</f>
        <v>Pendiente de respuesta</v>
      </c>
      <c r="P218" s="45"/>
      <c r="Q218" s="33"/>
    </row>
    <row r="219" spans="1:17" ht="17.25">
      <c r="A219" s="72" t="s">
        <v>42</v>
      </c>
      <c r="B219" s="72" t="s">
        <v>24</v>
      </c>
      <c r="C219" s="73">
        <v>700</v>
      </c>
      <c r="D219" s="38" t="s">
        <v>188</v>
      </c>
      <c r="E219" s="44">
        <v>3407362022</v>
      </c>
      <c r="F219" s="68">
        <v>20227100172042</v>
      </c>
      <c r="G219" s="43">
        <v>44826</v>
      </c>
      <c r="H219" s="39">
        <f>IF(G219="","",WORKDAY(G219,I219,FESTIVOS!$A$2:$V$146))</f>
        <v>44833</v>
      </c>
      <c r="I219" s="47">
        <f>IFERROR(IFERROR(IF(B219=VLOOKUP(B219,Dependencias!$J$3:$J$4,1,FALSE),VLOOKUP(B219,Dependencias!$J$3:$K$4,2,FALSE)),VLOOKUP(A219,Dependencias!$F$3:$I$15,4,FALSE)),"")</f>
        <v>5</v>
      </c>
      <c r="J219" s="38" t="s">
        <v>190</v>
      </c>
      <c r="K219" s="45" t="s">
        <v>491</v>
      </c>
      <c r="L219" s="41" t="str">
        <f>IFERROR(VLOOKUP($C219,Dependencias!$A$2:$D$26,2,FALSE),"")</f>
        <v>Direccion de Gestion Corporativa</v>
      </c>
      <c r="M219" s="41" t="str">
        <f>IFERROR(VLOOKUP($C219,Dependencias!$A$2:$D$26,4,FALSE),"")</f>
        <v>Yamile Borja Martinez</v>
      </c>
      <c r="N219" s="46">
        <v>44830</v>
      </c>
      <c r="O219" s="42">
        <f>IF(N219="","Pendiente de respuesta",NETWORKDAYS(G219,N219,FESTIVOS!$A$2:$A$146))</f>
        <v>3</v>
      </c>
      <c r="P219" s="45" t="s">
        <v>238</v>
      </c>
      <c r="Q219" s="33"/>
    </row>
    <row r="220" spans="1:17" ht="17.25">
      <c r="A220" s="72" t="s">
        <v>42</v>
      </c>
      <c r="B220" s="72" t="s">
        <v>24</v>
      </c>
      <c r="C220" s="73">
        <v>700</v>
      </c>
      <c r="D220" s="38" t="s">
        <v>185</v>
      </c>
      <c r="E220" s="44">
        <v>3408782022</v>
      </c>
      <c r="F220" s="68">
        <v>20227100170752</v>
      </c>
      <c r="G220" s="43">
        <v>44826</v>
      </c>
      <c r="H220" s="39">
        <f>IF(G220="","",WORKDAY(G220,I220,FESTIVOS!$A$2:$V$146))</f>
        <v>44833</v>
      </c>
      <c r="I220" s="47">
        <f>IFERROR(IFERROR(IF(B220=VLOOKUP(B220,Dependencias!$J$3:$J$4,1,FALSE),VLOOKUP(B220,Dependencias!$J$3:$K$4,2,FALSE)),VLOOKUP(A220,Dependencias!$F$3:$I$15,4,FALSE)),"")</f>
        <v>5</v>
      </c>
      <c r="J220" s="38" t="s">
        <v>190</v>
      </c>
      <c r="K220" s="45" t="s">
        <v>492</v>
      </c>
      <c r="L220" s="41" t="str">
        <f>IFERROR(VLOOKUP($C220,Dependencias!$A$2:$D$26,2,FALSE),"")</f>
        <v>Direccion de Gestion Corporativa</v>
      </c>
      <c r="M220" s="41" t="str">
        <f>IFERROR(VLOOKUP($C220,Dependencias!$A$2:$D$26,4,FALSE),"")</f>
        <v>Yamile Borja Martinez</v>
      </c>
      <c r="N220" s="46">
        <v>44830</v>
      </c>
      <c r="O220" s="42">
        <f>IF(N220="","Pendiente de respuesta",NETWORKDAYS(G220,N220,FESTIVOS!$A$2:$A$146))</f>
        <v>3</v>
      </c>
      <c r="P220" s="45" t="s">
        <v>238</v>
      </c>
      <c r="Q220" s="33"/>
    </row>
    <row r="221" spans="1:17" ht="17.25">
      <c r="A221" s="72" t="s">
        <v>42</v>
      </c>
      <c r="B221" s="72" t="s">
        <v>186</v>
      </c>
      <c r="C221" s="73">
        <v>240</v>
      </c>
      <c r="D221" s="38" t="s">
        <v>185</v>
      </c>
      <c r="E221" s="44">
        <v>3441082022</v>
      </c>
      <c r="F221" s="68">
        <v>20227100169382</v>
      </c>
      <c r="G221" s="43">
        <v>44824</v>
      </c>
      <c r="H221" s="39">
        <f>IF(G221="","",WORKDAY(G221,I221,FESTIVOS!$A$2:$V$146))</f>
        <v>44845</v>
      </c>
      <c r="I221" s="47">
        <f>IFERROR(IFERROR(IF(B221=VLOOKUP(B221,Dependencias!$J$3:$J$4,1,FALSE),VLOOKUP(B221,Dependencias!$J$3:$K$4,2,FALSE)),VLOOKUP(A221,Dependencias!$F$3:$I$15,4,FALSE)),"")</f>
        <v>15</v>
      </c>
      <c r="J221" s="38" t="s">
        <v>142</v>
      </c>
      <c r="K221" s="45" t="s">
        <v>493</v>
      </c>
      <c r="L221" s="41" t="str">
        <f>IFERROR(VLOOKUP($C221,Dependencias!$A$2:$D$26,2,FALSE),"")</f>
        <v>Dirección de Economia, Estudios y Politica</v>
      </c>
      <c r="M221" s="41" t="str">
        <f>IFERROR(VLOOKUP($C221,Dependencias!$A$2:$D$26,4,FALSE),"")</f>
        <v>Mauricio Agudelo Ruiz</v>
      </c>
      <c r="N221" s="46"/>
      <c r="O221" s="42" t="str">
        <f>IF(N221="","Pendiente de respuesta",NETWORKDAYS(G221,N221,FESTIVOS!$A$2:$A$146))</f>
        <v>Pendiente de respuesta</v>
      </c>
      <c r="P221" s="45"/>
      <c r="Q221" s="33"/>
    </row>
    <row r="222" spans="1:17" ht="17.25">
      <c r="A222" s="72" t="s">
        <v>42</v>
      </c>
      <c r="B222" s="72" t="s">
        <v>24</v>
      </c>
      <c r="C222" s="73">
        <v>700</v>
      </c>
      <c r="D222" s="38" t="s">
        <v>185</v>
      </c>
      <c r="E222" s="44">
        <v>3443222022</v>
      </c>
      <c r="F222" s="68">
        <v>20227100169832</v>
      </c>
      <c r="G222" s="43">
        <v>44825</v>
      </c>
      <c r="H222" s="39">
        <f>IF(G222="","",WORKDAY(G222,I222,FESTIVOS!$A$2:$V$146))</f>
        <v>44832</v>
      </c>
      <c r="I222" s="47">
        <f>IFERROR(IFERROR(IF(B222=VLOOKUP(B222,Dependencias!$J$3:$J$4,1,FALSE),VLOOKUP(B222,Dependencias!$J$3:$K$4,2,FALSE)),VLOOKUP(A222,Dependencias!$F$3:$I$15,4,FALSE)),"")</f>
        <v>5</v>
      </c>
      <c r="J222" s="38" t="s">
        <v>190</v>
      </c>
      <c r="K222" s="45" t="s">
        <v>494</v>
      </c>
      <c r="L222" s="41" t="str">
        <f>IFERROR(VLOOKUP($C222,Dependencias!$A$2:$D$26,2,FALSE),"")</f>
        <v>Direccion de Gestion Corporativa</v>
      </c>
      <c r="M222" s="41" t="str">
        <f>IFERROR(VLOOKUP($C222,Dependencias!$A$2:$D$26,4,FALSE),"")</f>
        <v>Yamile Borja Martinez</v>
      </c>
      <c r="N222" s="46">
        <v>44830</v>
      </c>
      <c r="O222" s="42">
        <f>IF(N222="","Pendiente de respuesta",NETWORKDAYS(G222,N222,FESTIVOS!$A$2:$A$146))</f>
        <v>4</v>
      </c>
      <c r="P222" s="45"/>
      <c r="Q222" s="33"/>
    </row>
    <row r="223" spans="1:17" ht="17.25">
      <c r="A223" s="72" t="s">
        <v>42</v>
      </c>
      <c r="B223" s="72" t="s">
        <v>24</v>
      </c>
      <c r="C223" s="73">
        <v>700</v>
      </c>
      <c r="D223" s="38" t="s">
        <v>185</v>
      </c>
      <c r="E223" s="45">
        <v>3464502022</v>
      </c>
      <c r="F223" s="68">
        <v>20227100170502</v>
      </c>
      <c r="G223" s="43">
        <v>44826</v>
      </c>
      <c r="H223" s="39">
        <f>IF(G223="","",WORKDAY(G223,I223,FESTIVOS!$A$2:$V$146))</f>
        <v>44833</v>
      </c>
      <c r="I223" s="47">
        <f>IFERROR(IFERROR(IF(B223=VLOOKUP(B223,Dependencias!$J$3:$J$4,1,FALSE),VLOOKUP(B223,Dependencias!$J$3:$K$4,2,FALSE)),VLOOKUP(A223,Dependencias!$F$3:$I$15,4,FALSE)),"")</f>
        <v>5</v>
      </c>
      <c r="J223" s="38" t="s">
        <v>193</v>
      </c>
      <c r="K223" s="45" t="s">
        <v>495</v>
      </c>
      <c r="L223" s="41" t="str">
        <f>IFERROR(VLOOKUP($C223,Dependencias!$A$2:$D$26,2,FALSE),"")</f>
        <v>Direccion de Gestion Corporativa</v>
      </c>
      <c r="M223" s="41" t="str">
        <f>IFERROR(VLOOKUP($C223,Dependencias!$A$2:$D$26,4,FALSE),"")</f>
        <v>Yamile Borja Martinez</v>
      </c>
      <c r="N223" s="46">
        <v>44832</v>
      </c>
      <c r="O223" s="42">
        <f>IF(N223="","Pendiente de respuesta",NETWORKDAYS(G223,N223,FESTIVOS!$A$2:$A$146))</f>
        <v>5</v>
      </c>
      <c r="P223" s="45" t="s">
        <v>196</v>
      </c>
      <c r="Q223" s="33"/>
    </row>
    <row r="224" spans="1:17" ht="17.25">
      <c r="A224" s="72" t="s">
        <v>67</v>
      </c>
      <c r="B224" s="72" t="s">
        <v>186</v>
      </c>
      <c r="C224" s="73">
        <v>900</v>
      </c>
      <c r="D224" s="38" t="s">
        <v>185</v>
      </c>
      <c r="E224" s="44">
        <v>3452852022</v>
      </c>
      <c r="F224" s="68">
        <v>20227100170592</v>
      </c>
      <c r="G224" s="43">
        <v>44826</v>
      </c>
      <c r="H224" s="39">
        <f>IF(G224="","",WORKDAY(G224,I224,FESTIVOS!$A$2:$V$146))</f>
        <v>44847</v>
      </c>
      <c r="I224" s="47">
        <f>IFERROR(IFERROR(IF(B224=VLOOKUP(B224,Dependencias!$J$3:$J$4,1,FALSE),VLOOKUP(B224,Dependencias!$J$3:$K$4,2,FALSE)),VLOOKUP(A224,Dependencias!$F$3:$I$15,4,FALSE)),"")</f>
        <v>15</v>
      </c>
      <c r="J224" s="38" t="s">
        <v>187</v>
      </c>
      <c r="K224" s="45" t="s">
        <v>496</v>
      </c>
      <c r="L224" s="41" t="str">
        <f>IFERROR(VLOOKUP($C224,Dependencias!$A$2:$D$26,2,FALSE),"")</f>
        <v>Subsecretaria de Cultura Ciudadana y Gestión del Conocimiento</v>
      </c>
      <c r="M224" s="41" t="str">
        <f>IFERROR(VLOOKUP($C224,Dependencias!$A$2:$D$26,4,FALSE),"")</f>
        <v>Henry Samuel Murrain Knudson</v>
      </c>
      <c r="N224" s="46"/>
      <c r="O224" s="42" t="str">
        <f>IF(N224="","Pendiente de respuesta",NETWORKDAYS(G224,N224,FESTIVOS!$A$2:$A$146))</f>
        <v>Pendiente de respuesta</v>
      </c>
      <c r="P224" s="45"/>
      <c r="Q224" s="33"/>
    </row>
    <row r="225" spans="1:17" ht="17.25">
      <c r="A225" s="72" t="s">
        <v>47</v>
      </c>
      <c r="B225" s="72" t="s">
        <v>186</v>
      </c>
      <c r="C225" s="73">
        <v>220</v>
      </c>
      <c r="D225" s="38" t="s">
        <v>185</v>
      </c>
      <c r="E225" s="44">
        <v>3404902022</v>
      </c>
      <c r="F225" s="68">
        <v>20227100170602</v>
      </c>
      <c r="G225" s="43">
        <v>44826</v>
      </c>
      <c r="H225" s="39">
        <f>IF(G225="","",WORKDAY(G225,I225,FESTIVOS!$A$2:$V$146))</f>
        <v>44840</v>
      </c>
      <c r="I225" s="47">
        <f>IFERROR(IFERROR(IF(B225=VLOOKUP(B225,Dependencias!$J$3:$J$4,1,FALSE),VLOOKUP(B225,Dependencias!$J$3:$K$4,2,FALSE)),VLOOKUP(A225,Dependencias!$F$3:$I$15,4,FALSE)),"")</f>
        <v>10</v>
      </c>
      <c r="J225" s="38" t="s">
        <v>187</v>
      </c>
      <c r="K225" s="45" t="s">
        <v>497</v>
      </c>
      <c r="L225" s="41" t="str">
        <f>IFERROR(VLOOKUP($C225,Dependencias!$A$2:$D$26,2,FALSE),"")</f>
        <v>Dirección de Fomento</v>
      </c>
      <c r="M225" s="41" t="str">
        <f>IFERROR(VLOOKUP($C225,Dependencias!$A$2:$D$26,4,FALSE),"")</f>
        <v>Vanessa Barrenecha Samur</v>
      </c>
      <c r="N225" s="46"/>
      <c r="O225" s="42" t="str">
        <f>IF(N225="","Pendiente de respuesta",NETWORKDAYS(G225,N225,FESTIVOS!$A$2:$A$146))</f>
        <v>Pendiente de respuesta</v>
      </c>
      <c r="P225" s="45"/>
      <c r="Q225" s="33"/>
    </row>
    <row r="226" spans="1:17" ht="17.25">
      <c r="A226" s="72" t="s">
        <v>47</v>
      </c>
      <c r="B226" s="72" t="s">
        <v>24</v>
      </c>
      <c r="C226" s="73">
        <v>700</v>
      </c>
      <c r="D226" s="38" t="s">
        <v>185</v>
      </c>
      <c r="E226" s="44">
        <v>3407242022</v>
      </c>
      <c r="F226" s="68">
        <v>20227100170652</v>
      </c>
      <c r="G226" s="43">
        <v>44826</v>
      </c>
      <c r="H226" s="39">
        <f>IF(G226="","",WORKDAY(G226,I226,FESTIVOS!$A$2:$V$146))</f>
        <v>44833</v>
      </c>
      <c r="I226" s="47">
        <f>IFERROR(IFERROR(IF(B226=VLOOKUP(B226,Dependencias!$J$3:$J$4,1,FALSE),VLOOKUP(B226,Dependencias!$J$3:$K$4,2,FALSE)),VLOOKUP(A226,Dependencias!$F$3:$I$15,4,FALSE)),"")</f>
        <v>5</v>
      </c>
      <c r="J226" s="38" t="s">
        <v>144</v>
      </c>
      <c r="K226" s="45" t="s">
        <v>498</v>
      </c>
      <c r="L226" s="41" t="str">
        <f>IFERROR(VLOOKUP($C226,Dependencias!$A$2:$D$26,2,FALSE),"")</f>
        <v>Direccion de Gestion Corporativa</v>
      </c>
      <c r="M226" s="41" t="str">
        <f>IFERROR(VLOOKUP($C226,Dependencias!$A$2:$D$26,4,FALSE),"")</f>
        <v>Yamile Borja Martinez</v>
      </c>
      <c r="N226" s="46">
        <v>44833</v>
      </c>
      <c r="O226" s="42">
        <f>IF(N226="","Pendiente de respuesta",NETWORKDAYS(G226,N226,FESTIVOS!$A$2:$A$146))</f>
        <v>6</v>
      </c>
      <c r="P226" s="45" t="s">
        <v>196</v>
      </c>
      <c r="Q226" s="33"/>
    </row>
    <row r="227" spans="1:17" ht="17.25">
      <c r="A227" s="72" t="s">
        <v>42</v>
      </c>
      <c r="B227" s="72" t="s">
        <v>186</v>
      </c>
      <c r="C227" s="73">
        <v>800</v>
      </c>
      <c r="D227" s="38" t="s">
        <v>185</v>
      </c>
      <c r="E227" s="44">
        <v>3408582022</v>
      </c>
      <c r="F227" s="68">
        <v>20227100170732</v>
      </c>
      <c r="G227" s="43">
        <v>44826</v>
      </c>
      <c r="H227" s="39">
        <f>IF(G227="","",WORKDAY(G227,I227,FESTIVOS!$A$2:$V$146))</f>
        <v>44847</v>
      </c>
      <c r="I227" s="47">
        <f>IFERROR(IFERROR(IF(B227=VLOOKUP(B227,Dependencias!$J$3:$J$4,1,FALSE),VLOOKUP(B227,Dependencias!$J$3:$K$4,2,FALSE)),VLOOKUP(A227,Dependencias!$F$3:$I$15,4,FALSE)),"")</f>
        <v>15</v>
      </c>
      <c r="J227" s="38" t="s">
        <v>190</v>
      </c>
      <c r="K227" s="45" t="s">
        <v>499</v>
      </c>
      <c r="L227" s="41" t="str">
        <f>IFERROR(VLOOKUP($C227,Dependencias!$A$2:$D$26,2,FALSE),"")</f>
        <v>Dirección de Lectura y Bibliotecas</v>
      </c>
      <c r="M227" s="41" t="str">
        <f>IFERROR(VLOOKUP($C227,Dependencias!$A$2:$D$26,4,FALSE),"")</f>
        <v>Maria Consuelo Gaitan Gaitan</v>
      </c>
      <c r="N227" s="46"/>
      <c r="O227" s="42" t="str">
        <f>IF(N227="","Pendiente de respuesta",NETWORKDAYS(G227,N227,FESTIVOS!$A$2:$A$146))</f>
        <v>Pendiente de respuesta</v>
      </c>
      <c r="P227" s="45"/>
      <c r="Q227" s="33"/>
    </row>
    <row r="228" spans="1:17" ht="17.25">
      <c r="A228" s="72" t="s">
        <v>42</v>
      </c>
      <c r="B228" s="72" t="s">
        <v>24</v>
      </c>
      <c r="C228" s="73">
        <v>700</v>
      </c>
      <c r="D228" s="38" t="s">
        <v>185</v>
      </c>
      <c r="E228" s="44">
        <v>3453992022</v>
      </c>
      <c r="F228" s="68">
        <v>20227100170822</v>
      </c>
      <c r="G228" s="43">
        <v>44826</v>
      </c>
      <c r="H228" s="39">
        <f>IF(G228="","",WORKDAY(G228,I228,FESTIVOS!$A$2:$V$146))</f>
        <v>44833</v>
      </c>
      <c r="I228" s="47">
        <f>IFERROR(IFERROR(IF(B228=VLOOKUP(B228,Dependencias!$J$3:$J$4,1,FALSE),VLOOKUP(B228,Dependencias!$J$3:$K$4,2,FALSE)),VLOOKUP(A228,Dependencias!$F$3:$I$15,4,FALSE)),"")</f>
        <v>5</v>
      </c>
      <c r="J228" s="38" t="s">
        <v>190</v>
      </c>
      <c r="K228" s="45" t="s">
        <v>500</v>
      </c>
      <c r="L228" s="41" t="str">
        <f>IFERROR(VLOOKUP($C228,Dependencias!$A$2:$D$26,2,FALSE),"")</f>
        <v>Direccion de Gestion Corporativa</v>
      </c>
      <c r="M228" s="41" t="str">
        <f>IFERROR(VLOOKUP($C228,Dependencias!$A$2:$D$26,4,FALSE),"")</f>
        <v>Yamile Borja Martinez</v>
      </c>
      <c r="N228" s="46">
        <v>44831</v>
      </c>
      <c r="O228" s="42">
        <f>IF(N228="","Pendiente de respuesta",NETWORKDAYS(G228,N228,FESTIVOS!$A$2:$A$146))</f>
        <v>4</v>
      </c>
      <c r="P228" s="45" t="s">
        <v>196</v>
      </c>
      <c r="Q228" s="33"/>
    </row>
    <row r="229" spans="1:17" ht="17.25">
      <c r="A229" s="72" t="s">
        <v>42</v>
      </c>
      <c r="B229" s="72" t="s">
        <v>24</v>
      </c>
      <c r="C229" s="73">
        <v>700</v>
      </c>
      <c r="D229" s="38" t="s">
        <v>185</v>
      </c>
      <c r="E229" s="44">
        <v>3417612022</v>
      </c>
      <c r="F229" s="68">
        <v>20227100171222</v>
      </c>
      <c r="G229" s="43">
        <v>44827</v>
      </c>
      <c r="H229" s="39">
        <f>IF(G229="","",WORKDAY(G229,I229,FESTIVOS!$A$2:$V$146))</f>
        <v>44834</v>
      </c>
      <c r="I229" s="47">
        <f>IFERROR(IFERROR(IF(B229=VLOOKUP(B229,Dependencias!$J$3:$J$4,1,FALSE),VLOOKUP(B229,Dependencias!$J$3:$K$4,2,FALSE)),VLOOKUP(A229,Dependencias!$F$3:$I$15,4,FALSE)),"")</f>
        <v>5</v>
      </c>
      <c r="J229" s="38" t="s">
        <v>190</v>
      </c>
      <c r="K229" s="45" t="s">
        <v>501</v>
      </c>
      <c r="L229" s="41" t="str">
        <f>IFERROR(VLOOKUP($C229,Dependencias!$A$2:$D$26,2,FALSE),"")</f>
        <v>Direccion de Gestion Corporativa</v>
      </c>
      <c r="M229" s="41" t="str">
        <f>IFERROR(VLOOKUP($C229,Dependencias!$A$2:$D$26,4,FALSE),"")</f>
        <v>Yamile Borja Martinez</v>
      </c>
      <c r="N229" s="46">
        <v>44831</v>
      </c>
      <c r="O229" s="42">
        <f>IF(N229="","Pendiente de respuesta",NETWORKDAYS(G229,N229,FESTIVOS!$A$2:$A$146))</f>
        <v>3</v>
      </c>
      <c r="P229" s="45" t="s">
        <v>502</v>
      </c>
      <c r="Q229" s="33"/>
    </row>
    <row r="230" spans="1:17" ht="17.25">
      <c r="A230" s="72" t="s">
        <v>47</v>
      </c>
      <c r="B230" s="72" t="s">
        <v>186</v>
      </c>
      <c r="C230" s="73">
        <v>700</v>
      </c>
      <c r="D230" s="38" t="s">
        <v>185</v>
      </c>
      <c r="E230" s="44">
        <v>3418022022</v>
      </c>
      <c r="F230" s="68">
        <v>20227100171232</v>
      </c>
      <c r="G230" s="43">
        <v>44827</v>
      </c>
      <c r="H230" s="39">
        <f>IF(G230="","",WORKDAY(G230,I230,FESTIVOS!$A$2:$V$146))</f>
        <v>44841</v>
      </c>
      <c r="I230" s="47">
        <f>IFERROR(IFERROR(IF(B230=VLOOKUP(B230,Dependencias!$J$3:$J$4,1,FALSE),VLOOKUP(B230,Dependencias!$J$3:$K$4,2,FALSE)),VLOOKUP(A230,Dependencias!$F$3:$I$15,4,FALSE)),"")</f>
        <v>10</v>
      </c>
      <c r="J230" s="38" t="s">
        <v>187</v>
      </c>
      <c r="K230" s="45" t="s">
        <v>503</v>
      </c>
      <c r="L230" s="41" t="str">
        <f>IFERROR(VLOOKUP($C230,Dependencias!$A$2:$D$26,2,FALSE),"")</f>
        <v>Direccion de Gestion Corporativa</v>
      </c>
      <c r="M230" s="41" t="str">
        <f>IFERROR(VLOOKUP($C230,Dependencias!$A$2:$D$26,4,FALSE),"")</f>
        <v>Yamile Borja Martinez</v>
      </c>
      <c r="N230" s="46"/>
      <c r="O230" s="42" t="str">
        <f>IF(N230="","Pendiente de respuesta",NETWORKDAYS(G230,N230,FESTIVOS!$A$2:$A$146))</f>
        <v>Pendiente de respuesta</v>
      </c>
      <c r="P230" s="45"/>
      <c r="Q230" s="33"/>
    </row>
    <row r="231" spans="1:17" ht="17.25">
      <c r="A231" s="72" t="s">
        <v>42</v>
      </c>
      <c r="B231" s="72" t="s">
        <v>186</v>
      </c>
      <c r="C231" s="73">
        <v>330</v>
      </c>
      <c r="D231" s="38" t="s">
        <v>185</v>
      </c>
      <c r="E231" s="44">
        <v>3422222022</v>
      </c>
      <c r="F231" s="68">
        <v>20227100171322</v>
      </c>
      <c r="G231" s="43">
        <v>44827</v>
      </c>
      <c r="H231" s="39">
        <f>IF(G231="","",WORKDAY(G231,I231,FESTIVOS!$A$2:$V$146))</f>
        <v>44848</v>
      </c>
      <c r="I231" s="47">
        <f>IFERROR(IFERROR(IF(B231=VLOOKUP(B231,Dependencias!$J$3:$J$4,1,FALSE),VLOOKUP(B231,Dependencias!$J$3:$K$4,2,FALSE)),VLOOKUP(A231,Dependencias!$F$3:$I$15,4,FALSE)),"")</f>
        <v>15</v>
      </c>
      <c r="J231" s="38" t="s">
        <v>144</v>
      </c>
      <c r="K231" s="45" t="s">
        <v>504</v>
      </c>
      <c r="L231" s="41" t="str">
        <f>IFERROR(VLOOKUP($C231,Dependencias!$A$2:$D$26,2,FALSE),"")</f>
        <v>Subdirección de Infraestructura y patrimonio cultural</v>
      </c>
      <c r="M231" s="41" t="str">
        <f>IFERROR(VLOOKUP($C231,Dependencias!$A$2:$D$26,4,FALSE),"")</f>
        <v>Ivan Dario Quiñones Sanchez</v>
      </c>
      <c r="N231" s="46"/>
      <c r="O231" s="42" t="str">
        <f>IF(N231="","Pendiente de respuesta",NETWORKDAYS(G231,N231,FESTIVOS!$A$2:$A$146))</f>
        <v>Pendiente de respuesta</v>
      </c>
      <c r="P231" s="45"/>
      <c r="Q231" s="33"/>
    </row>
    <row r="232" spans="1:17" ht="17.25">
      <c r="A232" s="72" t="s">
        <v>42</v>
      </c>
      <c r="B232" s="72" t="s">
        <v>186</v>
      </c>
      <c r="C232" s="73">
        <v>220</v>
      </c>
      <c r="D232" s="38" t="s">
        <v>185</v>
      </c>
      <c r="E232" s="45">
        <v>3422442022</v>
      </c>
      <c r="F232" s="68">
        <v>20227100171332</v>
      </c>
      <c r="G232" s="43">
        <v>44827</v>
      </c>
      <c r="H232" s="39">
        <f>IF(G232="","",WORKDAY(G232,I232,FESTIVOS!$A$2:$V$146))</f>
        <v>44848</v>
      </c>
      <c r="I232" s="47">
        <f>IFERROR(IFERROR(IF(B232=VLOOKUP(B232,Dependencias!$J$3:$J$4,1,FALSE),VLOOKUP(B232,Dependencias!$J$3:$K$4,2,FALSE)),VLOOKUP(A232,Dependencias!$F$3:$I$15,4,FALSE)),"")</f>
        <v>15</v>
      </c>
      <c r="J232" s="38" t="s">
        <v>187</v>
      </c>
      <c r="K232" s="45" t="s">
        <v>505</v>
      </c>
      <c r="L232" s="41" t="str">
        <f>IFERROR(VLOOKUP($C232,Dependencias!$A$2:$D$26,2,FALSE),"")</f>
        <v>Dirección de Fomento</v>
      </c>
      <c r="M232" s="41" t="str">
        <f>IFERROR(VLOOKUP($C232,Dependencias!$A$2:$D$26,4,FALSE),"")</f>
        <v>Vanessa Barrenecha Samur</v>
      </c>
      <c r="N232" s="46"/>
      <c r="O232" s="42" t="str">
        <f>IF(N232="","Pendiente de respuesta",NETWORKDAYS(G232,N232,FESTIVOS!$A$2:$A$146))</f>
        <v>Pendiente de respuesta</v>
      </c>
      <c r="P232" s="45"/>
      <c r="Q232" s="33"/>
    </row>
    <row r="233" spans="1:17" ht="17.25">
      <c r="A233" s="72" t="s">
        <v>47</v>
      </c>
      <c r="B233" s="72" t="s">
        <v>186</v>
      </c>
      <c r="C233" s="73">
        <v>900</v>
      </c>
      <c r="D233" s="38" t="s">
        <v>188</v>
      </c>
      <c r="E233" s="44">
        <v>3413532022</v>
      </c>
      <c r="F233" s="68">
        <v>20227100174412</v>
      </c>
      <c r="G233" s="43">
        <v>44827</v>
      </c>
      <c r="H233" s="39">
        <f>IF(G233="","",WORKDAY(G233,I233,FESTIVOS!$A$2:$V$146))</f>
        <v>44841</v>
      </c>
      <c r="I233" s="47">
        <f>IFERROR(IFERROR(IF(B233=VLOOKUP(B233,Dependencias!$J$3:$J$4,1,FALSE),VLOOKUP(B233,Dependencias!$J$3:$K$4,2,FALSE)),VLOOKUP(A233,Dependencias!$F$3:$I$15,4,FALSE)),"")</f>
        <v>10</v>
      </c>
      <c r="J233" s="38" t="s">
        <v>142</v>
      </c>
      <c r="K233" s="45" t="s">
        <v>506</v>
      </c>
      <c r="L233" s="41" t="str">
        <f>IFERROR(VLOOKUP($C233,Dependencias!$A$2:$D$26,2,FALSE),"")</f>
        <v>Subsecretaria de Cultura Ciudadana y Gestión del Conocimiento</v>
      </c>
      <c r="M233" s="41" t="str">
        <f>IFERROR(VLOOKUP($C233,Dependencias!$A$2:$D$26,4,FALSE),"")</f>
        <v>Henry Samuel Murrain Knudson</v>
      </c>
      <c r="N233" s="46"/>
      <c r="O233" s="42" t="str">
        <f>IF(N233="","Pendiente de respuesta",NETWORKDAYS(G233,N233,FESTIVOS!$A$2:$A$146))</f>
        <v>Pendiente de respuesta</v>
      </c>
      <c r="P233" s="45"/>
      <c r="Q233" s="33"/>
    </row>
    <row r="234" spans="1:17" ht="17.25">
      <c r="A234" s="72" t="s">
        <v>42</v>
      </c>
      <c r="B234" s="72" t="s">
        <v>186</v>
      </c>
      <c r="C234" s="73">
        <v>240</v>
      </c>
      <c r="D234" s="38" t="s">
        <v>188</v>
      </c>
      <c r="E234" s="44">
        <v>3401152022</v>
      </c>
      <c r="F234" s="68">
        <v>20227100174442</v>
      </c>
      <c r="G234" s="43">
        <v>44827</v>
      </c>
      <c r="H234" s="39">
        <f>IF(G234="","",WORKDAY(G234,I234,FESTIVOS!$A$2:$V$146))</f>
        <v>44848</v>
      </c>
      <c r="I234" s="47">
        <f>IFERROR(IFERROR(IF(B234=VLOOKUP(B234,Dependencias!$J$3:$J$4,1,FALSE),VLOOKUP(B234,Dependencias!$J$3:$K$4,2,FALSE)),VLOOKUP(A234,Dependencias!$F$3:$I$15,4,FALSE)),"")</f>
        <v>15</v>
      </c>
      <c r="J234" s="38" t="s">
        <v>187</v>
      </c>
      <c r="K234" s="45" t="s">
        <v>507</v>
      </c>
      <c r="L234" s="41" t="str">
        <f>IFERROR(VLOOKUP($C234,Dependencias!$A$2:$D$26,2,FALSE),"")</f>
        <v>Dirección de Economia, Estudios y Politica</v>
      </c>
      <c r="M234" s="41" t="str">
        <f>IFERROR(VLOOKUP($C234,Dependencias!$A$2:$D$26,4,FALSE),"")</f>
        <v>Mauricio Agudelo Ruiz</v>
      </c>
      <c r="N234" s="46"/>
      <c r="O234" s="42" t="str">
        <f>IF(N234="","Pendiente de respuesta",NETWORKDAYS(G234,N234,FESTIVOS!$A$2:$A$146))</f>
        <v>Pendiente de respuesta</v>
      </c>
      <c r="P234" s="45"/>
      <c r="Q234" s="33"/>
    </row>
    <row r="235" spans="1:17" ht="17.25">
      <c r="A235" s="72" t="s">
        <v>47</v>
      </c>
      <c r="B235" s="72" t="s">
        <v>24</v>
      </c>
      <c r="C235" s="73">
        <v>700</v>
      </c>
      <c r="D235" s="38" t="s">
        <v>185</v>
      </c>
      <c r="E235" s="44">
        <v>3430602022</v>
      </c>
      <c r="F235" s="68">
        <v>20227100171572</v>
      </c>
      <c r="G235" s="43">
        <v>44830</v>
      </c>
      <c r="H235" s="39">
        <f>IF(G235="","",WORKDAY(G235,I235,FESTIVOS!$A$2:$V$146))</f>
        <v>44837</v>
      </c>
      <c r="I235" s="47">
        <f>IFERROR(IFERROR(IF(B235=VLOOKUP(B235,Dependencias!$J$3:$J$4,1,FALSE),VLOOKUP(B235,Dependencias!$J$3:$K$4,2,FALSE)),VLOOKUP(A235,Dependencias!$F$3:$I$15,4,FALSE)),"")</f>
        <v>5</v>
      </c>
      <c r="J235" s="38" t="s">
        <v>190</v>
      </c>
      <c r="K235" s="45" t="s">
        <v>508</v>
      </c>
      <c r="L235" s="41" t="str">
        <f>IFERROR(VLOOKUP($C235,Dependencias!$A$2:$D$26,2,FALSE),"")</f>
        <v>Direccion de Gestion Corporativa</v>
      </c>
      <c r="M235" s="41" t="str">
        <f>IFERROR(VLOOKUP($C235,Dependencias!$A$2:$D$26,4,FALSE),"")</f>
        <v>Yamile Borja Martinez</v>
      </c>
      <c r="N235" s="46">
        <v>44832</v>
      </c>
      <c r="O235" s="42">
        <f>IF(N235="","Pendiente de respuesta",NETWORKDAYS(G235,N235,FESTIVOS!$A$2:$A$146))</f>
        <v>3</v>
      </c>
      <c r="P235" s="45" t="s">
        <v>196</v>
      </c>
      <c r="Q235" s="33"/>
    </row>
    <row r="236" spans="1:17" ht="17.25">
      <c r="A236" s="72" t="s">
        <v>42</v>
      </c>
      <c r="B236" s="72" t="s">
        <v>186</v>
      </c>
      <c r="C236" s="73">
        <v>700</v>
      </c>
      <c r="D236" s="38" t="s">
        <v>188</v>
      </c>
      <c r="E236" s="44">
        <v>3433582022</v>
      </c>
      <c r="F236" s="68">
        <v>20227100174862</v>
      </c>
      <c r="G236" s="43">
        <v>44830</v>
      </c>
      <c r="H236" s="39">
        <f>IF(G236="","",WORKDAY(G236,I236,FESTIVOS!$A$2:$V$146))</f>
        <v>44852</v>
      </c>
      <c r="I236" s="47">
        <f>IFERROR(IFERROR(IF(B236=VLOOKUP(B236,Dependencias!$J$3:$J$4,1,FALSE),VLOOKUP(B236,Dependencias!$J$3:$K$4,2,FALSE)),VLOOKUP(A236,Dependencias!$F$3:$I$15,4,FALSE)),"")</f>
        <v>15</v>
      </c>
      <c r="J236" s="38" t="s">
        <v>190</v>
      </c>
      <c r="K236" s="45" t="s">
        <v>509</v>
      </c>
      <c r="L236" s="41" t="str">
        <f>IFERROR(VLOOKUP($C236,Dependencias!$A$2:$D$26,2,FALSE),"")</f>
        <v>Direccion de Gestion Corporativa</v>
      </c>
      <c r="M236" s="41" t="str">
        <f>IFERROR(VLOOKUP($C236,Dependencias!$A$2:$D$26,4,FALSE),"")</f>
        <v>Yamile Borja Martinez</v>
      </c>
      <c r="N236" s="46">
        <v>44832</v>
      </c>
      <c r="O236" s="42">
        <f>IF(N236="","Pendiente de respuesta",NETWORKDAYS(G236,N236,FESTIVOS!$A$2:$A$146))</f>
        <v>3</v>
      </c>
      <c r="P236" s="45" t="s">
        <v>510</v>
      </c>
      <c r="Q236" s="33"/>
    </row>
    <row r="237" spans="1:17" ht="17.25">
      <c r="A237" s="72" t="s">
        <v>47</v>
      </c>
      <c r="B237" s="72" t="s">
        <v>186</v>
      </c>
      <c r="C237" s="73">
        <v>220</v>
      </c>
      <c r="D237" s="38" t="s">
        <v>185</v>
      </c>
      <c r="E237" s="45">
        <v>3438272022</v>
      </c>
      <c r="F237" s="68">
        <v>20227100172132</v>
      </c>
      <c r="G237" s="43">
        <v>44830</v>
      </c>
      <c r="H237" s="39">
        <f>IF(G237="","",WORKDAY(G237,I237,FESTIVOS!$A$2:$V$146))</f>
        <v>44844</v>
      </c>
      <c r="I237" s="47">
        <f>IFERROR(IFERROR(IF(B237=VLOOKUP(B237,Dependencias!$J$3:$J$4,1,FALSE),VLOOKUP(B237,Dependencias!$J$3:$K$4,2,FALSE)),VLOOKUP(A237,Dependencias!$F$3:$I$15,4,FALSE)),"")</f>
        <v>10</v>
      </c>
      <c r="J237" s="38" t="s">
        <v>187</v>
      </c>
      <c r="K237" s="45" t="s">
        <v>511</v>
      </c>
      <c r="L237" s="41" t="str">
        <f>IFERROR(VLOOKUP($C237,Dependencias!$A$2:$D$26,2,FALSE),"")</f>
        <v>Dirección de Fomento</v>
      </c>
      <c r="M237" s="41" t="str">
        <f>IFERROR(VLOOKUP($C237,Dependencias!$A$2:$D$26,4,FALSE),"")</f>
        <v>Vanessa Barrenecha Samur</v>
      </c>
      <c r="N237" s="46"/>
      <c r="O237" s="42" t="str">
        <f>IF(N237="","Pendiente de respuesta",NETWORKDAYS(G237,N237,FESTIVOS!$A$2:$A$146))</f>
        <v>Pendiente de respuesta</v>
      </c>
      <c r="P237" s="45"/>
      <c r="Q237" s="33"/>
    </row>
    <row r="238" spans="1:17" ht="17.25">
      <c r="A238" s="72" t="s">
        <v>47</v>
      </c>
      <c r="B238" s="72" t="s">
        <v>186</v>
      </c>
      <c r="C238" s="73">
        <v>700</v>
      </c>
      <c r="D238" s="38" t="s">
        <v>188</v>
      </c>
      <c r="E238" s="44">
        <v>3408792022</v>
      </c>
      <c r="F238" s="70">
        <v>20227100173992</v>
      </c>
      <c r="G238" s="43">
        <v>44826</v>
      </c>
      <c r="H238" s="39">
        <f>IF(G238="","",WORKDAY(G238,I238,FESTIVOS!$A$2:$V$146))</f>
        <v>44840</v>
      </c>
      <c r="I238" s="47">
        <f>IFERROR(IFERROR(IF(B238=VLOOKUP(B238,Dependencias!$J$3:$J$4,1,FALSE),VLOOKUP(B238,Dependencias!$J$3:$K$4,2,FALSE)),VLOOKUP(A238,Dependencias!$F$3:$I$15,4,FALSE)),"")</f>
        <v>10</v>
      </c>
      <c r="J238" s="38" t="s">
        <v>153</v>
      </c>
      <c r="K238" s="45" t="s">
        <v>512</v>
      </c>
      <c r="L238" s="41" t="str">
        <f>IFERROR(VLOOKUP($C238,Dependencias!$A$2:$D$26,2,FALSE),"")</f>
        <v>Direccion de Gestion Corporativa</v>
      </c>
      <c r="M238" s="41" t="str">
        <f>IFERROR(VLOOKUP($C238,Dependencias!$A$2:$D$26,4,FALSE),"")</f>
        <v>Yamile Borja Martinez</v>
      </c>
      <c r="N238" s="46"/>
      <c r="O238" s="42" t="str">
        <f>IF(N238="","Pendiente de respuesta",NETWORKDAYS(G238,N238,FESTIVOS!$A$2:$A$146))</f>
        <v>Pendiente de respuesta</v>
      </c>
      <c r="P238" s="45"/>
      <c r="Q238" s="33"/>
    </row>
    <row r="239" spans="1:17" ht="17.25">
      <c r="A239" s="72" t="s">
        <v>47</v>
      </c>
      <c r="B239" s="72" t="s">
        <v>186</v>
      </c>
      <c r="C239" s="73">
        <v>700</v>
      </c>
      <c r="D239" s="38" t="s">
        <v>188</v>
      </c>
      <c r="E239" s="44">
        <v>3412792022</v>
      </c>
      <c r="F239" s="70">
        <v>20227100174022</v>
      </c>
      <c r="G239" s="43">
        <v>44826</v>
      </c>
      <c r="H239" s="39">
        <f>IF(G239="","",WORKDAY(G239,I239,FESTIVOS!$A$2:$V$146))</f>
        <v>44840</v>
      </c>
      <c r="I239" s="47">
        <f>IFERROR(IFERROR(IF(B239=VLOOKUP(B239,Dependencias!$J$3:$J$4,1,FALSE),VLOOKUP(B239,Dependencias!$J$3:$K$4,2,FALSE)),VLOOKUP(A239,Dependencias!$F$3:$I$15,4,FALSE)),"")</f>
        <v>10</v>
      </c>
      <c r="J239" s="38" t="s">
        <v>153</v>
      </c>
      <c r="K239" s="45" t="s">
        <v>513</v>
      </c>
      <c r="L239" s="41" t="str">
        <f>IFERROR(VLOOKUP($C239,Dependencias!$A$2:$D$26,2,FALSE),"")</f>
        <v>Direccion de Gestion Corporativa</v>
      </c>
      <c r="M239" s="41" t="str">
        <f>IFERROR(VLOOKUP($C239,Dependencias!$A$2:$D$26,4,FALSE),"")</f>
        <v>Yamile Borja Martinez</v>
      </c>
      <c r="N239" s="46"/>
      <c r="O239" s="42" t="str">
        <f>IF(N239="","Pendiente de respuesta",NETWORKDAYS(G239,N239,FESTIVOS!$A$2:$A$146))</f>
        <v>Pendiente de respuesta</v>
      </c>
      <c r="P239" s="45"/>
      <c r="Q239" s="33"/>
    </row>
    <row r="240" spans="1:17" ht="17.25">
      <c r="A240" s="72" t="s">
        <v>47</v>
      </c>
      <c r="B240" s="72" t="s">
        <v>186</v>
      </c>
      <c r="C240" s="73">
        <v>700</v>
      </c>
      <c r="D240" s="38" t="s">
        <v>188</v>
      </c>
      <c r="E240" s="44">
        <v>3412862022</v>
      </c>
      <c r="F240" s="70">
        <v>20227100174062</v>
      </c>
      <c r="G240" s="43">
        <v>44826</v>
      </c>
      <c r="H240" s="39">
        <f>IF(G240="","",WORKDAY(G240,I240,FESTIVOS!$A$2:$V$146))</f>
        <v>44840</v>
      </c>
      <c r="I240" s="47">
        <f>IFERROR(IFERROR(IF(B240=VLOOKUP(B240,Dependencias!$J$3:$J$4,1,FALSE),VLOOKUP(B240,Dependencias!$J$3:$K$4,2,FALSE)),VLOOKUP(A240,Dependencias!$F$3:$I$15,4,FALSE)),"")</f>
        <v>10</v>
      </c>
      <c r="J240" s="38" t="s">
        <v>153</v>
      </c>
      <c r="K240" s="45" t="s">
        <v>514</v>
      </c>
      <c r="L240" s="41" t="str">
        <f>IFERROR(VLOOKUP($C240,Dependencias!$A$2:$D$26,2,FALSE),"")</f>
        <v>Direccion de Gestion Corporativa</v>
      </c>
      <c r="M240" s="41" t="str">
        <f>IFERROR(VLOOKUP($C240,Dependencias!$A$2:$D$26,4,FALSE),"")</f>
        <v>Yamile Borja Martinez</v>
      </c>
      <c r="N240" s="46"/>
      <c r="O240" s="42" t="str">
        <f>IF(N240="","Pendiente de respuesta",NETWORKDAYS(G240,N240,FESTIVOS!$A$2:$A$146))</f>
        <v>Pendiente de respuesta</v>
      </c>
      <c r="P240" s="45"/>
      <c r="Q240" s="33"/>
    </row>
    <row r="241" spans="1:17" ht="17.25">
      <c r="A241" s="72" t="s">
        <v>47</v>
      </c>
      <c r="B241" s="72" t="s">
        <v>24</v>
      </c>
      <c r="C241" s="73">
        <v>700</v>
      </c>
      <c r="D241" s="38" t="s">
        <v>188</v>
      </c>
      <c r="E241" s="44">
        <v>3413242022</v>
      </c>
      <c r="F241" s="70">
        <v>20227100174082</v>
      </c>
      <c r="G241" s="43">
        <v>44827</v>
      </c>
      <c r="H241" s="39">
        <f>IF(G241="","",WORKDAY(G241,I241,FESTIVOS!$A$2:$V$146))</f>
        <v>44834</v>
      </c>
      <c r="I241" s="47">
        <f>IFERROR(IFERROR(IF(B241=VLOOKUP(B241,Dependencias!$J$3:$J$4,1,FALSE),VLOOKUP(B241,Dependencias!$J$3:$K$4,2,FALSE)),VLOOKUP(A241,Dependencias!$F$3:$I$15,4,FALSE)),"")</f>
        <v>5</v>
      </c>
      <c r="J241" s="38" t="s">
        <v>190</v>
      </c>
      <c r="K241" s="45" t="s">
        <v>515</v>
      </c>
      <c r="L241" s="41" t="str">
        <f>IFERROR(VLOOKUP($C241,Dependencias!$A$2:$D$26,2,FALSE),"")</f>
        <v>Direccion de Gestion Corporativa</v>
      </c>
      <c r="M241" s="41" t="str">
        <f>IFERROR(VLOOKUP($C241,Dependencias!$A$2:$D$26,4,FALSE),"")</f>
        <v>Yamile Borja Martinez</v>
      </c>
      <c r="N241" s="46">
        <v>44833</v>
      </c>
      <c r="O241" s="42">
        <f>IF(N241="","Pendiente de respuesta",NETWORKDAYS(G241,N241,FESTIVOS!$A$2:$A$146))</f>
        <v>5</v>
      </c>
      <c r="P241" s="45" t="s">
        <v>516</v>
      </c>
      <c r="Q241" s="33"/>
    </row>
    <row r="242" spans="1:17" ht="17.25">
      <c r="A242" s="72" t="s">
        <v>47</v>
      </c>
      <c r="B242" s="72" t="s">
        <v>186</v>
      </c>
      <c r="C242" s="73">
        <v>700</v>
      </c>
      <c r="D242" s="38" t="s">
        <v>185</v>
      </c>
      <c r="E242" s="44">
        <v>3414282022</v>
      </c>
      <c r="F242" s="68">
        <v>20227100171102</v>
      </c>
      <c r="G242" s="43">
        <v>44827</v>
      </c>
      <c r="H242" s="39">
        <f>IF(G242="","",WORKDAY(G242,I242,FESTIVOS!$A$2:$V$146))</f>
        <v>44841</v>
      </c>
      <c r="I242" s="47">
        <f>IFERROR(IFERROR(IF(B242=VLOOKUP(B242,Dependencias!$J$3:$J$4,1,FALSE),VLOOKUP(B242,Dependencias!$J$3:$K$4,2,FALSE)),VLOOKUP(A242,Dependencias!$F$3:$I$15,4,FALSE)),"")</f>
        <v>10</v>
      </c>
      <c r="J242" s="38" t="s">
        <v>153</v>
      </c>
      <c r="K242" s="45" t="s">
        <v>514</v>
      </c>
      <c r="L242" s="41" t="str">
        <f>IFERROR(VLOOKUP($C242,Dependencias!$A$2:$D$26,2,FALSE),"")</f>
        <v>Direccion de Gestion Corporativa</v>
      </c>
      <c r="M242" s="41" t="str">
        <f>IFERROR(VLOOKUP($C242,Dependencias!$A$2:$D$26,4,FALSE),"")</f>
        <v>Yamile Borja Martinez</v>
      </c>
      <c r="N242" s="46"/>
      <c r="O242" s="42" t="str">
        <f>IF(N242="","Pendiente de respuesta",NETWORKDAYS(G242,N242,FESTIVOS!$A$2:$A$146))</f>
        <v>Pendiente de respuesta</v>
      </c>
      <c r="P242" s="45"/>
      <c r="Q242" s="33"/>
    </row>
    <row r="243" spans="1:17" ht="17.25">
      <c r="A243" s="72" t="s">
        <v>42</v>
      </c>
      <c r="B243" s="72" t="s">
        <v>186</v>
      </c>
      <c r="C243" s="73">
        <v>730</v>
      </c>
      <c r="D243" s="38" t="s">
        <v>188</v>
      </c>
      <c r="E243" s="44">
        <v>3417242022</v>
      </c>
      <c r="F243" s="70">
        <v>20227100174362</v>
      </c>
      <c r="G243" s="43">
        <v>44827</v>
      </c>
      <c r="H243" s="39">
        <f>IF(G243="","",WORKDAY(G243,I243,FESTIVOS!$A$2:$V$146))</f>
        <v>44848</v>
      </c>
      <c r="I243" s="47">
        <f>IFERROR(IFERROR(IF(B243=VLOOKUP(B243,Dependencias!$J$3:$J$4,1,FALSE),VLOOKUP(B243,Dependencias!$J$3:$K$4,2,FALSE)),VLOOKUP(A243,Dependencias!$F$3:$I$15,4,FALSE)),"")</f>
        <v>15</v>
      </c>
      <c r="J243" s="38" t="s">
        <v>138</v>
      </c>
      <c r="K243" s="45" t="s">
        <v>517</v>
      </c>
      <c r="L243" s="41" t="str">
        <f>IFERROR(VLOOKUP($C243,Dependencias!$A$2:$D$26,2,FALSE),"")</f>
        <v>Grupo Interno De Trabajo De Gestión Del Talento Humano</v>
      </c>
      <c r="M243" s="41" t="str">
        <f>IFERROR(VLOOKUP($C243,Dependencias!$A$2:$D$26,4,FALSE),"")</f>
        <v>Alba Nohora Diaz Galan</v>
      </c>
      <c r="N243" s="46"/>
      <c r="O243" s="42" t="str">
        <f>IF(N243="","Pendiente de respuesta",NETWORKDAYS(G243,N243,FESTIVOS!$A$2:$A$146))</f>
        <v>Pendiente de respuesta</v>
      </c>
      <c r="P243" s="45"/>
      <c r="Q243" s="33"/>
    </row>
    <row r="244" spans="1:17" ht="17.25">
      <c r="A244" s="72" t="s">
        <v>47</v>
      </c>
      <c r="B244" s="72" t="s">
        <v>24</v>
      </c>
      <c r="C244" s="73">
        <v>700</v>
      </c>
      <c r="D244" s="38" t="s">
        <v>185</v>
      </c>
      <c r="E244" s="44">
        <v>3423212022</v>
      </c>
      <c r="F244" s="68">
        <v>20227100171432</v>
      </c>
      <c r="G244" s="43">
        <v>44827</v>
      </c>
      <c r="H244" s="39">
        <f>IF(G244="","",WORKDAY(G244,I244,FESTIVOS!$A$2:$V$146))</f>
        <v>44834</v>
      </c>
      <c r="I244" s="47">
        <f>IFERROR(IFERROR(IF(B244=VLOOKUP(B244,Dependencias!$J$3:$J$4,1,FALSE),VLOOKUP(B244,Dependencias!$J$3:$K$4,2,FALSE)),VLOOKUP(A244,Dependencias!$F$3:$I$15,4,FALSE)),"")</f>
        <v>5</v>
      </c>
      <c r="J244" s="38" t="s">
        <v>190</v>
      </c>
      <c r="K244" s="25" t="s">
        <v>518</v>
      </c>
      <c r="L244" s="41" t="str">
        <f>IFERROR(VLOOKUP($C244,Dependencias!$A$2:$D$26,2,FALSE),"")</f>
        <v>Direccion de Gestion Corporativa</v>
      </c>
      <c r="M244" s="41" t="str">
        <f>IFERROR(VLOOKUP($C244,Dependencias!$A$2:$D$26,4,FALSE),"")</f>
        <v>Yamile Borja Martinez</v>
      </c>
      <c r="N244" s="46">
        <v>44832</v>
      </c>
      <c r="O244" s="42">
        <f>IF(N244="","Pendiente de respuesta",NETWORKDAYS(G244,N244,FESTIVOS!$A$2:$A$146))</f>
        <v>4</v>
      </c>
      <c r="P244" s="45" t="s">
        <v>196</v>
      </c>
      <c r="Q244" s="33"/>
    </row>
    <row r="245" spans="1:17" ht="17.25">
      <c r="A245" s="72" t="s">
        <v>47</v>
      </c>
      <c r="B245" s="72" t="s">
        <v>186</v>
      </c>
      <c r="C245" s="73">
        <v>700</v>
      </c>
      <c r="D245" s="38" t="s">
        <v>185</v>
      </c>
      <c r="E245" s="44">
        <v>3423882022</v>
      </c>
      <c r="F245" s="68">
        <v>20227100171482</v>
      </c>
      <c r="G245" s="43">
        <v>44827</v>
      </c>
      <c r="H245" s="39">
        <f>IF(G245="","",WORKDAY(G245,I245,FESTIVOS!$A$2:$V$146))</f>
        <v>44841</v>
      </c>
      <c r="I245" s="47">
        <f>IFERROR(IFERROR(IF(B245=VLOOKUP(B245,Dependencias!$J$3:$J$4,1,FALSE),VLOOKUP(B245,Dependencias!$J$3:$K$4,2,FALSE)),VLOOKUP(A245,Dependencias!$F$3:$I$15,4,FALSE)),"")</f>
        <v>10</v>
      </c>
      <c r="J245" s="38" t="s">
        <v>153</v>
      </c>
      <c r="K245" s="45" t="s">
        <v>519</v>
      </c>
      <c r="L245" s="41" t="str">
        <f>IFERROR(VLOOKUP($C245,Dependencias!$A$2:$D$26,2,FALSE),"")</f>
        <v>Direccion de Gestion Corporativa</v>
      </c>
      <c r="M245" s="41" t="str">
        <f>IFERROR(VLOOKUP($C245,Dependencias!$A$2:$D$26,4,FALSE),"")</f>
        <v>Yamile Borja Martinez</v>
      </c>
      <c r="N245" s="46"/>
      <c r="O245" s="42" t="str">
        <f>IF(N245="","Pendiente de respuesta",NETWORKDAYS(G245,N245,FESTIVOS!$A$2:$A$146))</f>
        <v>Pendiente de respuesta</v>
      </c>
      <c r="P245" s="45"/>
      <c r="Q245" s="33"/>
    </row>
    <row r="246" spans="1:17" ht="17.25">
      <c r="A246" s="72" t="s">
        <v>52</v>
      </c>
      <c r="B246" s="72" t="s">
        <v>186</v>
      </c>
      <c r="C246" s="73">
        <v>900</v>
      </c>
      <c r="D246" s="38" t="s">
        <v>188</v>
      </c>
      <c r="E246" s="44">
        <v>3413512022</v>
      </c>
      <c r="F246" s="70">
        <v>20227100174572</v>
      </c>
      <c r="G246" s="43">
        <v>44827</v>
      </c>
      <c r="H246" s="39">
        <f>IF(G246="","",WORKDAY(G246,I246,FESTIVOS!$A$2:$V$146))</f>
        <v>44841</v>
      </c>
      <c r="I246" s="47">
        <f>IFERROR(IFERROR(IF(B246=VLOOKUP(B246,Dependencias!$J$3:$J$4,1,FALSE),VLOOKUP(B246,Dependencias!$J$3:$K$4,2,FALSE)),VLOOKUP(A246,Dependencias!$F$3:$I$15,4,FALSE)),"")</f>
        <v>10</v>
      </c>
      <c r="J246" s="38" t="s">
        <v>142</v>
      </c>
      <c r="K246" s="45" t="s">
        <v>521</v>
      </c>
      <c r="L246" s="41" t="str">
        <f>IFERROR(VLOOKUP($C246,Dependencias!$A$2:$D$26,2,FALSE),"")</f>
        <v>Subsecretaria de Cultura Ciudadana y Gestión del Conocimiento</v>
      </c>
      <c r="M246" s="41" t="str">
        <f>IFERROR(VLOOKUP($C246,Dependencias!$A$2:$D$26,4,FALSE),"")</f>
        <v>Henry Samuel Murrain Knudson</v>
      </c>
      <c r="N246" s="46"/>
      <c r="O246" s="42" t="str">
        <f>IF(N246="","Pendiente de respuesta",NETWORKDAYS(G246,N246,FESTIVOS!$A$2:$A$146))</f>
        <v>Pendiente de respuesta</v>
      </c>
      <c r="P246" s="45"/>
      <c r="Q246" s="33"/>
    </row>
    <row r="247" spans="1:17" ht="17.25">
      <c r="A247" s="72" t="s">
        <v>47</v>
      </c>
      <c r="B247" s="72" t="s">
        <v>24</v>
      </c>
      <c r="C247" s="73">
        <v>700</v>
      </c>
      <c r="D247" s="38" t="s">
        <v>188</v>
      </c>
      <c r="E247" s="44">
        <v>3426232022</v>
      </c>
      <c r="F247" s="70">
        <v>20227100174752</v>
      </c>
      <c r="G247" s="43">
        <v>44827</v>
      </c>
      <c r="H247" s="39">
        <f>IF(G247="","",WORKDAY(G247,I247,FESTIVOS!$A$2:$V$146))</f>
        <v>44834</v>
      </c>
      <c r="I247" s="47">
        <f>IFERROR(IFERROR(IF(B247=VLOOKUP(B247,Dependencias!$J$3:$J$4,1,FALSE),VLOOKUP(B247,Dependencias!$J$3:$K$4,2,FALSE)),VLOOKUP(A247,Dependencias!$F$3:$I$15,4,FALSE)),"")</f>
        <v>5</v>
      </c>
      <c r="J247" s="38" t="s">
        <v>190</v>
      </c>
      <c r="K247" s="45" t="s">
        <v>522</v>
      </c>
      <c r="L247" s="41" t="str">
        <f>IFERROR(VLOOKUP($C247,Dependencias!$A$2:$D$26,2,FALSE),"")</f>
        <v>Direccion de Gestion Corporativa</v>
      </c>
      <c r="M247" s="41" t="str">
        <f>IFERROR(VLOOKUP($C247,Dependencias!$A$2:$D$26,4,FALSE),"")</f>
        <v>Yamile Borja Martinez</v>
      </c>
      <c r="N247" s="46">
        <v>44833</v>
      </c>
      <c r="O247" s="42">
        <f>IF(N247="","Pendiente de respuesta",NETWORKDAYS(G247,N247,FESTIVOS!$A$2:$A$146))</f>
        <v>5</v>
      </c>
      <c r="P247" s="45" t="s">
        <v>516</v>
      </c>
      <c r="Q247" s="33"/>
    </row>
    <row r="248" spans="1:17" ht="17.25">
      <c r="A248" s="72" t="s">
        <v>47</v>
      </c>
      <c r="B248" s="72" t="s">
        <v>24</v>
      </c>
      <c r="C248" s="73">
        <v>700</v>
      </c>
      <c r="D248" s="38" t="s">
        <v>188</v>
      </c>
      <c r="E248" s="44">
        <v>3426262022</v>
      </c>
      <c r="F248" s="70">
        <v>20227100174782</v>
      </c>
      <c r="G248" s="43">
        <v>44827</v>
      </c>
      <c r="H248" s="39">
        <f>IF(G248="","",WORKDAY(G248,I248,FESTIVOS!$A$2:$V$146))</f>
        <v>44834</v>
      </c>
      <c r="I248" s="47">
        <f>IFERROR(IFERROR(IF(B248=VLOOKUP(B248,Dependencias!$J$3:$J$4,1,FALSE),VLOOKUP(B248,Dependencias!$J$3:$K$4,2,FALSE)),VLOOKUP(A248,Dependencias!$F$3:$I$15,4,FALSE)),"")</f>
        <v>5</v>
      </c>
      <c r="J248" s="38" t="s">
        <v>190</v>
      </c>
      <c r="K248" s="45" t="s">
        <v>523</v>
      </c>
      <c r="L248" s="41" t="str">
        <f>IFERROR(VLOOKUP($C248,Dependencias!$A$2:$D$26,2,FALSE),"")</f>
        <v>Direccion de Gestion Corporativa</v>
      </c>
      <c r="M248" s="41" t="str">
        <f>IFERROR(VLOOKUP($C248,Dependencias!$A$2:$D$26,4,FALSE),"")</f>
        <v>Yamile Borja Martinez</v>
      </c>
      <c r="N248" s="46">
        <v>44833</v>
      </c>
      <c r="O248" s="42">
        <f>IF(N248="","Pendiente de respuesta",NETWORKDAYS(G248,N248,FESTIVOS!$A$2:$A$146))</f>
        <v>5</v>
      </c>
      <c r="P248" s="45" t="s">
        <v>516</v>
      </c>
      <c r="Q248" s="33"/>
    </row>
    <row r="249" spans="1:17" ht="17.25">
      <c r="A249" s="72" t="s">
        <v>47</v>
      </c>
      <c r="B249" s="72" t="s">
        <v>24</v>
      </c>
      <c r="C249" s="73">
        <v>700</v>
      </c>
      <c r="D249" s="38" t="s">
        <v>188</v>
      </c>
      <c r="E249" s="44">
        <v>3429552022</v>
      </c>
      <c r="F249" s="70">
        <v>20227100174822</v>
      </c>
      <c r="G249" s="43">
        <v>44829</v>
      </c>
      <c r="H249" s="39">
        <f>IF(G249="","",WORKDAY(G249,I249,FESTIVOS!$A$2:$V$146))</f>
        <v>44834</v>
      </c>
      <c r="I249" s="47">
        <f>IFERROR(IFERROR(IF(B249=VLOOKUP(B249,Dependencias!$J$3:$J$4,1,FALSE),VLOOKUP(B249,Dependencias!$J$3:$K$4,2,FALSE)),VLOOKUP(A249,Dependencias!$F$3:$I$15,4,FALSE)),"")</f>
        <v>5</v>
      </c>
      <c r="J249" s="38" t="s">
        <v>190</v>
      </c>
      <c r="K249" s="45" t="s">
        <v>520</v>
      </c>
      <c r="L249" s="41" t="str">
        <f>IFERROR(VLOOKUP($C249,Dependencias!$A$2:$D$26,2,FALSE),"")</f>
        <v>Direccion de Gestion Corporativa</v>
      </c>
      <c r="M249" s="41" t="str">
        <f>IFERROR(VLOOKUP($C249,Dependencias!$A$2:$D$26,4,FALSE),"")</f>
        <v>Yamile Borja Martinez</v>
      </c>
      <c r="N249" s="46">
        <v>44833</v>
      </c>
      <c r="O249" s="42">
        <f>IF(N249="","Pendiente de respuesta",NETWORKDAYS(G249,N249,FESTIVOS!$A$2:$A$146))</f>
        <v>4</v>
      </c>
      <c r="P249" s="45" t="s">
        <v>516</v>
      </c>
      <c r="Q249" s="33"/>
    </row>
    <row r="250" spans="1:17" ht="17.25">
      <c r="A250" s="72" t="s">
        <v>47</v>
      </c>
      <c r="B250" s="72" t="s">
        <v>24</v>
      </c>
      <c r="C250" s="73">
        <v>700</v>
      </c>
      <c r="D250" s="38" t="s">
        <v>188</v>
      </c>
      <c r="E250" s="44">
        <v>3430082022</v>
      </c>
      <c r="F250" s="70">
        <v>20227100174842</v>
      </c>
      <c r="G250" s="43">
        <v>44829</v>
      </c>
      <c r="H250" s="39">
        <f>IF(G250="","",WORKDAY(G250,I250,FESTIVOS!$A$2:$V$146))</f>
        <v>44834</v>
      </c>
      <c r="I250" s="47">
        <f>IFERROR(IFERROR(IF(B250=VLOOKUP(B250,Dependencias!$J$3:$J$4,1,FALSE),VLOOKUP(B250,Dependencias!$J$3:$K$4,2,FALSE)),VLOOKUP(A250,Dependencias!$F$3:$I$15,4,FALSE)),"")</f>
        <v>5</v>
      </c>
      <c r="J250" s="38" t="s">
        <v>190</v>
      </c>
      <c r="K250" s="45" t="s">
        <v>524</v>
      </c>
      <c r="L250" s="41" t="str">
        <f>IFERROR(VLOOKUP($C250,Dependencias!$A$2:$D$26,2,FALSE),"")</f>
        <v>Direccion de Gestion Corporativa</v>
      </c>
      <c r="M250" s="41" t="str">
        <f>IFERROR(VLOOKUP($C250,Dependencias!$A$2:$D$26,4,FALSE),"")</f>
        <v>Yamile Borja Martinez</v>
      </c>
      <c r="N250" s="46">
        <v>44833</v>
      </c>
      <c r="O250" s="42">
        <f>IF(N250="","Pendiente de respuesta",NETWORKDAYS(G250,N250,FESTIVOS!$A$2:$A$146))</f>
        <v>4</v>
      </c>
      <c r="P250" s="45" t="s">
        <v>516</v>
      </c>
      <c r="Q250" s="33"/>
    </row>
    <row r="251" spans="1:17" ht="17.25">
      <c r="A251" s="72" t="s">
        <v>47</v>
      </c>
      <c r="B251" s="72" t="s">
        <v>186</v>
      </c>
      <c r="C251" s="73">
        <v>700</v>
      </c>
      <c r="D251" s="38" t="s">
        <v>188</v>
      </c>
      <c r="E251" s="44">
        <v>3430132022</v>
      </c>
      <c r="F251" s="70">
        <v>20227100174932</v>
      </c>
      <c r="G251" s="43">
        <v>44829</v>
      </c>
      <c r="H251" s="39">
        <f>IF(G251="","",WORKDAY(G251,I251,FESTIVOS!$A$2:$V$146))</f>
        <v>44841</v>
      </c>
      <c r="I251" s="47">
        <f>IFERROR(IFERROR(IF(B251=VLOOKUP(B251,Dependencias!$J$3:$J$4,1,FALSE),VLOOKUP(B251,Dependencias!$J$3:$K$4,2,FALSE)),VLOOKUP(A251,Dependencias!$F$3:$I$15,4,FALSE)),"")</f>
        <v>10</v>
      </c>
      <c r="J251" s="38" t="s">
        <v>153</v>
      </c>
      <c r="K251" s="45" t="s">
        <v>525</v>
      </c>
      <c r="L251" s="41" t="str">
        <f>IFERROR(VLOOKUP($C251,Dependencias!$A$2:$D$26,2,FALSE),"")</f>
        <v>Direccion de Gestion Corporativa</v>
      </c>
      <c r="M251" s="41" t="str">
        <f>IFERROR(VLOOKUP($C251,Dependencias!$A$2:$D$26,4,FALSE),"")</f>
        <v>Yamile Borja Martinez</v>
      </c>
      <c r="N251" s="46"/>
      <c r="O251" s="42" t="str">
        <f>IF(N251="","Pendiente de respuesta",NETWORKDAYS(G251,N251,FESTIVOS!$A$2:$A$146))</f>
        <v>Pendiente de respuesta</v>
      </c>
      <c r="P251" s="45"/>
      <c r="Q251" s="33"/>
    </row>
    <row r="252" spans="1:17" ht="17.25">
      <c r="A252" s="72" t="s">
        <v>47</v>
      </c>
      <c r="B252" s="72" t="s">
        <v>24</v>
      </c>
      <c r="C252" s="73">
        <v>700</v>
      </c>
      <c r="D252" s="38" t="s">
        <v>185</v>
      </c>
      <c r="E252" s="44">
        <v>3431042022</v>
      </c>
      <c r="F252" s="68">
        <v>20227100171642</v>
      </c>
      <c r="G252" s="43">
        <v>44830</v>
      </c>
      <c r="H252" s="39">
        <f>IF(G252="","",WORKDAY(G252,I252,FESTIVOS!$A$2:$V$146))</f>
        <v>44837</v>
      </c>
      <c r="I252" s="47">
        <f>IFERROR(IFERROR(IF(B252=VLOOKUP(B252,Dependencias!$J$3:$J$4,1,FALSE),VLOOKUP(B252,Dependencias!$J$3:$K$4,2,FALSE)),VLOOKUP(A252,Dependencias!$F$3:$I$15,4,FALSE)),"")</f>
        <v>5</v>
      </c>
      <c r="J252" s="38" t="s">
        <v>190</v>
      </c>
      <c r="K252" s="45" t="s">
        <v>526</v>
      </c>
      <c r="L252" s="41" t="str">
        <f>IFERROR(VLOOKUP($C252,Dependencias!$A$2:$D$26,2,FALSE),"")</f>
        <v>Direccion de Gestion Corporativa</v>
      </c>
      <c r="M252" s="41" t="str">
        <f>IFERROR(VLOOKUP($C252,Dependencias!$A$2:$D$26,4,FALSE),"")</f>
        <v>Yamile Borja Martinez</v>
      </c>
      <c r="N252" s="46">
        <v>44833</v>
      </c>
      <c r="O252" s="42">
        <f>IF(N252="","Pendiente de respuesta",NETWORKDAYS(G252,N252,FESTIVOS!$A$2:$A$146))</f>
        <v>4</v>
      </c>
      <c r="P252" s="45"/>
      <c r="Q252" s="33"/>
    </row>
    <row r="253" spans="1:17" ht="17.25">
      <c r="A253" s="72" t="s">
        <v>47</v>
      </c>
      <c r="B253" s="72" t="s">
        <v>24</v>
      </c>
      <c r="C253" s="73">
        <v>330</v>
      </c>
      <c r="D253" s="38" t="s">
        <v>188</v>
      </c>
      <c r="E253" s="44">
        <v>3435342022</v>
      </c>
      <c r="F253" s="70">
        <v>20227100175172</v>
      </c>
      <c r="G253" s="43">
        <v>44830</v>
      </c>
      <c r="H253" s="39">
        <f>IF(G253="","",WORKDAY(G253,I253,FESTIVOS!$A$2:$V$146))</f>
        <v>44837</v>
      </c>
      <c r="I253" s="47">
        <f>IFERROR(IFERROR(IF(B253=VLOOKUP(B253,Dependencias!$J$3:$J$4,1,FALSE),VLOOKUP(B253,Dependencias!$J$3:$K$4,2,FALSE)),VLOOKUP(A253,Dependencias!$F$3:$I$15,4,FALSE)),"")</f>
        <v>5</v>
      </c>
      <c r="J253" s="38" t="s">
        <v>144</v>
      </c>
      <c r="K253" s="25" t="s">
        <v>527</v>
      </c>
      <c r="L253" s="41" t="str">
        <f>IFERROR(VLOOKUP($C253,Dependencias!$A$2:$D$26,2,FALSE),"")</f>
        <v>Subdirección de Infraestructura y patrimonio cultural</v>
      </c>
      <c r="M253" s="41" t="str">
        <f>IFERROR(VLOOKUP($C253,Dependencias!$A$2:$D$26,4,FALSE),"")</f>
        <v>Ivan Dario Quiñones Sanchez</v>
      </c>
      <c r="N253" s="46">
        <v>44834</v>
      </c>
      <c r="O253" s="42">
        <f>IF(N253="","Pendiente de respuesta",NETWORKDAYS(G253,N253,FESTIVOS!$A$2:$A$146))</f>
        <v>5</v>
      </c>
      <c r="P253" s="45" t="s">
        <v>196</v>
      </c>
      <c r="Q253" s="33"/>
    </row>
    <row r="254" spans="1:17" ht="17.25">
      <c r="A254" s="72" t="s">
        <v>47</v>
      </c>
      <c r="B254" s="72" t="s">
        <v>186</v>
      </c>
      <c r="C254" s="73">
        <v>700</v>
      </c>
      <c r="D254" s="38" t="s">
        <v>188</v>
      </c>
      <c r="E254" s="44">
        <v>3444012022</v>
      </c>
      <c r="F254" s="70">
        <v>20227100175202</v>
      </c>
      <c r="G254" s="43">
        <v>44830</v>
      </c>
      <c r="H254" s="39">
        <f>IF(G254="","",WORKDAY(G254,I254,FESTIVOS!$A$2:$V$146))</f>
        <v>44844</v>
      </c>
      <c r="I254" s="47">
        <f>IFERROR(IFERROR(IF(B254=VLOOKUP(B254,Dependencias!$J$3:$J$4,1,FALSE),VLOOKUP(B254,Dependencias!$J$3:$K$4,2,FALSE)),VLOOKUP(A254,Dependencias!$F$3:$I$15,4,FALSE)),"")</f>
        <v>10</v>
      </c>
      <c r="J254" s="38" t="s">
        <v>153</v>
      </c>
      <c r="K254" s="45" t="s">
        <v>528</v>
      </c>
      <c r="L254" s="41" t="str">
        <f>IFERROR(VLOOKUP($C254,Dependencias!$A$2:$D$26,2,FALSE),"")</f>
        <v>Direccion de Gestion Corporativa</v>
      </c>
      <c r="M254" s="41" t="str">
        <f>IFERROR(VLOOKUP($C254,Dependencias!$A$2:$D$26,4,FALSE),"")</f>
        <v>Yamile Borja Martinez</v>
      </c>
      <c r="N254" s="46"/>
      <c r="O254" s="42" t="str">
        <f>IF(N254="","Pendiente de respuesta",NETWORKDAYS(G254,N254,FESTIVOS!$A$2:$A$146))</f>
        <v>Pendiente de respuesta</v>
      </c>
      <c r="P254" s="45"/>
      <c r="Q254" s="33"/>
    </row>
    <row r="255" spans="1:17" ht="17.25">
      <c r="A255" s="72" t="s">
        <v>47</v>
      </c>
      <c r="B255" s="72" t="s">
        <v>186</v>
      </c>
      <c r="C255" s="73">
        <v>700</v>
      </c>
      <c r="D255" s="38" t="s">
        <v>188</v>
      </c>
      <c r="E255" s="44">
        <v>3444832022</v>
      </c>
      <c r="F255" s="70">
        <v>20227100176042</v>
      </c>
      <c r="G255" s="43">
        <v>44830</v>
      </c>
      <c r="H255" s="39">
        <f>IF(G255="","",WORKDAY(G255,I255,FESTIVOS!$A$2:$V$146))</f>
        <v>44844</v>
      </c>
      <c r="I255" s="47">
        <f>IFERROR(IFERROR(IF(B255=VLOOKUP(B255,Dependencias!$J$3:$J$4,1,FALSE),VLOOKUP(B255,Dependencias!$J$3:$K$4,2,FALSE)),VLOOKUP(A255,Dependencias!$F$3:$I$15,4,FALSE)),"")</f>
        <v>10</v>
      </c>
      <c r="J255" s="38" t="s">
        <v>153</v>
      </c>
      <c r="K255" s="45" t="s">
        <v>529</v>
      </c>
      <c r="L255" s="41" t="str">
        <f>IFERROR(VLOOKUP($C255,Dependencias!$A$2:$D$26,2,FALSE),"")</f>
        <v>Direccion de Gestion Corporativa</v>
      </c>
      <c r="M255" s="41" t="str">
        <f>IFERROR(VLOOKUP($C255,Dependencias!$A$2:$D$26,4,FALSE),"")</f>
        <v>Yamile Borja Martinez</v>
      </c>
      <c r="N255" s="46"/>
      <c r="O255" s="42" t="str">
        <f>IF(N255="","Pendiente de respuesta",NETWORKDAYS(G255,N255,FESTIVOS!$A$2:$A$146))</f>
        <v>Pendiente de respuesta</v>
      </c>
      <c r="P255" s="45"/>
      <c r="Q255" s="33"/>
    </row>
    <row r="256" spans="1:17" ht="17.25">
      <c r="A256" s="72" t="s">
        <v>47</v>
      </c>
      <c r="B256" s="72" t="s">
        <v>24</v>
      </c>
      <c r="C256" s="73">
        <v>700</v>
      </c>
      <c r="D256" s="38" t="s">
        <v>188</v>
      </c>
      <c r="E256" s="44">
        <v>3445002022</v>
      </c>
      <c r="F256" s="70">
        <v>20227100175282</v>
      </c>
      <c r="G256" s="43">
        <v>44830</v>
      </c>
      <c r="H256" s="39">
        <f>IF(G256="","",WORKDAY(G256,I256,FESTIVOS!$A$2:$V$146))</f>
        <v>44837</v>
      </c>
      <c r="I256" s="47">
        <f>IFERROR(IFERROR(IF(B256=VLOOKUP(B256,Dependencias!$J$3:$J$4,1,FALSE),VLOOKUP(B256,Dependencias!$J$3:$K$4,2,FALSE)),VLOOKUP(A256,Dependencias!$F$3:$I$15,4,FALSE)),"")</f>
        <v>5</v>
      </c>
      <c r="J256" s="38" t="s">
        <v>190</v>
      </c>
      <c r="K256" s="45" t="s">
        <v>530</v>
      </c>
      <c r="L256" s="41" t="str">
        <f>IFERROR(VLOOKUP($C256,Dependencias!$A$2:$D$26,2,FALSE),"")</f>
        <v>Direccion de Gestion Corporativa</v>
      </c>
      <c r="M256" s="41" t="str">
        <f>IFERROR(VLOOKUP($C256,Dependencias!$A$2:$D$26,4,FALSE),"")</f>
        <v>Yamile Borja Martinez</v>
      </c>
      <c r="N256" s="46">
        <v>44833</v>
      </c>
      <c r="O256" s="42">
        <f>IF(N256="","Pendiente de respuesta",NETWORKDAYS(G256,N256,FESTIVOS!$A$2:$A$146))</f>
        <v>4</v>
      </c>
      <c r="P256" s="45"/>
      <c r="Q256" s="33"/>
    </row>
    <row r="257" spans="1:17" ht="17.25">
      <c r="A257" s="72" t="s">
        <v>67</v>
      </c>
      <c r="B257" s="72" t="s">
        <v>186</v>
      </c>
      <c r="C257" s="73">
        <v>800</v>
      </c>
      <c r="D257" s="38" t="s">
        <v>188</v>
      </c>
      <c r="E257" s="44">
        <v>3256412022</v>
      </c>
      <c r="F257" s="68">
        <v>20227100175032</v>
      </c>
      <c r="G257" s="43">
        <v>44831</v>
      </c>
      <c r="H257" s="39">
        <f>IF(G257="","",WORKDAY(G257,I257,FESTIVOS!$A$2:$V$146))</f>
        <v>44853</v>
      </c>
      <c r="I257" s="47">
        <f>IFERROR(IFERROR(IF(B257=VLOOKUP(B257,Dependencias!$J$3:$J$4,1,FALSE),VLOOKUP(B257,Dependencias!$J$3:$K$4,2,FALSE)),VLOOKUP(A257,Dependencias!$F$3:$I$15,4,FALSE)),"")</f>
        <v>15</v>
      </c>
      <c r="J257" s="38" t="s">
        <v>150</v>
      </c>
      <c r="K257" s="45" t="s">
        <v>531</v>
      </c>
      <c r="L257" s="41" t="str">
        <f>IFERROR(VLOOKUP($C257,Dependencias!$A$2:$D$26,2,FALSE),"")</f>
        <v>Dirección de Lectura y Bibliotecas</v>
      </c>
      <c r="M257" s="41" t="str">
        <f>IFERROR(VLOOKUP($C257,Dependencias!$A$2:$D$26,4,FALSE),"")</f>
        <v>Maria Consuelo Gaitan Gaitan</v>
      </c>
      <c r="N257" s="46"/>
      <c r="O257" s="42" t="str">
        <f>IF(N257="","Pendiente de respuesta",NETWORKDAYS(G257,N257,FESTIVOS!$A$2:$A$146))</f>
        <v>Pendiente de respuesta</v>
      </c>
      <c r="P257" s="45"/>
      <c r="Q257" s="33"/>
    </row>
    <row r="258" spans="1:17" ht="17.25">
      <c r="A258" s="72" t="s">
        <v>42</v>
      </c>
      <c r="B258" s="72" t="s">
        <v>186</v>
      </c>
      <c r="C258" s="73">
        <v>330</v>
      </c>
      <c r="D258" s="38" t="s">
        <v>185</v>
      </c>
      <c r="E258" s="44">
        <v>3452032022</v>
      </c>
      <c r="F258" s="68">
        <v>20227100173032</v>
      </c>
      <c r="G258" s="43">
        <v>44831</v>
      </c>
      <c r="H258" s="39">
        <f>IF(G258="","",WORKDAY(G258,I258,FESTIVOS!$A$2:$V$146))</f>
        <v>44853</v>
      </c>
      <c r="I258" s="47">
        <f>IFERROR(IFERROR(IF(B258=VLOOKUP(B258,Dependencias!$J$3:$J$4,1,FALSE),VLOOKUP(B258,Dependencias!$J$3:$K$4,2,FALSE)),VLOOKUP(A258,Dependencias!$F$3:$I$15,4,FALSE)),"")</f>
        <v>15</v>
      </c>
      <c r="J258" s="38" t="s">
        <v>144</v>
      </c>
      <c r="K258" s="45" t="s">
        <v>532</v>
      </c>
      <c r="L258" s="41" t="str">
        <f>IFERROR(VLOOKUP($C258,Dependencias!$A$2:$D$26,2,FALSE),"")</f>
        <v>Subdirección de Infraestructura y patrimonio cultural</v>
      </c>
      <c r="M258" s="41" t="str">
        <f>IFERROR(VLOOKUP($C258,Dependencias!$A$2:$D$26,4,FALSE),"")</f>
        <v>Ivan Dario Quiñones Sanchez</v>
      </c>
      <c r="N258" s="46"/>
      <c r="O258" s="42" t="str">
        <f>IF(N258="","Pendiente de respuesta",NETWORKDAYS(G258,N258,FESTIVOS!$A$2:$A$146))</f>
        <v>Pendiente de respuesta</v>
      </c>
      <c r="P258" s="45"/>
      <c r="Q258" s="33"/>
    </row>
    <row r="259" spans="1:17" ht="17.25">
      <c r="A259" s="72" t="s">
        <v>35</v>
      </c>
      <c r="B259" s="72" t="s">
        <v>186</v>
      </c>
      <c r="C259" s="73">
        <v>210</v>
      </c>
      <c r="D259" s="38" t="s">
        <v>185</v>
      </c>
      <c r="E259" s="44">
        <v>3454902022</v>
      </c>
      <c r="F259" s="68">
        <v>20227100173212</v>
      </c>
      <c r="G259" s="43">
        <v>44831</v>
      </c>
      <c r="H259" s="39">
        <f>IF(G259="","",WORKDAY(G259,I259,FESTIVOS!$A$2:$V$146))</f>
        <v>44853</v>
      </c>
      <c r="I259" s="47">
        <f>IFERROR(IFERROR(IF(B259=VLOOKUP(B259,Dependencias!$J$3:$J$4,1,FALSE),VLOOKUP(B259,Dependencias!$J$3:$K$4,2,FALSE)),VLOOKUP(A259,Dependencias!$F$3:$I$15,4,FALSE)),"")</f>
        <v>15</v>
      </c>
      <c r="J259" s="38" t="s">
        <v>189</v>
      </c>
      <c r="K259" s="45" t="s">
        <v>533</v>
      </c>
      <c r="L259" s="41" t="str">
        <f>IFERROR(VLOOKUP($C259,Dependencias!$A$2:$D$26,2,FALSE),"")</f>
        <v>Dirección de Asuntos Locales y Participación</v>
      </c>
      <c r="M259" s="41" t="str">
        <f>IFERROR(VLOOKUP($C259,Dependencias!$A$2:$D$26,4,FALSE),"")</f>
        <v>Alejandro Franco Plata</v>
      </c>
      <c r="N259" s="46"/>
      <c r="O259" s="42" t="str">
        <f>IF(N259="","Pendiente de respuesta",NETWORKDAYS(G259,N259,FESTIVOS!$A$2:$A$146))</f>
        <v>Pendiente de respuesta</v>
      </c>
      <c r="P259" s="45"/>
      <c r="Q259" s="33"/>
    </row>
    <row r="260" spans="1:17" ht="17.25">
      <c r="A260" s="72" t="s">
        <v>42</v>
      </c>
      <c r="B260" s="72" t="s">
        <v>186</v>
      </c>
      <c r="C260" s="73">
        <v>310</v>
      </c>
      <c r="D260" s="38" t="s">
        <v>185</v>
      </c>
      <c r="E260" s="44">
        <v>3457152022</v>
      </c>
      <c r="F260" s="68">
        <v>20227100173352</v>
      </c>
      <c r="G260" s="43">
        <v>44831</v>
      </c>
      <c r="H260" s="39">
        <f>IF(G260="","",WORKDAY(G260,I260,FESTIVOS!$A$2:$V$146))</f>
        <v>44853</v>
      </c>
      <c r="I260" s="47">
        <f>IFERROR(IFERROR(IF(B260=VLOOKUP(B260,Dependencias!$J$3:$J$4,1,FALSE),VLOOKUP(B260,Dependencias!$J$3:$K$4,2,FALSE)),VLOOKUP(A260,Dependencias!$F$3:$I$15,4,FALSE)),"")</f>
        <v>15</v>
      </c>
      <c r="J260" s="38" t="s">
        <v>187</v>
      </c>
      <c r="K260" s="45" t="s">
        <v>534</v>
      </c>
      <c r="L260" s="41" t="str">
        <f>IFERROR(VLOOKUP($C260,Dependencias!$A$2:$D$26,2,FALSE),"")</f>
        <v>Subdirección de Gestión Cultural y Artística</v>
      </c>
      <c r="M260" s="41" t="str">
        <f>IFERROR(VLOOKUP($C260,Dependencias!$A$2:$D$26,4,FALSE),"")</f>
        <v>Ines Elvira Montealegre Martinez</v>
      </c>
      <c r="N260" s="46"/>
      <c r="O260" s="42" t="str">
        <f>IF(N260="","Pendiente de respuesta",NETWORKDAYS(G260,N260,FESTIVOS!$A$2:$A$146))</f>
        <v>Pendiente de respuesta</v>
      </c>
      <c r="P260" s="45"/>
      <c r="Q260" s="33"/>
    </row>
    <row r="261" spans="1:17" ht="17.25">
      <c r="A261" s="72" t="s">
        <v>42</v>
      </c>
      <c r="B261" s="72" t="s">
        <v>186</v>
      </c>
      <c r="C261" s="73">
        <v>900</v>
      </c>
      <c r="D261" s="38" t="s">
        <v>185</v>
      </c>
      <c r="E261" s="44">
        <v>3463302022</v>
      </c>
      <c r="F261" s="68">
        <v>20227100173642</v>
      </c>
      <c r="G261" s="43">
        <v>44832</v>
      </c>
      <c r="H261" s="39">
        <f>IF(G261="","",WORKDAY(G261,I261,FESTIVOS!$A$2:$V$146))</f>
        <v>44854</v>
      </c>
      <c r="I261" s="47">
        <f>IFERROR(IFERROR(IF(B261=VLOOKUP(B261,Dependencias!$J$3:$J$4,1,FALSE),VLOOKUP(B261,Dependencias!$J$3:$K$4,2,FALSE)),VLOOKUP(A261,Dependencias!$F$3:$I$15,4,FALSE)),"")</f>
        <v>15</v>
      </c>
      <c r="J261" s="38" t="s">
        <v>187</v>
      </c>
      <c r="K261" s="45" t="s">
        <v>535</v>
      </c>
      <c r="L261" s="41" t="str">
        <f>IFERROR(VLOOKUP($C261,Dependencias!$A$2:$D$26,2,FALSE),"")</f>
        <v>Subsecretaria de Cultura Ciudadana y Gestión del Conocimiento</v>
      </c>
      <c r="M261" s="41" t="str">
        <f>IFERROR(VLOOKUP($C261,Dependencias!$A$2:$D$26,4,FALSE),"")</f>
        <v>Henry Samuel Murrain Knudson</v>
      </c>
      <c r="N261" s="46"/>
      <c r="O261" s="42" t="str">
        <f>IF(N261="","Pendiente de respuesta",NETWORKDAYS(G261,N261,FESTIVOS!$A$2:$A$146))</f>
        <v>Pendiente de respuesta</v>
      </c>
      <c r="P261" s="45"/>
      <c r="Q261" s="33"/>
    </row>
    <row r="262" spans="1:17" ht="17.25">
      <c r="A262" s="72" t="s">
        <v>47</v>
      </c>
      <c r="B262" s="72" t="s">
        <v>24</v>
      </c>
      <c r="C262" s="73">
        <v>700</v>
      </c>
      <c r="D262" s="38" t="s">
        <v>185</v>
      </c>
      <c r="E262" s="44">
        <v>3465532022</v>
      </c>
      <c r="F262" s="68">
        <v>20227100173232</v>
      </c>
      <c r="G262" s="43">
        <v>44831</v>
      </c>
      <c r="H262" s="39">
        <f>IF(G262="","",WORKDAY(G262,I262,FESTIVOS!$A$2:$V$146))</f>
        <v>44838</v>
      </c>
      <c r="I262" s="47">
        <f>IFERROR(IFERROR(IF(B262=VLOOKUP(B262,Dependencias!$J$3:$J$4,1,FALSE),VLOOKUP(B262,Dependencias!$J$3:$K$4,2,FALSE)),VLOOKUP(A262,Dependencias!$F$3:$I$15,4,FALSE)),"")</f>
        <v>5</v>
      </c>
      <c r="J262" s="38" t="s">
        <v>190</v>
      </c>
      <c r="K262" s="45" t="s">
        <v>536</v>
      </c>
      <c r="L262" s="41" t="str">
        <f>IFERROR(VLOOKUP($C262,Dependencias!$A$2:$D$26,2,FALSE),"")</f>
        <v>Direccion de Gestion Corporativa</v>
      </c>
      <c r="M262" s="41" t="str">
        <f>IFERROR(VLOOKUP($C262,Dependencias!$A$2:$D$26,4,FALSE),"")</f>
        <v>Yamile Borja Martinez</v>
      </c>
      <c r="N262" s="46">
        <v>44832</v>
      </c>
      <c r="O262" s="42">
        <f>IF(N262="","Pendiente de respuesta",NETWORKDAYS(G262,N262,FESTIVOS!$A$2:$A$146))</f>
        <v>2</v>
      </c>
      <c r="P262" s="45" t="s">
        <v>196</v>
      </c>
      <c r="Q262" s="33"/>
    </row>
    <row r="263" spans="1:17" ht="17.25">
      <c r="A263" s="72" t="s">
        <v>42</v>
      </c>
      <c r="B263" s="72" t="s">
        <v>186</v>
      </c>
      <c r="C263" s="73">
        <v>710</v>
      </c>
      <c r="D263" s="38" t="s">
        <v>188</v>
      </c>
      <c r="E263" s="44">
        <v>3469792022</v>
      </c>
      <c r="F263" s="68">
        <v>20227100174582</v>
      </c>
      <c r="G263" s="43">
        <v>44832</v>
      </c>
      <c r="H263" s="39">
        <f>IF(G263="","",WORKDAY(G263,I263,FESTIVOS!$A$2:$V$146))</f>
        <v>44854</v>
      </c>
      <c r="I263" s="47">
        <f>IFERROR(IFERROR(IF(B263=VLOOKUP(B263,Dependencias!$J$3:$J$4,1,FALSE),VLOOKUP(B263,Dependencias!$J$3:$K$4,2,FALSE)),VLOOKUP(A263,Dependencias!$F$3:$I$15,4,FALSE)),"")</f>
        <v>15</v>
      </c>
      <c r="J263" s="38" t="s">
        <v>138</v>
      </c>
      <c r="K263" s="45" t="s">
        <v>198</v>
      </c>
      <c r="L263" s="41" t="str">
        <f>IFERROR(VLOOKUP($C263,Dependencias!$A$2:$D$26,2,FALSE),"")</f>
        <v>Grupo Interno de Trabajo de Gestion de Servicios Administrativos</v>
      </c>
      <c r="M263" s="41" t="str">
        <f>IFERROR(VLOOKUP($C263,Dependencias!$A$2:$D$26,4,FALSE),"")</f>
        <v>Rafael Arturo Berrio Escobar</v>
      </c>
      <c r="N263" s="46"/>
      <c r="O263" s="42" t="str">
        <f>IF(N263="","Pendiente de respuesta",NETWORKDAYS(G263,N263,FESTIVOS!$A$2:$A$146))</f>
        <v>Pendiente de respuesta</v>
      </c>
      <c r="P263" s="45"/>
      <c r="Q263" s="33"/>
    </row>
    <row r="264" spans="1:17" ht="17.25">
      <c r="A264" s="72" t="s">
        <v>47</v>
      </c>
      <c r="B264" s="72" t="s">
        <v>24</v>
      </c>
      <c r="C264" s="73">
        <v>700</v>
      </c>
      <c r="D264" s="38" t="s">
        <v>188</v>
      </c>
      <c r="E264" s="44">
        <v>3400292022</v>
      </c>
      <c r="F264" s="68">
        <v>20227100175882</v>
      </c>
      <c r="G264" s="43">
        <v>44826</v>
      </c>
      <c r="H264" s="39">
        <f>IF(G264="","",WORKDAY(G264,I264,FESTIVOS!$A$2:$V$146))</f>
        <v>44833</v>
      </c>
      <c r="I264" s="47">
        <f>IFERROR(IFERROR(IF(B264=VLOOKUP(B264,Dependencias!$J$3:$J$4,1,FALSE),VLOOKUP(B264,Dependencias!$J$3:$K$4,2,FALSE)),VLOOKUP(A264,Dependencias!$F$3:$I$15,4,FALSE)),"")</f>
        <v>5</v>
      </c>
      <c r="J264" s="38" t="s">
        <v>190</v>
      </c>
      <c r="K264" s="45" t="s">
        <v>537</v>
      </c>
      <c r="L264" s="41" t="str">
        <f>IFERROR(VLOOKUP($C264,Dependencias!$A$2:$D$26,2,FALSE),"")</f>
        <v>Direccion de Gestion Corporativa</v>
      </c>
      <c r="M264" s="41" t="str">
        <f>IFERROR(VLOOKUP($C264,Dependencias!$A$2:$D$26,4,FALSE),"")</f>
        <v>Yamile Borja Martinez</v>
      </c>
      <c r="N264" s="46">
        <v>44833</v>
      </c>
      <c r="O264" s="42">
        <f>IF(N264="","Pendiente de respuesta",NETWORKDAYS(G264,N264,FESTIVOS!$A$2:$A$146))</f>
        <v>6</v>
      </c>
      <c r="P264" s="45" t="s">
        <v>516</v>
      </c>
      <c r="Q264" s="33"/>
    </row>
    <row r="265" spans="1:17" ht="17.25">
      <c r="A265" s="72" t="s">
        <v>47</v>
      </c>
      <c r="B265" s="72" t="s">
        <v>186</v>
      </c>
      <c r="C265" s="73">
        <v>800</v>
      </c>
      <c r="D265" s="38" t="s">
        <v>188</v>
      </c>
      <c r="E265" s="44">
        <v>3400312022</v>
      </c>
      <c r="F265" s="68">
        <v>20227100175872</v>
      </c>
      <c r="G265" s="43">
        <v>44826</v>
      </c>
      <c r="H265" s="39">
        <f>IF(G265="","",WORKDAY(G265,I265,FESTIVOS!$A$2:$V$146))</f>
        <v>44840</v>
      </c>
      <c r="I265" s="47">
        <f>IFERROR(IFERROR(IF(B265=VLOOKUP(B265,Dependencias!$J$3:$J$4,1,FALSE),VLOOKUP(B265,Dependencias!$J$3:$K$4,2,FALSE)),VLOOKUP(A265,Dependencias!$F$3:$I$15,4,FALSE)),"")</f>
        <v>10</v>
      </c>
      <c r="J265" s="38" t="s">
        <v>150</v>
      </c>
      <c r="K265" s="45" t="s">
        <v>538</v>
      </c>
      <c r="L265" s="41" t="str">
        <f>IFERROR(VLOOKUP($C265,Dependencias!$A$2:$D$26,2,FALSE),"")</f>
        <v>Dirección de Lectura y Bibliotecas</v>
      </c>
      <c r="M265" s="41" t="str">
        <f>IFERROR(VLOOKUP($C265,Dependencias!$A$2:$D$26,4,FALSE),"")</f>
        <v>Maria Consuelo Gaitan Gaitan</v>
      </c>
      <c r="N265" s="46"/>
      <c r="O265" s="42" t="str">
        <f>IF(N265="","Pendiente de respuesta",NETWORKDAYS(G265,N265,FESTIVOS!$A$2:$A$146))</f>
        <v>Pendiente de respuesta</v>
      </c>
      <c r="P265" s="45"/>
      <c r="Q265" s="33"/>
    </row>
    <row r="266" spans="1:17" ht="17.25">
      <c r="A266" s="72" t="s">
        <v>47</v>
      </c>
      <c r="B266" s="72" t="s">
        <v>186</v>
      </c>
      <c r="C266" s="73">
        <v>700</v>
      </c>
      <c r="D266" s="38" t="s">
        <v>188</v>
      </c>
      <c r="E266" s="44">
        <v>3399602022</v>
      </c>
      <c r="F266" s="68">
        <v>20227100175912</v>
      </c>
      <c r="G266" s="43">
        <v>44826</v>
      </c>
      <c r="H266" s="39">
        <f>IF(G266="","",WORKDAY(G266,I266,FESTIVOS!$A$2:$V$146))</f>
        <v>44840</v>
      </c>
      <c r="I266" s="47">
        <f>IFERROR(IFERROR(IF(B266=VLOOKUP(B266,Dependencias!$J$3:$J$4,1,FALSE),VLOOKUP(B266,Dependencias!$J$3:$K$4,2,FALSE)),VLOOKUP(A266,Dependencias!$F$3:$I$15,4,FALSE)),"")</f>
        <v>10</v>
      </c>
      <c r="J266" s="38" t="s">
        <v>153</v>
      </c>
      <c r="K266" s="45" t="s">
        <v>539</v>
      </c>
      <c r="L266" s="41" t="str">
        <f>IFERROR(VLOOKUP($C266,Dependencias!$A$2:$D$26,2,FALSE),"")</f>
        <v>Direccion de Gestion Corporativa</v>
      </c>
      <c r="M266" s="41" t="str">
        <f>IFERROR(VLOOKUP($C266,Dependencias!$A$2:$D$26,4,FALSE),"")</f>
        <v>Yamile Borja Martinez</v>
      </c>
      <c r="N266" s="46"/>
      <c r="O266" s="42" t="str">
        <f>IF(N266="","Pendiente de respuesta",NETWORKDAYS(G266,N266,FESTIVOS!$A$2:$A$146))</f>
        <v>Pendiente de respuesta</v>
      </c>
      <c r="P266" s="45"/>
      <c r="Q266" s="33"/>
    </row>
    <row r="267" spans="1:17" ht="17.25">
      <c r="A267" s="72" t="s">
        <v>47</v>
      </c>
      <c r="B267" s="72" t="s">
        <v>186</v>
      </c>
      <c r="C267" s="73">
        <v>800</v>
      </c>
      <c r="D267" s="38" t="s">
        <v>185</v>
      </c>
      <c r="E267" s="44">
        <v>3401082022</v>
      </c>
      <c r="F267" s="68">
        <v>20227100170332</v>
      </c>
      <c r="G267" s="43">
        <v>44826</v>
      </c>
      <c r="H267" s="39">
        <f>IF(G267="","",WORKDAY(G267,I267,FESTIVOS!$A$2:$V$146))</f>
        <v>44840</v>
      </c>
      <c r="I267" s="47">
        <f>IFERROR(IFERROR(IF(B267=VLOOKUP(B267,Dependencias!$J$3:$J$4,1,FALSE),VLOOKUP(B267,Dependencias!$J$3:$K$4,2,FALSE)),VLOOKUP(A267,Dependencias!$F$3:$I$15,4,FALSE)),"")</f>
        <v>10</v>
      </c>
      <c r="J267" s="38" t="s">
        <v>150</v>
      </c>
      <c r="K267" s="45" t="s">
        <v>538</v>
      </c>
      <c r="L267" s="41" t="str">
        <f>IFERROR(VLOOKUP($C267,Dependencias!$A$2:$D$26,2,FALSE),"")</f>
        <v>Dirección de Lectura y Bibliotecas</v>
      </c>
      <c r="M267" s="41" t="str">
        <f>IFERROR(VLOOKUP($C267,Dependencias!$A$2:$D$26,4,FALSE),"")</f>
        <v>Maria Consuelo Gaitan Gaitan</v>
      </c>
      <c r="N267" s="46"/>
      <c r="O267" s="42" t="str">
        <f>IF(N267="","Pendiente de respuesta",NETWORKDAYS(G267,N267,FESTIVOS!$A$2:$A$146))</f>
        <v>Pendiente de respuesta</v>
      </c>
      <c r="P267" s="45"/>
      <c r="Q267" s="33"/>
    </row>
    <row r="268" spans="1:17" ht="17.25">
      <c r="A268" s="72" t="s">
        <v>47</v>
      </c>
      <c r="B268" s="72" t="s">
        <v>186</v>
      </c>
      <c r="C268" s="73">
        <v>800</v>
      </c>
      <c r="D268" s="38" t="s">
        <v>185</v>
      </c>
      <c r="E268" s="44">
        <v>3401132022</v>
      </c>
      <c r="F268" s="68">
        <v>20227100170352</v>
      </c>
      <c r="G268" s="43">
        <v>44826</v>
      </c>
      <c r="H268" s="39">
        <f>IF(G268="","",WORKDAY(G268,I268,FESTIVOS!$A$2:$V$146))</f>
        <v>44840</v>
      </c>
      <c r="I268" s="47">
        <f>IFERROR(IFERROR(IF(B268=VLOOKUP(B268,Dependencias!$J$3:$J$4,1,FALSE),VLOOKUP(B268,Dependencias!$J$3:$K$4,2,FALSE)),VLOOKUP(A268,Dependencias!$F$3:$I$15,4,FALSE)),"")</f>
        <v>10</v>
      </c>
      <c r="J268" s="38" t="s">
        <v>150</v>
      </c>
      <c r="K268" s="45" t="s">
        <v>538</v>
      </c>
      <c r="L268" s="41" t="str">
        <f>IFERROR(VLOOKUP($C268,Dependencias!$A$2:$D$26,2,FALSE),"")</f>
        <v>Dirección de Lectura y Bibliotecas</v>
      </c>
      <c r="M268" s="41" t="str">
        <f>IFERROR(VLOOKUP($C268,Dependencias!$A$2:$D$26,4,FALSE),"")</f>
        <v>Maria Consuelo Gaitan Gaitan</v>
      </c>
      <c r="N268" s="46"/>
      <c r="O268" s="42" t="str">
        <f>IF(N268="","Pendiente de respuesta",NETWORKDAYS(G268,N268,FESTIVOS!$A$2:$A$146))</f>
        <v>Pendiente de respuesta</v>
      </c>
      <c r="P268" s="45"/>
      <c r="Q268" s="33"/>
    </row>
    <row r="269" spans="1:17" ht="17.25">
      <c r="A269" s="72" t="s">
        <v>47</v>
      </c>
      <c r="B269" s="72" t="s">
        <v>24</v>
      </c>
      <c r="C269" s="73">
        <v>700</v>
      </c>
      <c r="D269" s="38" t="s">
        <v>188</v>
      </c>
      <c r="E269" s="44">
        <v>3403972022</v>
      </c>
      <c r="F269" s="68">
        <v>20227100175952</v>
      </c>
      <c r="G269" s="43">
        <v>44826</v>
      </c>
      <c r="H269" s="39">
        <f>IF(G269="","",WORKDAY(G269,I269,FESTIVOS!$A$2:$V$146))</f>
        <v>44833</v>
      </c>
      <c r="I269" s="47">
        <f>IFERROR(IFERROR(IF(B269=VLOOKUP(B269,Dependencias!$J$3:$J$4,1,FALSE),VLOOKUP(B269,Dependencias!$J$3:$K$4,2,FALSE)),VLOOKUP(A269,Dependencias!$F$3:$I$15,4,FALSE)),"")</f>
        <v>5</v>
      </c>
      <c r="J269" s="38" t="s">
        <v>190</v>
      </c>
      <c r="K269" s="45" t="s">
        <v>540</v>
      </c>
      <c r="L269" s="41" t="str">
        <f>IFERROR(VLOOKUP($C269,Dependencias!$A$2:$D$26,2,FALSE),"")</f>
        <v>Direccion de Gestion Corporativa</v>
      </c>
      <c r="M269" s="41" t="str">
        <f>IFERROR(VLOOKUP($C269,Dependencias!$A$2:$D$26,4,FALSE),"")</f>
        <v>Yamile Borja Martinez</v>
      </c>
      <c r="N269" s="46">
        <v>44833</v>
      </c>
      <c r="O269" s="42">
        <f>IF(N269="","Pendiente de respuesta",NETWORKDAYS(G269,N269,FESTIVOS!$A$2:$A$146))</f>
        <v>6</v>
      </c>
      <c r="P269" s="45" t="s">
        <v>516</v>
      </c>
      <c r="Q269" s="33"/>
    </row>
    <row r="270" spans="1:17" ht="17.25">
      <c r="A270" s="72" t="s">
        <v>47</v>
      </c>
      <c r="B270" s="72" t="s">
        <v>24</v>
      </c>
      <c r="C270" s="73">
        <v>700</v>
      </c>
      <c r="D270" s="38" t="s">
        <v>188</v>
      </c>
      <c r="E270" s="44">
        <v>3399582022</v>
      </c>
      <c r="F270" s="68">
        <v>20227100176002</v>
      </c>
      <c r="G270" s="43">
        <v>44826</v>
      </c>
      <c r="H270" s="39">
        <f>IF(G270="","",WORKDAY(G270,I270,FESTIVOS!$A$2:$V$146))</f>
        <v>44833</v>
      </c>
      <c r="I270" s="47">
        <f>IFERROR(IFERROR(IF(B270=VLOOKUP(B270,Dependencias!$J$3:$J$4,1,FALSE),VLOOKUP(B270,Dependencias!$J$3:$K$4,2,FALSE)),VLOOKUP(A270,Dependencias!$F$3:$I$15,4,FALSE)),"")</f>
        <v>5</v>
      </c>
      <c r="J270" s="38" t="s">
        <v>190</v>
      </c>
      <c r="K270" s="45" t="s">
        <v>541</v>
      </c>
      <c r="L270" s="41" t="str">
        <f>IFERROR(VLOOKUP($C270,Dependencias!$A$2:$D$26,2,FALSE),"")</f>
        <v>Direccion de Gestion Corporativa</v>
      </c>
      <c r="M270" s="41" t="str">
        <f>IFERROR(VLOOKUP($C270,Dependencias!$A$2:$D$26,4,FALSE),"")</f>
        <v>Yamile Borja Martinez</v>
      </c>
      <c r="N270" s="46">
        <v>44833</v>
      </c>
      <c r="O270" s="42">
        <f>IF(N270="","Pendiente de respuesta",NETWORKDAYS(G270,N270,FESTIVOS!$A$2:$A$146))</f>
        <v>6</v>
      </c>
      <c r="P270" s="45" t="s">
        <v>516</v>
      </c>
      <c r="Q270" s="33"/>
    </row>
    <row r="271" spans="1:17" ht="17.25">
      <c r="A271" s="72" t="s">
        <v>82</v>
      </c>
      <c r="B271" s="72" t="s">
        <v>186</v>
      </c>
      <c r="C271" s="73">
        <v>700</v>
      </c>
      <c r="D271" s="38" t="s">
        <v>188</v>
      </c>
      <c r="E271" s="44">
        <v>3412802022</v>
      </c>
      <c r="F271" s="68">
        <v>20227100176282</v>
      </c>
      <c r="G271" s="43">
        <v>44827</v>
      </c>
      <c r="H271" s="39">
        <f>IF(G271="","",WORKDAY(G271,I271,FESTIVOS!$A$2:$V$146))</f>
        <v>44848</v>
      </c>
      <c r="I271" s="47">
        <f>IFERROR(IFERROR(IF(B271=VLOOKUP(B271,Dependencias!$J$3:$J$4,1,FALSE),VLOOKUP(B271,Dependencias!$J$3:$K$4,2,FALSE)),VLOOKUP(A271,Dependencias!$F$3:$I$15,4,FALSE)),"")</f>
        <v>15</v>
      </c>
      <c r="J271" s="38" t="s">
        <v>153</v>
      </c>
      <c r="K271" s="45" t="s">
        <v>542</v>
      </c>
      <c r="L271" s="41" t="str">
        <f>IFERROR(VLOOKUP($C271,Dependencias!$A$2:$D$26,2,FALSE),"")</f>
        <v>Direccion de Gestion Corporativa</v>
      </c>
      <c r="M271" s="41" t="str">
        <f>IFERROR(VLOOKUP($C271,Dependencias!$A$2:$D$26,4,FALSE),"")</f>
        <v>Yamile Borja Martinez</v>
      </c>
      <c r="N271" s="46"/>
      <c r="O271" s="42" t="str">
        <f>IF(N271="","Pendiente de respuesta",NETWORKDAYS(G271,N271,FESTIVOS!$A$2:$A$146))</f>
        <v>Pendiente de respuesta</v>
      </c>
      <c r="P271" s="45"/>
      <c r="Q271" s="33"/>
    </row>
    <row r="272" spans="1:17" ht="17.25">
      <c r="A272" s="72" t="s">
        <v>47</v>
      </c>
      <c r="B272" s="72" t="s">
        <v>186</v>
      </c>
      <c r="C272" s="73">
        <v>700</v>
      </c>
      <c r="D272" s="38" t="s">
        <v>188</v>
      </c>
      <c r="E272" s="44">
        <v>3413232022</v>
      </c>
      <c r="F272" s="68">
        <v>20227100176312</v>
      </c>
      <c r="G272" s="43">
        <v>44827</v>
      </c>
      <c r="H272" s="39">
        <f>IF(G272="","",WORKDAY(G272,I272,FESTIVOS!$A$2:$V$146))</f>
        <v>44841</v>
      </c>
      <c r="I272" s="47">
        <f>IFERROR(IFERROR(IF(B272=VLOOKUP(B272,Dependencias!$J$3:$J$4,1,FALSE),VLOOKUP(B272,Dependencias!$J$3:$K$4,2,FALSE)),VLOOKUP(A272,Dependencias!$F$3:$I$15,4,FALSE)),"")</f>
        <v>10</v>
      </c>
      <c r="J272" s="38" t="s">
        <v>190</v>
      </c>
      <c r="K272" s="45" t="s">
        <v>543</v>
      </c>
      <c r="L272" s="41" t="str">
        <f>IFERROR(VLOOKUP($C272,Dependencias!$A$2:$D$26,2,FALSE),"")</f>
        <v>Direccion de Gestion Corporativa</v>
      </c>
      <c r="M272" s="41" t="str">
        <f>IFERROR(VLOOKUP($C272,Dependencias!$A$2:$D$26,4,FALSE),"")</f>
        <v>Yamile Borja Martinez</v>
      </c>
      <c r="N272" s="46">
        <v>44837</v>
      </c>
      <c r="O272" s="42">
        <f>IF(N272="","Pendiente de respuesta",NETWORKDAYS(G272,N272,FESTIVOS!$A$2:$A$146))</f>
        <v>7</v>
      </c>
      <c r="P272" s="45" t="s">
        <v>544</v>
      </c>
      <c r="Q272" s="33"/>
    </row>
    <row r="273" spans="1:17" ht="17.25">
      <c r="A273" s="72" t="s">
        <v>47</v>
      </c>
      <c r="B273" s="72" t="s">
        <v>186</v>
      </c>
      <c r="C273" s="73">
        <v>700</v>
      </c>
      <c r="D273" s="38" t="s">
        <v>188</v>
      </c>
      <c r="E273" s="44">
        <v>3413252022</v>
      </c>
      <c r="F273" s="68">
        <v>20227100176332</v>
      </c>
      <c r="G273" s="43">
        <v>44827</v>
      </c>
      <c r="H273" s="39">
        <f>IF(G273="","",WORKDAY(G273,I273,FESTIVOS!$A$2:$V$146))</f>
        <v>44841</v>
      </c>
      <c r="I273" s="47">
        <f>IFERROR(IFERROR(IF(B273=VLOOKUP(B273,Dependencias!$J$3:$J$4,1,FALSE),VLOOKUP(B273,Dependencias!$J$3:$K$4,2,FALSE)),VLOOKUP(A273,Dependencias!$F$3:$I$15,4,FALSE)),"")</f>
        <v>10</v>
      </c>
      <c r="J273" s="38" t="s">
        <v>190</v>
      </c>
      <c r="K273" s="45" t="s">
        <v>543</v>
      </c>
      <c r="L273" s="41" t="str">
        <f>IFERROR(VLOOKUP($C273,Dependencias!$A$2:$D$26,2,FALSE),"")</f>
        <v>Direccion de Gestion Corporativa</v>
      </c>
      <c r="M273" s="41" t="str">
        <f>IFERROR(VLOOKUP($C273,Dependencias!$A$2:$D$26,4,FALSE),"")</f>
        <v>Yamile Borja Martinez</v>
      </c>
      <c r="N273" s="46">
        <v>44837</v>
      </c>
      <c r="O273" s="42">
        <f>IF(N273="","Pendiente de respuesta",NETWORKDAYS(G273,N273,FESTIVOS!$A$2:$A$146))</f>
        <v>7</v>
      </c>
      <c r="P273" s="45" t="s">
        <v>544</v>
      </c>
      <c r="Q273" s="33"/>
    </row>
    <row r="274" spans="1:17" ht="17.25">
      <c r="A274" s="72" t="s">
        <v>47</v>
      </c>
      <c r="B274" s="72" t="s">
        <v>24</v>
      </c>
      <c r="C274" s="73">
        <v>700</v>
      </c>
      <c r="D274" s="38" t="s">
        <v>185</v>
      </c>
      <c r="E274" s="44">
        <v>3421672022</v>
      </c>
      <c r="F274" s="68">
        <v>20227100171292</v>
      </c>
      <c r="G274" s="43">
        <v>44827</v>
      </c>
      <c r="H274" s="39">
        <f>IF(G274="","",WORKDAY(G274,I274,FESTIVOS!$A$2:$V$146))</f>
        <v>44834</v>
      </c>
      <c r="I274" s="47">
        <f>IFERROR(IFERROR(IF(B274=VLOOKUP(B274,Dependencias!$J$3:$J$4,1,FALSE),VLOOKUP(B274,Dependencias!$J$3:$K$4,2,FALSE)),VLOOKUP(A274,Dependencias!$F$3:$I$15,4,FALSE)),"")</f>
        <v>5</v>
      </c>
      <c r="J274" s="38" t="s">
        <v>190</v>
      </c>
      <c r="K274" s="45" t="s">
        <v>545</v>
      </c>
      <c r="L274" s="41" t="str">
        <f>IFERROR(VLOOKUP($C274,Dependencias!$A$2:$D$26,2,FALSE),"")</f>
        <v>Direccion de Gestion Corporativa</v>
      </c>
      <c r="M274" s="41" t="str">
        <f>IFERROR(VLOOKUP($C274,Dependencias!$A$2:$D$26,4,FALSE),"")</f>
        <v>Yamile Borja Martinez</v>
      </c>
      <c r="N274" s="46">
        <v>44833</v>
      </c>
      <c r="O274" s="42">
        <f>IF(N274="","Pendiente de respuesta",NETWORKDAYS(G274,N274,FESTIVOS!$A$2:$A$146))</f>
        <v>5</v>
      </c>
      <c r="P274" s="45" t="s">
        <v>546</v>
      </c>
      <c r="Q274" s="33"/>
    </row>
    <row r="275" spans="1:17" ht="17.25">
      <c r="A275" s="72" t="s">
        <v>47</v>
      </c>
      <c r="B275" s="72" t="s">
        <v>186</v>
      </c>
      <c r="C275" s="73">
        <v>700</v>
      </c>
      <c r="D275" s="38" t="s">
        <v>188</v>
      </c>
      <c r="E275" s="44">
        <v>3426212022</v>
      </c>
      <c r="F275" s="68">
        <v>20227100176402</v>
      </c>
      <c r="G275" s="43">
        <v>44828</v>
      </c>
      <c r="H275" s="39">
        <f>IF(G275="","",WORKDAY(G275,I275,FESTIVOS!$A$2:$V$146))</f>
        <v>44841</v>
      </c>
      <c r="I275" s="47">
        <f>IFERROR(IFERROR(IF(B275=VLOOKUP(B275,Dependencias!$J$3:$J$4,1,FALSE),VLOOKUP(B275,Dependencias!$J$3:$K$4,2,FALSE)),VLOOKUP(A275,Dependencias!$F$3:$I$15,4,FALSE)),"")</f>
        <v>10</v>
      </c>
      <c r="J275" s="38" t="s">
        <v>190</v>
      </c>
      <c r="K275" s="45" t="s">
        <v>540</v>
      </c>
      <c r="L275" s="41" t="str">
        <f>IFERROR(VLOOKUP($C275,Dependencias!$A$2:$D$26,2,FALSE),"")</f>
        <v>Direccion de Gestion Corporativa</v>
      </c>
      <c r="M275" s="41" t="str">
        <f>IFERROR(VLOOKUP($C275,Dependencias!$A$2:$D$26,4,FALSE),"")</f>
        <v>Yamile Borja Martinez</v>
      </c>
      <c r="N275" s="46">
        <v>44837</v>
      </c>
      <c r="O275" s="42">
        <f>IF(N275="","Pendiente de respuesta",NETWORKDAYS(G275,N275,FESTIVOS!$A$2:$A$146))</f>
        <v>6</v>
      </c>
      <c r="P275" s="45" t="s">
        <v>544</v>
      </c>
      <c r="Q275" s="33"/>
    </row>
    <row r="276" spans="1:17" ht="17.25">
      <c r="A276" s="72" t="s">
        <v>47</v>
      </c>
      <c r="B276" s="72" t="s">
        <v>186</v>
      </c>
      <c r="C276" s="73">
        <v>700</v>
      </c>
      <c r="D276" s="38" t="s">
        <v>188</v>
      </c>
      <c r="E276" s="44">
        <v>3426242022</v>
      </c>
      <c r="F276" s="68">
        <v>20227100176412</v>
      </c>
      <c r="G276" s="43">
        <v>44828</v>
      </c>
      <c r="H276" s="39">
        <f>IF(G276="","",WORKDAY(G276,I276,FESTIVOS!$A$2:$V$146))</f>
        <v>44841</v>
      </c>
      <c r="I276" s="47">
        <f>IFERROR(IFERROR(IF(B276=VLOOKUP(B276,Dependencias!$J$3:$J$4,1,FALSE),VLOOKUP(B276,Dependencias!$J$3:$K$4,2,FALSE)),VLOOKUP(A276,Dependencias!$F$3:$I$15,4,FALSE)),"")</f>
        <v>10</v>
      </c>
      <c r="J276" s="38" t="s">
        <v>190</v>
      </c>
      <c r="K276" s="45" t="s">
        <v>540</v>
      </c>
      <c r="L276" s="41" t="str">
        <f>IFERROR(VLOOKUP($C276,Dependencias!$A$2:$D$26,2,FALSE),"")</f>
        <v>Direccion de Gestion Corporativa</v>
      </c>
      <c r="M276" s="41" t="str">
        <f>IFERROR(VLOOKUP($C276,Dependencias!$A$2:$D$26,4,FALSE),"")</f>
        <v>Yamile Borja Martinez</v>
      </c>
      <c r="N276" s="46">
        <v>44837</v>
      </c>
      <c r="O276" s="42">
        <f>IF(N276="","Pendiente de respuesta",NETWORKDAYS(G276,N276,FESTIVOS!$A$2:$A$146))</f>
        <v>6</v>
      </c>
      <c r="P276" s="45" t="s">
        <v>544</v>
      </c>
      <c r="Q276" s="33"/>
    </row>
    <row r="277" spans="1:17" ht="17.25">
      <c r="A277" s="72" t="s">
        <v>47</v>
      </c>
      <c r="B277" s="72" t="s">
        <v>186</v>
      </c>
      <c r="C277" s="73">
        <v>700</v>
      </c>
      <c r="D277" s="38" t="s">
        <v>188</v>
      </c>
      <c r="E277" s="44">
        <v>3428152022</v>
      </c>
      <c r="F277" s="68">
        <v>20227100176422</v>
      </c>
      <c r="G277" s="43">
        <v>44828</v>
      </c>
      <c r="H277" s="39">
        <f>IF(G277="","",WORKDAY(G277,I277,FESTIVOS!$A$2:$V$146))</f>
        <v>44841</v>
      </c>
      <c r="I277" s="47">
        <f>IFERROR(IFERROR(IF(B277=VLOOKUP(B277,Dependencias!$J$3:$J$4,1,FALSE),VLOOKUP(B277,Dependencias!$J$3:$K$4,2,FALSE)),VLOOKUP(A277,Dependencias!$F$3:$I$15,4,FALSE)),"")</f>
        <v>10</v>
      </c>
      <c r="J277" s="38" t="s">
        <v>190</v>
      </c>
      <c r="K277" s="45" t="s">
        <v>540</v>
      </c>
      <c r="L277" s="41" t="str">
        <f>IFERROR(VLOOKUP($C277,Dependencias!$A$2:$D$26,2,FALSE),"")</f>
        <v>Direccion de Gestion Corporativa</v>
      </c>
      <c r="M277" s="41" t="str">
        <f>IFERROR(VLOOKUP($C277,Dependencias!$A$2:$D$26,4,FALSE),"")</f>
        <v>Yamile Borja Martinez</v>
      </c>
      <c r="N277" s="46">
        <v>44837</v>
      </c>
      <c r="O277" s="42">
        <f>IF(N277="","Pendiente de respuesta",NETWORKDAYS(G277,N277,FESTIVOS!$A$2:$A$146))</f>
        <v>6</v>
      </c>
      <c r="P277" s="45" t="s">
        <v>544</v>
      </c>
      <c r="Q277" s="33"/>
    </row>
    <row r="278" spans="1:17" ht="17.25">
      <c r="A278" s="72" t="s">
        <v>47</v>
      </c>
      <c r="B278" s="72" t="s">
        <v>24</v>
      </c>
      <c r="C278" s="73">
        <v>700</v>
      </c>
      <c r="D278" s="38" t="s">
        <v>188</v>
      </c>
      <c r="E278" s="44">
        <v>3430102022</v>
      </c>
      <c r="F278" s="68">
        <v>20227100176492</v>
      </c>
      <c r="G278" s="43">
        <v>44830</v>
      </c>
      <c r="H278" s="39">
        <f>IF(G278="","",WORKDAY(G278,I278,FESTIVOS!$A$2:$V$146))</f>
        <v>44837</v>
      </c>
      <c r="I278" s="47">
        <f>IFERROR(IFERROR(IF(B278=VLOOKUP(B278,Dependencias!$J$3:$J$4,1,FALSE),VLOOKUP(B278,Dependencias!$J$3:$K$4,2,FALSE)),VLOOKUP(A278,Dependencias!$F$3:$I$15,4,FALSE)),"")</f>
        <v>5</v>
      </c>
      <c r="J278" s="38" t="s">
        <v>190</v>
      </c>
      <c r="K278" s="45" t="s">
        <v>540</v>
      </c>
      <c r="L278" s="41" t="str">
        <f>IFERROR(VLOOKUP($C278,Dependencias!$A$2:$D$26,2,FALSE),"")</f>
        <v>Direccion de Gestion Corporativa</v>
      </c>
      <c r="M278" s="41" t="str">
        <f>IFERROR(VLOOKUP($C278,Dependencias!$A$2:$D$26,4,FALSE),"")</f>
        <v>Yamile Borja Martinez</v>
      </c>
      <c r="N278" s="46"/>
      <c r="O278" s="42" t="str">
        <f>IF(N278="","Pendiente de respuesta",NETWORKDAYS(G278,N278,FESTIVOS!$A$2:$A$146))</f>
        <v>Pendiente de respuesta</v>
      </c>
      <c r="P278" s="45"/>
      <c r="Q278" s="33"/>
    </row>
    <row r="279" spans="1:17" ht="17.25">
      <c r="A279" s="72" t="s">
        <v>42</v>
      </c>
      <c r="B279" s="72" t="s">
        <v>24</v>
      </c>
      <c r="C279" s="73">
        <v>700</v>
      </c>
      <c r="D279" s="38" t="s">
        <v>185</v>
      </c>
      <c r="E279" s="44">
        <v>3431082022</v>
      </c>
      <c r="F279" s="68">
        <v>20227100171652</v>
      </c>
      <c r="G279" s="43">
        <v>44830</v>
      </c>
      <c r="H279" s="39">
        <f>IF(G279="","",WORKDAY(G279,I279,FESTIVOS!$A$2:$V$146))</f>
        <v>44837</v>
      </c>
      <c r="I279" s="47">
        <f>IFERROR(IFERROR(IF(B279=VLOOKUP(B279,Dependencias!$J$3:$J$4,1,FALSE),VLOOKUP(B279,Dependencias!$J$3:$K$4,2,FALSE)),VLOOKUP(A279,Dependencias!$F$3:$I$15,4,FALSE)),"")</f>
        <v>5</v>
      </c>
      <c r="J279" s="38" t="s">
        <v>190</v>
      </c>
      <c r="K279" s="45" t="s">
        <v>547</v>
      </c>
      <c r="L279" s="41" t="str">
        <f>IFERROR(VLOOKUP($C279,Dependencias!$A$2:$D$26,2,FALSE),"")</f>
        <v>Direccion de Gestion Corporativa</v>
      </c>
      <c r="M279" s="41" t="str">
        <f>IFERROR(VLOOKUP($C279,Dependencias!$A$2:$D$26,4,FALSE),"")</f>
        <v>Yamile Borja Martinez</v>
      </c>
      <c r="N279" s="46">
        <v>44833</v>
      </c>
      <c r="O279" s="42">
        <f>IF(N279="","Pendiente de respuesta",NETWORKDAYS(G279,N279,FESTIVOS!$A$2:$A$146))</f>
        <v>4</v>
      </c>
      <c r="P279" s="45" t="s">
        <v>548</v>
      </c>
      <c r="Q279" s="33"/>
    </row>
    <row r="280" spans="1:17" ht="17.25">
      <c r="A280" s="72" t="s">
        <v>47</v>
      </c>
      <c r="B280" s="72" t="s">
        <v>186</v>
      </c>
      <c r="C280" s="73">
        <v>700</v>
      </c>
      <c r="D280" s="38" t="s">
        <v>188</v>
      </c>
      <c r="E280" s="44">
        <v>3444812022</v>
      </c>
      <c r="F280" s="68">
        <v>20227100176542</v>
      </c>
      <c r="G280" s="43">
        <v>44831</v>
      </c>
      <c r="H280" s="39">
        <f>IF(G280="","",WORKDAY(G280,I280,FESTIVOS!$A$2:$V$146))</f>
        <v>44845</v>
      </c>
      <c r="I280" s="47">
        <f>IFERROR(IFERROR(IF(B280=VLOOKUP(B280,Dependencias!$J$3:$J$4,1,FALSE),VLOOKUP(B280,Dependencias!$J$3:$K$4,2,FALSE)),VLOOKUP(A280,Dependencias!$F$3:$I$15,4,FALSE)),"")</f>
        <v>10</v>
      </c>
      <c r="J280" s="38" t="s">
        <v>190</v>
      </c>
      <c r="K280" s="45" t="s">
        <v>540</v>
      </c>
      <c r="L280" s="41" t="str">
        <f>IFERROR(VLOOKUP($C280,Dependencias!$A$2:$D$26,2,FALSE),"")</f>
        <v>Direccion de Gestion Corporativa</v>
      </c>
      <c r="M280" s="41" t="str">
        <f>IFERROR(VLOOKUP($C280,Dependencias!$A$2:$D$26,4,FALSE),"")</f>
        <v>Yamile Borja Martinez</v>
      </c>
      <c r="N280" s="46">
        <v>44837</v>
      </c>
      <c r="O280" s="42">
        <f>IF(N280="","Pendiente de respuesta",NETWORKDAYS(G280,N280,FESTIVOS!$A$2:$A$146))</f>
        <v>5</v>
      </c>
      <c r="P280" s="45" t="s">
        <v>544</v>
      </c>
      <c r="Q280" s="33"/>
    </row>
    <row r="281" spans="1:17" ht="17.25">
      <c r="A281" s="72" t="s">
        <v>47</v>
      </c>
      <c r="B281" s="72" t="s">
        <v>186</v>
      </c>
      <c r="C281" s="73">
        <v>700</v>
      </c>
      <c r="D281" s="38" t="s">
        <v>188</v>
      </c>
      <c r="E281" s="44">
        <v>3444962022</v>
      </c>
      <c r="F281" s="68">
        <v>20227100176552</v>
      </c>
      <c r="G281" s="43">
        <v>44831</v>
      </c>
      <c r="H281" s="39">
        <f>IF(G281="","",WORKDAY(G281,I281,FESTIVOS!$A$2:$V$146))</f>
        <v>44845</v>
      </c>
      <c r="I281" s="47">
        <f>IFERROR(IFERROR(IF(B281=VLOOKUP(B281,Dependencias!$J$3:$J$4,1,FALSE),VLOOKUP(B281,Dependencias!$J$3:$K$4,2,FALSE)),VLOOKUP(A281,Dependencias!$F$3:$I$15,4,FALSE)),"")</f>
        <v>10</v>
      </c>
      <c r="J281" s="38" t="s">
        <v>190</v>
      </c>
      <c r="K281" s="45" t="s">
        <v>540</v>
      </c>
      <c r="L281" s="41" t="str">
        <f>IFERROR(VLOOKUP($C281,Dependencias!$A$2:$D$26,2,FALSE),"")</f>
        <v>Direccion de Gestion Corporativa</v>
      </c>
      <c r="M281" s="41" t="str">
        <f>IFERROR(VLOOKUP($C281,Dependencias!$A$2:$D$26,4,FALSE),"")</f>
        <v>Yamile Borja Martinez</v>
      </c>
      <c r="N281" s="46">
        <v>44837</v>
      </c>
      <c r="O281" s="42">
        <f>IF(N281="","Pendiente de respuesta",NETWORKDAYS(G281,N281,FESTIVOS!$A$2:$A$146))</f>
        <v>5</v>
      </c>
      <c r="P281" s="45" t="s">
        <v>544</v>
      </c>
      <c r="Q281" s="33"/>
    </row>
    <row r="282" spans="1:17" ht="17.25">
      <c r="A282" s="72" t="s">
        <v>47</v>
      </c>
      <c r="B282" s="72" t="s">
        <v>24</v>
      </c>
      <c r="C282" s="73">
        <v>700</v>
      </c>
      <c r="D282" s="38" t="s">
        <v>188</v>
      </c>
      <c r="E282" s="44">
        <v>3461202022</v>
      </c>
      <c r="F282" s="68">
        <v>20227100176572</v>
      </c>
      <c r="G282" s="43">
        <v>44832</v>
      </c>
      <c r="H282" s="39">
        <f>IF(G282="","",WORKDAY(G282,I282,FESTIVOS!$A$2:$V$146))</f>
        <v>44839</v>
      </c>
      <c r="I282" s="47">
        <f>IFERROR(IFERROR(IF(B282=VLOOKUP(B282,Dependencias!$J$3:$J$4,1,FALSE),VLOOKUP(B282,Dependencias!$J$3:$K$4,2,FALSE)),VLOOKUP(A282,Dependencias!$F$3:$I$15,4,FALSE)),"")</f>
        <v>5</v>
      </c>
      <c r="J282" s="38" t="s">
        <v>190</v>
      </c>
      <c r="K282" s="45" t="s">
        <v>540</v>
      </c>
      <c r="L282" s="41" t="str">
        <f>IFERROR(VLOOKUP($C282,Dependencias!$A$2:$D$26,2,FALSE),"")</f>
        <v>Direccion de Gestion Corporativa</v>
      </c>
      <c r="M282" s="41" t="str">
        <f>IFERROR(VLOOKUP($C282,Dependencias!$A$2:$D$26,4,FALSE),"")</f>
        <v>Yamile Borja Martinez</v>
      </c>
      <c r="N282" s="46"/>
      <c r="O282" s="42" t="str">
        <f>IF(N282="","Pendiente de respuesta",NETWORKDAYS(G282,N282,FESTIVOS!$A$2:$A$146))</f>
        <v>Pendiente de respuesta</v>
      </c>
      <c r="P282" s="45"/>
      <c r="Q282" s="33"/>
    </row>
    <row r="283" spans="1:17" ht="17.25">
      <c r="A283" s="72" t="s">
        <v>42</v>
      </c>
      <c r="B283" s="72" t="s">
        <v>186</v>
      </c>
      <c r="C283" s="73">
        <v>700</v>
      </c>
      <c r="D283" s="38" t="s">
        <v>188</v>
      </c>
      <c r="E283" s="44">
        <v>3470202022</v>
      </c>
      <c r="F283" s="68">
        <v>20227100176592</v>
      </c>
      <c r="G283" s="43">
        <v>44832</v>
      </c>
      <c r="H283" s="39">
        <f>IF(G283="","",WORKDAY(G283,I283,FESTIVOS!$A$2:$V$146))</f>
        <v>44854</v>
      </c>
      <c r="I283" s="47">
        <f>IFERROR(IFERROR(IF(B283=VLOOKUP(B283,Dependencias!$J$3:$J$4,1,FALSE),VLOOKUP(B283,Dependencias!$J$3:$K$4,2,FALSE)),VLOOKUP(A283,Dependencias!$F$3:$I$15,4,FALSE)),"")</f>
        <v>15</v>
      </c>
      <c r="J283" s="38" t="s">
        <v>153</v>
      </c>
      <c r="K283" s="45" t="s">
        <v>549</v>
      </c>
      <c r="L283" s="41" t="str">
        <f>IFERROR(VLOOKUP($C283,Dependencias!$A$2:$D$26,2,FALSE),"")</f>
        <v>Direccion de Gestion Corporativa</v>
      </c>
      <c r="M283" s="41" t="str">
        <f>IFERROR(VLOOKUP($C283,Dependencias!$A$2:$D$26,4,FALSE),"")</f>
        <v>Yamile Borja Martinez</v>
      </c>
      <c r="N283" s="46"/>
      <c r="O283" s="42" t="str">
        <f>IF(N283="","Pendiente de respuesta",NETWORKDAYS(G283,N283,FESTIVOS!$A$2:$A$146))</f>
        <v>Pendiente de respuesta</v>
      </c>
      <c r="P283" s="45"/>
      <c r="Q283" s="33"/>
    </row>
    <row r="284" spans="1:17" ht="17.25">
      <c r="A284" s="72" t="s">
        <v>35</v>
      </c>
      <c r="B284" s="72" t="s">
        <v>186</v>
      </c>
      <c r="C284" s="73">
        <v>330</v>
      </c>
      <c r="D284" s="38" t="s">
        <v>188</v>
      </c>
      <c r="E284" s="44">
        <v>3448252022</v>
      </c>
      <c r="F284" s="70">
        <v>20227100176482</v>
      </c>
      <c r="G284" s="43">
        <v>44831</v>
      </c>
      <c r="H284" s="39">
        <f>IF(G284="","",WORKDAY(G284,I284,FESTIVOS!$A$2:$V$146))</f>
        <v>44853</v>
      </c>
      <c r="I284" s="47">
        <f>IFERROR(IFERROR(IF(B284=VLOOKUP(B284,Dependencias!$J$3:$J$4,1,FALSE),VLOOKUP(B284,Dependencias!$J$3:$K$4,2,FALSE)),VLOOKUP(A284,Dependencias!$F$3:$I$15,4,FALSE)),"")</f>
        <v>15</v>
      </c>
      <c r="J284" s="38" t="s">
        <v>144</v>
      </c>
      <c r="K284" s="45" t="s">
        <v>550</v>
      </c>
      <c r="L284" s="41" t="str">
        <f>IFERROR(VLOOKUP($C284,Dependencias!$A$2:$D$26,2,FALSE),"")</f>
        <v>Subdirección de Infraestructura y patrimonio cultural</v>
      </c>
      <c r="M284" s="41" t="str">
        <f>IFERROR(VLOOKUP($C284,Dependencias!$A$2:$D$26,4,FALSE),"")</f>
        <v>Ivan Dario Quiñones Sanchez</v>
      </c>
      <c r="N284" s="46"/>
      <c r="O284" s="42" t="str">
        <f>IF(N284="","Pendiente de respuesta",NETWORKDAYS(G284,N284,FESTIVOS!$A$2:$A$146))</f>
        <v>Pendiente de respuesta</v>
      </c>
      <c r="P284" s="45"/>
      <c r="Q284" s="33"/>
    </row>
    <row r="285" spans="1:17" ht="17.25">
      <c r="A285" s="72" t="s">
        <v>42</v>
      </c>
      <c r="B285" s="72" t="s">
        <v>186</v>
      </c>
      <c r="C285" s="73">
        <v>330</v>
      </c>
      <c r="D285" s="38" t="s">
        <v>194</v>
      </c>
      <c r="E285" s="44">
        <v>3454102022</v>
      </c>
      <c r="F285" s="70">
        <v>20227100173122</v>
      </c>
      <c r="G285" s="43">
        <v>44831</v>
      </c>
      <c r="H285" s="39">
        <f>IF(G285="","",WORKDAY(G285,I285,FESTIVOS!$A$2:$V$146))</f>
        <v>44853</v>
      </c>
      <c r="I285" s="47">
        <f>IFERROR(IFERROR(IF(B285=VLOOKUP(B285,Dependencias!$J$3:$J$4,1,FALSE),VLOOKUP(B285,Dependencias!$J$3:$K$4,2,FALSE)),VLOOKUP(A285,Dependencias!$F$3:$I$15,4,FALSE)),"")</f>
        <v>15</v>
      </c>
      <c r="J285" s="38" t="s">
        <v>144</v>
      </c>
      <c r="K285" s="45" t="s">
        <v>551</v>
      </c>
      <c r="L285" s="41" t="str">
        <f>IFERROR(VLOOKUP($C285,Dependencias!$A$2:$D$26,2,FALSE),"")</f>
        <v>Subdirección de Infraestructura y patrimonio cultural</v>
      </c>
      <c r="M285" s="41" t="str">
        <f>IFERROR(VLOOKUP($C285,Dependencias!$A$2:$D$26,4,FALSE),"")</f>
        <v>Ivan Dario Quiñones Sanchez</v>
      </c>
      <c r="N285" s="46"/>
      <c r="O285" s="42" t="str">
        <f>IF(N285="","Pendiente de respuesta",NETWORKDAYS(G285,N285,FESTIVOS!$A$2:$A$146))</f>
        <v>Pendiente de respuesta</v>
      </c>
      <c r="P285" s="45"/>
      <c r="Q285" s="33"/>
    </row>
    <row r="286" spans="1:17" ht="17.25">
      <c r="A286" s="72" t="s">
        <v>47</v>
      </c>
      <c r="B286" s="72" t="s">
        <v>186</v>
      </c>
      <c r="C286" s="73">
        <v>700</v>
      </c>
      <c r="D286" s="38" t="s">
        <v>188</v>
      </c>
      <c r="E286" s="44">
        <v>3456962022</v>
      </c>
      <c r="F286" s="70">
        <v>20227100176582</v>
      </c>
      <c r="G286" s="43">
        <v>44831</v>
      </c>
      <c r="H286" s="39">
        <f>IF(G286="","",WORKDAY(G286,I286,FESTIVOS!$A$2:$V$146))</f>
        <v>44845</v>
      </c>
      <c r="I286" s="47">
        <f>IFERROR(IFERROR(IF(B286=VLOOKUP(B286,Dependencias!$J$3:$J$4,1,FALSE),VLOOKUP(B286,Dependencias!$J$3:$K$4,2,FALSE)),VLOOKUP(A286,Dependencias!$F$3:$I$15,4,FALSE)),"")</f>
        <v>10</v>
      </c>
      <c r="J286" s="38" t="s">
        <v>190</v>
      </c>
      <c r="K286" s="45" t="s">
        <v>552</v>
      </c>
      <c r="L286" s="41" t="str">
        <f>IFERROR(VLOOKUP($C286,Dependencias!$A$2:$D$26,2,FALSE),"")</f>
        <v>Direccion de Gestion Corporativa</v>
      </c>
      <c r="M286" s="41" t="str">
        <f>IFERROR(VLOOKUP($C286,Dependencias!$A$2:$D$26,4,FALSE),"")</f>
        <v>Yamile Borja Martinez</v>
      </c>
      <c r="N286" s="46">
        <v>44837</v>
      </c>
      <c r="O286" s="42">
        <f>IF(N286="","Pendiente de respuesta",NETWORKDAYS(G286,N286,FESTIVOS!$A$2:$A$146))</f>
        <v>5</v>
      </c>
      <c r="P286" s="45" t="s">
        <v>544</v>
      </c>
      <c r="Q286" s="33"/>
    </row>
    <row r="287" spans="1:17" ht="17.25">
      <c r="A287" s="72" t="s">
        <v>42</v>
      </c>
      <c r="B287" s="72" t="s">
        <v>186</v>
      </c>
      <c r="C287" s="73">
        <v>120</v>
      </c>
      <c r="D287" s="38" t="s">
        <v>185</v>
      </c>
      <c r="E287" s="44">
        <v>3457162022</v>
      </c>
      <c r="F287" s="70">
        <v>20227100173312</v>
      </c>
      <c r="G287" s="43">
        <v>44831</v>
      </c>
      <c r="H287" s="39">
        <f>IF(G287="","",WORKDAY(G287,I287,FESTIVOS!$A$2:$V$146))</f>
        <v>44853</v>
      </c>
      <c r="I287" s="47">
        <f>IFERROR(IFERROR(IF(B287=VLOOKUP(B287,Dependencias!$J$3:$J$4,1,FALSE),VLOOKUP(B287,Dependencias!$J$3:$K$4,2,FALSE)),VLOOKUP(A287,Dependencias!$F$3:$I$15,4,FALSE)),"")</f>
        <v>15</v>
      </c>
      <c r="J287" s="38" t="s">
        <v>153</v>
      </c>
      <c r="K287" s="45" t="s">
        <v>553</v>
      </c>
      <c r="L287" s="41" t="str">
        <f>IFERROR(VLOOKUP($C287,Dependencias!$A$2:$D$26,2,FALSE),"")</f>
        <v>Oficina Asesora de Comunicaciones</v>
      </c>
      <c r="M287" s="41" t="str">
        <f>IFERROR(VLOOKUP($C287,Dependencias!$A$2:$D$26,4,FALSE),"")</f>
        <v>Carolina Ruiz Caicedo</v>
      </c>
      <c r="N287" s="46"/>
      <c r="O287" s="42" t="str">
        <f>IF(N287="","Pendiente de respuesta",NETWORKDAYS(G287,N287,FESTIVOS!$A$2:$A$146))</f>
        <v>Pendiente de respuesta</v>
      </c>
      <c r="P287" s="45"/>
      <c r="Q287" s="33"/>
    </row>
    <row r="288" spans="1:17" ht="17.25">
      <c r="A288" s="72" t="s">
        <v>42</v>
      </c>
      <c r="B288" s="72" t="s">
        <v>186</v>
      </c>
      <c r="C288" s="73">
        <v>900</v>
      </c>
      <c r="D288" s="38" t="s">
        <v>185</v>
      </c>
      <c r="E288" s="44">
        <v>3463212022</v>
      </c>
      <c r="F288" s="68">
        <v>20227100173622</v>
      </c>
      <c r="G288" s="43">
        <v>44832</v>
      </c>
      <c r="H288" s="39">
        <f>IF(G288="","",WORKDAY(G288,I288,FESTIVOS!$A$2:$V$146))</f>
        <v>44854</v>
      </c>
      <c r="I288" s="47">
        <f>IFERROR(IFERROR(IF(B288=VLOOKUP(B288,Dependencias!$J$3:$J$4,1,FALSE),VLOOKUP(B288,Dependencias!$J$3:$K$4,2,FALSE)),VLOOKUP(A288,Dependencias!$F$3:$I$15,4,FALSE)),"")</f>
        <v>15</v>
      </c>
      <c r="J288" s="38" t="s">
        <v>187</v>
      </c>
      <c r="K288" s="45" t="s">
        <v>554</v>
      </c>
      <c r="L288" s="41" t="str">
        <f>IFERROR(VLOOKUP($C288,Dependencias!$A$2:$D$26,2,FALSE),"")</f>
        <v>Subsecretaria de Cultura Ciudadana y Gestión del Conocimiento</v>
      </c>
      <c r="M288" s="41" t="str">
        <f>IFERROR(VLOOKUP($C288,Dependencias!$A$2:$D$26,4,FALSE),"")</f>
        <v>Henry Samuel Murrain Knudson</v>
      </c>
      <c r="N288" s="46"/>
      <c r="O288" s="42" t="str">
        <f>IF(N288="","Pendiente de respuesta",NETWORKDAYS(G288,N288,FESTIVOS!$A$2:$A$146))</f>
        <v>Pendiente de respuesta</v>
      </c>
      <c r="P288" s="45"/>
      <c r="Q288" s="33"/>
    </row>
    <row r="289" spans="1:17" ht="17.25">
      <c r="A289" s="72" t="s">
        <v>35</v>
      </c>
      <c r="B289" s="72" t="s">
        <v>186</v>
      </c>
      <c r="C289" s="73">
        <v>730</v>
      </c>
      <c r="D289" s="38" t="s">
        <v>185</v>
      </c>
      <c r="E289" s="44">
        <v>3463332022</v>
      </c>
      <c r="F289" s="68">
        <v>20227100173652</v>
      </c>
      <c r="G289" s="43">
        <v>44832</v>
      </c>
      <c r="H289" s="39">
        <f>IF(G289="","",WORKDAY(G289,I289,FESTIVOS!$A$2:$V$146))</f>
        <v>44854</v>
      </c>
      <c r="I289" s="47">
        <f>IFERROR(IFERROR(IF(B289=VLOOKUP(B289,Dependencias!$J$3:$J$4,1,FALSE),VLOOKUP(B289,Dependencias!$J$3:$K$4,2,FALSE)),VLOOKUP(A289,Dependencias!$F$3:$I$15,4,FALSE)),"")</f>
        <v>15</v>
      </c>
      <c r="J289" s="38" t="s">
        <v>138</v>
      </c>
      <c r="K289" s="45" t="s">
        <v>555</v>
      </c>
      <c r="L289" s="41" t="str">
        <f>IFERROR(VLOOKUP($C289,Dependencias!$A$2:$D$26,2,FALSE),"")</f>
        <v>Grupo Interno De Trabajo De Gestión Del Talento Humano</v>
      </c>
      <c r="M289" s="41" t="str">
        <f>IFERROR(VLOOKUP($C289,Dependencias!$A$2:$D$26,4,FALSE),"")</f>
        <v>Alba Nohora Diaz Galan</v>
      </c>
      <c r="N289" s="46"/>
      <c r="O289" s="42" t="str">
        <f>IF(N289="","Pendiente de respuesta",NETWORKDAYS(G289,N289,FESTIVOS!$A$2:$A$146))</f>
        <v>Pendiente de respuesta</v>
      </c>
      <c r="P289" s="45"/>
      <c r="Q289" s="33"/>
    </row>
    <row r="290" spans="1:17" ht="17.25">
      <c r="A290" s="72" t="s">
        <v>42</v>
      </c>
      <c r="B290" s="72" t="s">
        <v>24</v>
      </c>
      <c r="C290" s="73">
        <v>700</v>
      </c>
      <c r="D290" s="44" t="s">
        <v>185</v>
      </c>
      <c r="E290" s="44">
        <v>3314152022</v>
      </c>
      <c r="F290" s="70">
        <v>20227100176892</v>
      </c>
      <c r="G290" s="43">
        <v>44832</v>
      </c>
      <c r="H290" s="39">
        <f>IF(G290="","",WORKDAY(G290,I290,FESTIVOS!$A$2:$V$146))</f>
        <v>44839</v>
      </c>
      <c r="I290" s="47">
        <f>IFERROR(IFERROR(IF(B290=VLOOKUP(B290,Dependencias!$J$3:$J$4,1,FALSE),VLOOKUP(B290,Dependencias!$J$3:$K$4,2,FALSE)),VLOOKUP(A290,Dependencias!$F$3:$I$15,4,FALSE)),"")</f>
        <v>5</v>
      </c>
      <c r="J290" s="38" t="s">
        <v>144</v>
      </c>
      <c r="K290" s="45" t="s">
        <v>556</v>
      </c>
      <c r="L290" s="41" t="str">
        <f>IFERROR(VLOOKUP($C290,Dependencias!$A$2:$D$26,2,FALSE),"")</f>
        <v>Direccion de Gestion Corporativa</v>
      </c>
      <c r="M290" s="41" t="str">
        <f>IFERROR(VLOOKUP($C290,Dependencias!$A$2:$D$26,4,FALSE),"")</f>
        <v>Yamile Borja Martinez</v>
      </c>
      <c r="N290" s="46">
        <v>44834</v>
      </c>
      <c r="O290" s="42">
        <f>IF(N290="","Pendiente de respuesta",NETWORKDAYS(G290,N290,FESTIVOS!$A$2:$A$146))</f>
        <v>3</v>
      </c>
      <c r="P290" s="45" t="s">
        <v>557</v>
      </c>
      <c r="Q290" s="33"/>
    </row>
    <row r="291" spans="1:17" ht="17.25">
      <c r="A291" s="72" t="s">
        <v>47</v>
      </c>
      <c r="B291" s="72" t="s">
        <v>186</v>
      </c>
      <c r="C291" s="73">
        <v>700</v>
      </c>
      <c r="D291" s="38" t="s">
        <v>188</v>
      </c>
      <c r="E291" s="44">
        <v>3466882022</v>
      </c>
      <c r="F291" s="70">
        <v>20227100177282</v>
      </c>
      <c r="G291" s="43">
        <v>44832</v>
      </c>
      <c r="H291" s="39">
        <f>IF(G291="","",WORKDAY(G291,I291,FESTIVOS!$A$2:$V$146))</f>
        <v>44846</v>
      </c>
      <c r="I291" s="47">
        <f>IFERROR(IFERROR(IF(B291=VLOOKUP(B291,Dependencias!$J$3:$J$4,1,FALSE),VLOOKUP(B291,Dependencias!$J$3:$K$4,2,FALSE)),VLOOKUP(A291,Dependencias!$F$3:$I$15,4,FALSE)),"")</f>
        <v>10</v>
      </c>
      <c r="J291" s="38" t="s">
        <v>153</v>
      </c>
      <c r="K291" s="45" t="s">
        <v>558</v>
      </c>
      <c r="L291" s="41" t="str">
        <f>IFERROR(VLOOKUP($C291,Dependencias!$A$2:$D$26,2,FALSE),"")</f>
        <v>Direccion de Gestion Corporativa</v>
      </c>
      <c r="M291" s="41" t="str">
        <f>IFERROR(VLOOKUP($C291,Dependencias!$A$2:$D$26,4,FALSE),"")</f>
        <v>Yamile Borja Martinez</v>
      </c>
      <c r="N291" s="46"/>
      <c r="O291" s="42" t="str">
        <f>IF(N291="","Pendiente de respuesta",NETWORKDAYS(G291,N291,FESTIVOS!$A$2:$A$146))</f>
        <v>Pendiente de respuesta</v>
      </c>
      <c r="P291" s="45"/>
      <c r="Q291" s="33"/>
    </row>
    <row r="292" spans="1:17" ht="17.25">
      <c r="A292" s="72" t="s">
        <v>42</v>
      </c>
      <c r="B292" s="72" t="s">
        <v>186</v>
      </c>
      <c r="C292" s="73">
        <v>720</v>
      </c>
      <c r="D292" s="38" t="s">
        <v>185</v>
      </c>
      <c r="E292" s="44">
        <v>3469392022</v>
      </c>
      <c r="F292" s="68">
        <v>20227100174382</v>
      </c>
      <c r="G292" s="43">
        <v>44832</v>
      </c>
      <c r="H292" s="39">
        <f>IF(G292="","",WORKDAY(G292,I292,FESTIVOS!$A$2:$V$146))</f>
        <v>44854</v>
      </c>
      <c r="I292" s="47">
        <f>IFERROR(IFERROR(IF(B292=VLOOKUP(B292,Dependencias!$J$3:$J$4,1,FALSE),VLOOKUP(B292,Dependencias!$J$3:$K$4,2,FALSE)),VLOOKUP(A292,Dependencias!$F$3:$I$15,4,FALSE)),"")</f>
        <v>15</v>
      </c>
      <c r="J292" s="38" t="s">
        <v>192</v>
      </c>
      <c r="K292" s="45" t="s">
        <v>559</v>
      </c>
      <c r="L292" s="41" t="str">
        <f>IFERROR(VLOOKUP($C292,Dependencias!$A$2:$D$26,2,FALSE),"")</f>
        <v>Grupo Interno de Trabajo de Gestión Financiera.</v>
      </c>
      <c r="M292" s="41" t="str">
        <f>IFERROR(VLOOKUP($C292,Dependencias!$A$2:$D$26,4,FALSE),"")</f>
        <v>Didier Ricardo Orduz Martinez</v>
      </c>
      <c r="N292" s="46"/>
      <c r="O292" s="42" t="str">
        <f>IF(N292="","Pendiente de respuesta",NETWORKDAYS(G292,N292,FESTIVOS!$A$2:$A$146))</f>
        <v>Pendiente de respuesta</v>
      </c>
      <c r="P292" s="45"/>
      <c r="Q292" s="33"/>
    </row>
    <row r="293" spans="1:17" ht="17.25">
      <c r="A293" s="72" t="s">
        <v>42</v>
      </c>
      <c r="B293" s="72" t="s">
        <v>186</v>
      </c>
      <c r="C293" s="73">
        <v>330</v>
      </c>
      <c r="D293" s="38" t="s">
        <v>185</v>
      </c>
      <c r="E293" s="44">
        <v>3472392022</v>
      </c>
      <c r="F293" s="68">
        <v>20227100175472</v>
      </c>
      <c r="G293" s="43">
        <v>44832</v>
      </c>
      <c r="H293" s="39">
        <f>IF(G293="","",WORKDAY(G293,I293,FESTIVOS!$A$2:$V$146))</f>
        <v>44854</v>
      </c>
      <c r="I293" s="47">
        <f>IFERROR(IFERROR(IF(B293=VLOOKUP(B293,Dependencias!$J$3:$J$4,1,FALSE),VLOOKUP(B293,Dependencias!$J$3:$K$4,2,FALSE)),VLOOKUP(A293,Dependencias!$F$3:$I$15,4,FALSE)),"")</f>
        <v>15</v>
      </c>
      <c r="J293" s="38" t="s">
        <v>144</v>
      </c>
      <c r="K293" s="45" t="s">
        <v>560</v>
      </c>
      <c r="L293" s="41" t="str">
        <f>IFERROR(VLOOKUP($C293,Dependencias!$A$2:$D$26,2,FALSE),"")</f>
        <v>Subdirección de Infraestructura y patrimonio cultural</v>
      </c>
      <c r="M293" s="41" t="str">
        <f>IFERROR(VLOOKUP($C293,Dependencias!$A$2:$D$26,4,FALSE),"")</f>
        <v>Ivan Dario Quiñones Sanchez</v>
      </c>
      <c r="N293" s="46"/>
      <c r="O293" s="42" t="str">
        <f>IF(N293="","Pendiente de respuesta",NETWORKDAYS(G293,N293,FESTIVOS!$A$2:$A$146))</f>
        <v>Pendiente de respuesta</v>
      </c>
      <c r="P293" s="45"/>
      <c r="Q293" s="33"/>
    </row>
    <row r="294" spans="1:17" ht="17.25">
      <c r="A294" s="72" t="s">
        <v>82</v>
      </c>
      <c r="B294" s="72" t="s">
        <v>186</v>
      </c>
      <c r="C294" s="73">
        <v>700</v>
      </c>
      <c r="D294" s="38" t="s">
        <v>188</v>
      </c>
      <c r="E294" s="44">
        <v>3474162022</v>
      </c>
      <c r="F294" s="70">
        <v>20227100177662</v>
      </c>
      <c r="G294" s="43">
        <v>44832</v>
      </c>
      <c r="H294" s="39">
        <f>IF(G294="","",WORKDAY(G294,I294,FESTIVOS!$A$2:$V$146))</f>
        <v>44854</v>
      </c>
      <c r="I294" s="47">
        <f>IFERROR(IFERROR(IF(B294=VLOOKUP(B294,Dependencias!$J$3:$J$4,1,FALSE),VLOOKUP(B294,Dependencias!$J$3:$K$4,2,FALSE)),VLOOKUP(A294,Dependencias!$F$3:$I$15,4,FALSE)),"")</f>
        <v>15</v>
      </c>
      <c r="J294" s="38" t="s">
        <v>153</v>
      </c>
      <c r="K294" s="26" t="s">
        <v>561</v>
      </c>
      <c r="L294" s="41" t="str">
        <f>IFERROR(VLOOKUP($C294,Dependencias!$A$2:$D$26,2,FALSE),"")</f>
        <v>Direccion de Gestion Corporativa</v>
      </c>
      <c r="M294" s="41" t="str">
        <f>IFERROR(VLOOKUP($C294,Dependencias!$A$2:$D$26,4,FALSE),"")</f>
        <v>Yamile Borja Martinez</v>
      </c>
      <c r="N294" s="46"/>
      <c r="O294" s="42" t="str">
        <f>IF(N294="","Pendiente de respuesta",NETWORKDAYS(G294,N294,FESTIVOS!$A$2:$A$146))</f>
        <v>Pendiente de respuesta</v>
      </c>
      <c r="P294" s="45"/>
      <c r="Q294" s="33"/>
    </row>
    <row r="295" spans="1:17" ht="17.25">
      <c r="A295" s="72" t="s">
        <v>82</v>
      </c>
      <c r="B295" s="72" t="s">
        <v>186</v>
      </c>
      <c r="C295" s="73">
        <v>700</v>
      </c>
      <c r="D295" s="38" t="s">
        <v>188</v>
      </c>
      <c r="E295" s="44">
        <v>3470462022</v>
      </c>
      <c r="F295" s="68">
        <v>20227100176602</v>
      </c>
      <c r="G295" s="43">
        <v>44832</v>
      </c>
      <c r="H295" s="39">
        <f>IF(G295="","",WORKDAY(G295,I295,FESTIVOS!$A$2:$V$146))</f>
        <v>44854</v>
      </c>
      <c r="I295" s="47">
        <f>IFERROR(IFERROR(IF(B295=VLOOKUP(B295,Dependencias!$J$3:$J$4,1,FALSE),VLOOKUP(B295,Dependencias!$J$3:$K$4,2,FALSE)),VLOOKUP(A295,Dependencias!$F$3:$I$15,4,FALSE)),"")</f>
        <v>15</v>
      </c>
      <c r="J295" s="38" t="s">
        <v>153</v>
      </c>
      <c r="K295" s="45" t="s">
        <v>561</v>
      </c>
      <c r="L295" s="41" t="str">
        <f>IFERROR(VLOOKUP($C295,Dependencias!$A$2:$D$26,2,FALSE),"")</f>
        <v>Direccion de Gestion Corporativa</v>
      </c>
      <c r="M295" s="41" t="str">
        <f>IFERROR(VLOOKUP($C295,Dependencias!$A$2:$D$26,4,FALSE),"")</f>
        <v>Yamile Borja Martinez</v>
      </c>
      <c r="N295" s="46"/>
      <c r="O295" s="42" t="str">
        <f>IF(N295="","Pendiente de respuesta",NETWORKDAYS(G295,N295,FESTIVOS!$A$2:$A$146))</f>
        <v>Pendiente de respuesta</v>
      </c>
      <c r="P295" s="45"/>
      <c r="Q295" s="33"/>
    </row>
    <row r="296" spans="1:17" ht="17.25">
      <c r="A296" s="72" t="s">
        <v>82</v>
      </c>
      <c r="B296" s="72" t="s">
        <v>186</v>
      </c>
      <c r="C296" s="73">
        <v>700</v>
      </c>
      <c r="D296" s="38" t="s">
        <v>188</v>
      </c>
      <c r="E296" s="44">
        <v>3471542022</v>
      </c>
      <c r="F296" s="68">
        <v>20227100176612</v>
      </c>
      <c r="G296" s="43">
        <v>44832</v>
      </c>
      <c r="H296" s="39">
        <f>IF(G296="","",WORKDAY(G296,I296,FESTIVOS!$A$2:$V$146))</f>
        <v>44854</v>
      </c>
      <c r="I296" s="47">
        <f>IFERROR(IFERROR(IF(B296=VLOOKUP(B296,Dependencias!$J$3:$J$4,1,FALSE),VLOOKUP(B296,Dependencias!$J$3:$K$4,2,FALSE)),VLOOKUP(A296,Dependencias!$F$3:$I$15,4,FALSE)),"")</f>
        <v>15</v>
      </c>
      <c r="J296" s="38" t="s">
        <v>153</v>
      </c>
      <c r="K296" s="45" t="s">
        <v>561</v>
      </c>
      <c r="L296" s="41" t="str">
        <f>IFERROR(VLOOKUP($C296,Dependencias!$A$2:$D$26,2,FALSE),"")</f>
        <v>Direccion de Gestion Corporativa</v>
      </c>
      <c r="M296" s="41" t="str">
        <f>IFERROR(VLOOKUP($C296,Dependencias!$A$2:$D$26,4,FALSE),"")</f>
        <v>Yamile Borja Martinez</v>
      </c>
      <c r="N296" s="46"/>
      <c r="O296" s="42" t="str">
        <f>IF(N296="","Pendiente de respuesta",NETWORKDAYS(G296,N296,FESTIVOS!$A$2:$A$146))</f>
        <v>Pendiente de respuesta</v>
      </c>
      <c r="P296" s="45"/>
      <c r="Q296" s="33"/>
    </row>
    <row r="297" spans="1:17" ht="17.25">
      <c r="A297" s="72" t="s">
        <v>47</v>
      </c>
      <c r="B297" s="72" t="s">
        <v>24</v>
      </c>
      <c r="C297" s="73">
        <v>220</v>
      </c>
      <c r="D297" s="38" t="s">
        <v>185</v>
      </c>
      <c r="E297" s="44">
        <v>3477042022</v>
      </c>
      <c r="F297" s="68">
        <v>20227100176192</v>
      </c>
      <c r="G297" s="43">
        <v>44833</v>
      </c>
      <c r="H297" s="39">
        <f>IF(G297="","",WORKDAY(G297,I297,FESTIVOS!$A$2:$V$146))</f>
        <v>44840</v>
      </c>
      <c r="I297" s="47">
        <f>IFERROR(IFERROR(IF(B297=VLOOKUP(B297,Dependencias!$J$3:$J$4,1,FALSE),VLOOKUP(B297,Dependencias!$J$3:$K$4,2,FALSE)),VLOOKUP(A297,Dependencias!$F$3:$I$15,4,FALSE)),"")</f>
        <v>5</v>
      </c>
      <c r="J297" s="38" t="s">
        <v>187</v>
      </c>
      <c r="K297" s="45" t="s">
        <v>562</v>
      </c>
      <c r="L297" s="41" t="str">
        <f>IFERROR(VLOOKUP($C297,Dependencias!$A$2:$D$26,2,FALSE),"")</f>
        <v>Dirección de Fomento</v>
      </c>
      <c r="M297" s="41" t="str">
        <f>IFERROR(VLOOKUP($C297,Dependencias!$A$2:$D$26,4,FALSE),"")</f>
        <v>Vanessa Barrenecha Samur</v>
      </c>
      <c r="N297" s="46">
        <v>44838</v>
      </c>
      <c r="O297" s="42">
        <f>IF(N297="","Pendiente de respuesta",NETWORKDAYS(G297,N297,FESTIVOS!$A$2:$A$146))</f>
        <v>4</v>
      </c>
      <c r="P297" s="28" t="s">
        <v>563</v>
      </c>
      <c r="Q297" s="33"/>
    </row>
    <row r="298" spans="1:17" ht="17.25">
      <c r="A298" s="72" t="s">
        <v>42</v>
      </c>
      <c r="B298" s="72" t="s">
        <v>24</v>
      </c>
      <c r="C298" s="73">
        <v>700</v>
      </c>
      <c r="D298" s="38" t="s">
        <v>185</v>
      </c>
      <c r="E298" s="44">
        <v>3476852022</v>
      </c>
      <c r="F298" s="68">
        <v>20227100176172</v>
      </c>
      <c r="G298" s="43">
        <v>44833</v>
      </c>
      <c r="H298" s="39">
        <f>IF(G298="","",WORKDAY(G298,I298,FESTIVOS!$A$2:$V$146))</f>
        <v>44840</v>
      </c>
      <c r="I298" s="47">
        <f>IFERROR(IFERROR(IF(B298=VLOOKUP(B298,Dependencias!$J$3:$J$4,1,FALSE),VLOOKUP(B298,Dependencias!$J$3:$K$4,2,FALSE)),VLOOKUP(A298,Dependencias!$F$3:$I$15,4,FALSE)),"")</f>
        <v>5</v>
      </c>
      <c r="J298" s="38" t="s">
        <v>190</v>
      </c>
      <c r="K298" s="45" t="s">
        <v>564</v>
      </c>
      <c r="L298" s="41" t="str">
        <f>IFERROR(VLOOKUP($C298,Dependencias!$A$2:$D$26,2,FALSE),"")</f>
        <v>Direccion de Gestion Corporativa</v>
      </c>
      <c r="M298" s="41" t="str">
        <f>IFERROR(VLOOKUP($C298,Dependencias!$A$2:$D$26,4,FALSE),"")</f>
        <v>Yamile Borja Martinez</v>
      </c>
      <c r="N298" s="46">
        <v>44833</v>
      </c>
      <c r="O298" s="42">
        <f>IF(N298="","Pendiente de respuesta",NETWORKDAYS(G298,N298,FESTIVOS!$A$2:$A$146))</f>
        <v>1</v>
      </c>
      <c r="P298" s="45" t="s">
        <v>196</v>
      </c>
      <c r="Q298" s="33"/>
    </row>
    <row r="299" spans="1:17" ht="17.25">
      <c r="A299" s="72" t="s">
        <v>47</v>
      </c>
      <c r="B299" s="72" t="s">
        <v>186</v>
      </c>
      <c r="C299" s="73">
        <v>300</v>
      </c>
      <c r="D299" s="38" t="s">
        <v>188</v>
      </c>
      <c r="E299" s="44">
        <v>3479762022</v>
      </c>
      <c r="F299" s="68">
        <v>20227100176832</v>
      </c>
      <c r="G299" s="43">
        <v>44833</v>
      </c>
      <c r="H299" s="39">
        <f>IF(G299="","",WORKDAY(G299,I299,FESTIVOS!$A$2:$V$146))</f>
        <v>44847</v>
      </c>
      <c r="I299" s="47">
        <f>IFERROR(IFERROR(IF(B299=VLOOKUP(B299,Dependencias!$J$3:$J$4,1,FALSE),VLOOKUP(B299,Dependencias!$J$3:$K$4,2,FALSE)),VLOOKUP(A299,Dependencias!$F$3:$I$15,4,FALSE)),"")</f>
        <v>10</v>
      </c>
      <c r="J299" s="38" t="s">
        <v>142</v>
      </c>
      <c r="K299" s="45" t="s">
        <v>565</v>
      </c>
      <c r="L299" s="41" t="str">
        <f>IFERROR(VLOOKUP($C299,Dependencias!$A$2:$D$26,2,FALSE),"")</f>
        <v>Dirección de Arte, Cultura y Patrimonio</v>
      </c>
      <c r="M299" s="41" t="str">
        <f>IFERROR(VLOOKUP($C299,Dependencias!$A$2:$D$26,4,FALSE),"")</f>
        <v>Liliana Mercedes Gonzalez Jinete</v>
      </c>
      <c r="N299" s="46"/>
      <c r="O299" s="42" t="str">
        <f>IF(N299="","Pendiente de respuesta",NETWORKDAYS(G299,N299,FESTIVOS!$A$2:$A$146))</f>
        <v>Pendiente de respuesta</v>
      </c>
      <c r="P299" s="45"/>
      <c r="Q299" s="33"/>
    </row>
    <row r="300" spans="1:17" ht="17.25">
      <c r="A300" s="72" t="s">
        <v>47</v>
      </c>
      <c r="B300" s="72" t="s">
        <v>186</v>
      </c>
      <c r="C300" s="73">
        <v>220</v>
      </c>
      <c r="D300" s="38" t="s">
        <v>185</v>
      </c>
      <c r="E300" s="44">
        <v>3487472022</v>
      </c>
      <c r="F300" s="68">
        <v>20227100172512</v>
      </c>
      <c r="G300" s="43">
        <v>44831</v>
      </c>
      <c r="H300" s="39">
        <f>IF(G300="","",WORKDAY(G300,I300,FESTIVOS!$A$2:$V$146))</f>
        <v>44845</v>
      </c>
      <c r="I300" s="47">
        <f>IFERROR(IFERROR(IF(B300=VLOOKUP(B300,Dependencias!$J$3:$J$4,1,FALSE),VLOOKUP(B300,Dependencias!$J$3:$K$4,2,FALSE)),VLOOKUP(A300,Dependencias!$F$3:$I$15,4,FALSE)),"")</f>
        <v>10</v>
      </c>
      <c r="J300" s="38" t="s">
        <v>187</v>
      </c>
      <c r="K300" s="45" t="s">
        <v>566</v>
      </c>
      <c r="L300" s="41" t="str">
        <f>IFERROR(VLOOKUP($C300,Dependencias!$A$2:$D$26,2,FALSE),"")</f>
        <v>Dirección de Fomento</v>
      </c>
      <c r="M300" s="41" t="str">
        <f>IFERROR(VLOOKUP($C300,Dependencias!$A$2:$D$26,4,FALSE),"")</f>
        <v>Vanessa Barrenecha Samur</v>
      </c>
      <c r="N300" s="46"/>
      <c r="O300" s="42" t="str">
        <f>IF(N300="","Pendiente de respuesta",NETWORKDAYS(G300,N300,FESTIVOS!$A$2:$A$146))</f>
        <v>Pendiente de respuesta</v>
      </c>
      <c r="P300" s="45"/>
      <c r="Q300" s="33"/>
    </row>
    <row r="301" spans="1:17" ht="17.25">
      <c r="A301" s="72" t="s">
        <v>42</v>
      </c>
      <c r="B301" s="72" t="s">
        <v>186</v>
      </c>
      <c r="C301" s="73">
        <v>730</v>
      </c>
      <c r="D301" s="38" t="s">
        <v>185</v>
      </c>
      <c r="E301" s="44">
        <v>3487832022</v>
      </c>
      <c r="F301" s="68">
        <v>20227100173082</v>
      </c>
      <c r="G301" s="43">
        <v>44831</v>
      </c>
      <c r="H301" s="39">
        <f>IF(G301="","",WORKDAY(G301,I301,FESTIVOS!$A$2:$V$146))</f>
        <v>44853</v>
      </c>
      <c r="I301" s="47">
        <f>IFERROR(IFERROR(IF(B301=VLOOKUP(B301,Dependencias!$J$3:$J$4,1,FALSE),VLOOKUP(B301,Dependencias!$J$3:$K$4,2,FALSE)),VLOOKUP(A301,Dependencias!$F$3:$I$15,4,FALSE)),"")</f>
        <v>15</v>
      </c>
      <c r="J301" s="38" t="s">
        <v>138</v>
      </c>
      <c r="K301" s="45" t="s">
        <v>567</v>
      </c>
      <c r="L301" s="41" t="str">
        <f>IFERROR(VLOOKUP($C301,Dependencias!$A$2:$D$26,2,FALSE),"")</f>
        <v>Grupo Interno De Trabajo De Gestión Del Talento Humano</v>
      </c>
      <c r="M301" s="41" t="str">
        <f>IFERROR(VLOOKUP($C301,Dependencias!$A$2:$D$26,4,FALSE),"")</f>
        <v>Alba Nohora Diaz Galan</v>
      </c>
      <c r="N301" s="46"/>
      <c r="O301" s="42" t="str">
        <f>IF(N301="","Pendiente de respuesta",NETWORKDAYS(G301,N301,FESTIVOS!$A$2:$A$146))</f>
        <v>Pendiente de respuesta</v>
      </c>
      <c r="P301" s="45"/>
      <c r="Q301" s="33"/>
    </row>
    <row r="302" spans="1:17" ht="17.25">
      <c r="A302" s="72" t="s">
        <v>42</v>
      </c>
      <c r="B302" s="72" t="s">
        <v>186</v>
      </c>
      <c r="C302" s="73">
        <v>330</v>
      </c>
      <c r="D302" s="38" t="s">
        <v>185</v>
      </c>
      <c r="E302" s="44">
        <v>3493882022</v>
      </c>
      <c r="F302" s="68">
        <v>20227100173512</v>
      </c>
      <c r="G302" s="43">
        <v>44832</v>
      </c>
      <c r="H302" s="39">
        <f>IF(G302="","",WORKDAY(G302,I302,FESTIVOS!$A$2:$V$146))</f>
        <v>44854</v>
      </c>
      <c r="I302" s="47">
        <f>IFERROR(IFERROR(IF(B302=VLOOKUP(B302,Dependencias!$J$3:$J$4,1,FALSE),VLOOKUP(B302,Dependencias!$J$3:$K$4,2,FALSE)),VLOOKUP(A302,Dependencias!$F$3:$I$15,4,FALSE)),"")</f>
        <v>15</v>
      </c>
      <c r="J302" s="38" t="s">
        <v>144</v>
      </c>
      <c r="K302" s="45" t="s">
        <v>568</v>
      </c>
      <c r="L302" s="41" t="str">
        <f>IFERROR(VLOOKUP($C302,Dependencias!$A$2:$D$26,2,FALSE),"")</f>
        <v>Subdirección de Infraestructura y patrimonio cultural</v>
      </c>
      <c r="M302" s="41" t="str">
        <f>IFERROR(VLOOKUP($C302,Dependencias!$A$2:$D$26,4,FALSE),"")</f>
        <v>Ivan Dario Quiñones Sanchez</v>
      </c>
      <c r="N302" s="46"/>
      <c r="O302" s="42" t="str">
        <f>IF(N302="","Pendiente de respuesta",NETWORKDAYS(G302,N302,FESTIVOS!$A$2:$A$146))</f>
        <v>Pendiente de respuesta</v>
      </c>
      <c r="P302" s="45"/>
      <c r="Q302" s="33"/>
    </row>
    <row r="303" spans="1:17" ht="17.25">
      <c r="A303" s="72" t="s">
        <v>47</v>
      </c>
      <c r="B303" s="72" t="s">
        <v>186</v>
      </c>
      <c r="C303" s="73">
        <v>220</v>
      </c>
      <c r="D303" s="38" t="s">
        <v>185</v>
      </c>
      <c r="E303" s="44">
        <v>3494232022</v>
      </c>
      <c r="F303" s="68">
        <v>20227100173822</v>
      </c>
      <c r="G303" s="43">
        <v>44832</v>
      </c>
      <c r="H303" s="39">
        <f>IF(G303="","",WORKDAY(G303,I303,FESTIVOS!$A$2:$V$146))</f>
        <v>44846</v>
      </c>
      <c r="I303" s="47">
        <f>IFERROR(IFERROR(IF(B303=VLOOKUP(B303,Dependencias!$J$3:$J$4,1,FALSE),VLOOKUP(B303,Dependencias!$J$3:$K$4,2,FALSE)),VLOOKUP(A303,Dependencias!$F$3:$I$15,4,FALSE)),"")</f>
        <v>10</v>
      </c>
      <c r="J303" s="38" t="s">
        <v>187</v>
      </c>
      <c r="K303" s="45" t="s">
        <v>511</v>
      </c>
      <c r="L303" s="41" t="str">
        <f>IFERROR(VLOOKUP($C303,Dependencias!$A$2:$D$26,2,FALSE),"")</f>
        <v>Dirección de Fomento</v>
      </c>
      <c r="M303" s="41" t="str">
        <f>IFERROR(VLOOKUP($C303,Dependencias!$A$2:$D$26,4,FALSE),"")</f>
        <v>Vanessa Barrenecha Samur</v>
      </c>
      <c r="N303" s="46"/>
      <c r="O303" s="42" t="str">
        <f>IF(N303="","Pendiente de respuesta",NETWORKDAYS(G303,N303,FESTIVOS!$A$2:$A$146))</f>
        <v>Pendiente de respuesta</v>
      </c>
      <c r="P303" s="45"/>
      <c r="Q303" s="33"/>
    </row>
    <row r="304" spans="1:17" ht="17.25">
      <c r="A304" s="72" t="s">
        <v>42</v>
      </c>
      <c r="B304" s="72" t="s">
        <v>24</v>
      </c>
      <c r="C304" s="73">
        <v>700</v>
      </c>
      <c r="D304" s="38" t="s">
        <v>185</v>
      </c>
      <c r="E304" s="44">
        <v>3476962022</v>
      </c>
      <c r="F304" s="68">
        <v>20227100176182</v>
      </c>
      <c r="G304" s="43">
        <v>44833</v>
      </c>
      <c r="H304" s="39">
        <f>IF(G304="","",WORKDAY(G304,I304,FESTIVOS!$A$2:$V$146))</f>
        <v>44840</v>
      </c>
      <c r="I304" s="47">
        <f>IFERROR(IFERROR(IF(B304=VLOOKUP(B304,Dependencias!$J$3:$J$4,1,FALSE),VLOOKUP(B304,Dependencias!$J$3:$K$4,2,FALSE)),VLOOKUP(A304,Dependencias!$F$3:$I$15,4,FALSE)),"")</f>
        <v>5</v>
      </c>
      <c r="J304" s="38" t="s">
        <v>190</v>
      </c>
      <c r="K304" s="45" t="s">
        <v>569</v>
      </c>
      <c r="L304" s="41" t="str">
        <f>IFERROR(VLOOKUP($C304,Dependencias!$A$2:$D$26,2,FALSE),"")</f>
        <v>Direccion de Gestion Corporativa</v>
      </c>
      <c r="M304" s="41" t="str">
        <f>IFERROR(VLOOKUP($C304,Dependencias!$A$2:$D$26,4,FALSE),"")</f>
        <v>Yamile Borja Martinez</v>
      </c>
      <c r="N304" s="46">
        <v>44834</v>
      </c>
      <c r="O304" s="42">
        <f>IF(N304="","Pendiente de respuesta",NETWORKDAYS(G304,N304,FESTIVOS!$A$2:$A$146))</f>
        <v>2</v>
      </c>
      <c r="P304" s="45" t="s">
        <v>196</v>
      </c>
      <c r="Q304" s="33"/>
    </row>
    <row r="305" spans="1:17" ht="17.25">
      <c r="A305" s="72" t="s">
        <v>35</v>
      </c>
      <c r="B305" s="72" t="s">
        <v>186</v>
      </c>
      <c r="C305" s="73">
        <v>730</v>
      </c>
      <c r="D305" s="38" t="s">
        <v>185</v>
      </c>
      <c r="E305" s="44">
        <v>3477682022</v>
      </c>
      <c r="F305" s="68">
        <v>20227100176262</v>
      </c>
      <c r="G305" s="43">
        <v>44833</v>
      </c>
      <c r="H305" s="39">
        <f>IF(G305="","",WORKDAY(G305,I305,FESTIVOS!$A$2:$V$146))</f>
        <v>44855</v>
      </c>
      <c r="I305" s="47">
        <f>IFERROR(IFERROR(IF(B305=VLOOKUP(B305,Dependencias!$J$3:$J$4,1,FALSE),VLOOKUP(B305,Dependencias!$J$3:$K$4,2,FALSE)),VLOOKUP(A305,Dependencias!$F$3:$I$15,4,FALSE)),"")</f>
        <v>15</v>
      </c>
      <c r="J305" s="38" t="s">
        <v>138</v>
      </c>
      <c r="K305" s="25" t="s">
        <v>570</v>
      </c>
      <c r="L305" s="41" t="str">
        <f>IFERROR(VLOOKUP($C305,Dependencias!$A$2:$D$26,2,FALSE),"")</f>
        <v>Grupo Interno De Trabajo De Gestión Del Talento Humano</v>
      </c>
      <c r="M305" s="41" t="str">
        <f>IFERROR(VLOOKUP($C305,Dependencias!$A$2:$D$26,4,FALSE),"")</f>
        <v>Alba Nohora Diaz Galan</v>
      </c>
      <c r="N305" s="46"/>
      <c r="O305" s="42" t="str">
        <f>IF(N305="","Pendiente de respuesta",NETWORKDAYS(G305,N305,FESTIVOS!$A$2:$A$146))</f>
        <v>Pendiente de respuesta</v>
      </c>
      <c r="P305" s="45"/>
      <c r="Q305" s="33"/>
    </row>
    <row r="306" spans="1:17" ht="17.25">
      <c r="A306" s="72" t="s">
        <v>82</v>
      </c>
      <c r="B306" s="72" t="s">
        <v>186</v>
      </c>
      <c r="C306" s="73">
        <v>700</v>
      </c>
      <c r="D306" s="38" t="s">
        <v>188</v>
      </c>
      <c r="E306" s="44">
        <v>3481052022</v>
      </c>
      <c r="F306" s="70">
        <v>20227100177752</v>
      </c>
      <c r="G306" s="43">
        <v>44833</v>
      </c>
      <c r="H306" s="39">
        <f>IF(G306="","",WORKDAY(G306,I306,FESTIVOS!$A$2:$V$146))</f>
        <v>44855</v>
      </c>
      <c r="I306" s="47">
        <f>IFERROR(IFERROR(IF(B306=VLOOKUP(B306,Dependencias!$J$3:$J$4,1,FALSE),VLOOKUP(B306,Dependencias!$J$3:$K$4,2,FALSE)),VLOOKUP(A306,Dependencias!$F$3:$I$15,4,FALSE)),"")</f>
        <v>15</v>
      </c>
      <c r="J306" s="38" t="s">
        <v>153</v>
      </c>
      <c r="K306" s="45" t="s">
        <v>571</v>
      </c>
      <c r="L306" s="41" t="str">
        <f>IFERROR(VLOOKUP($C306,Dependencias!$A$2:$D$26,2,FALSE),"")</f>
        <v>Direccion de Gestion Corporativa</v>
      </c>
      <c r="M306" s="41" t="str">
        <f>IFERROR(VLOOKUP($C306,Dependencias!$A$2:$D$26,4,FALSE),"")</f>
        <v>Yamile Borja Martinez</v>
      </c>
      <c r="N306" s="46"/>
      <c r="O306" s="42" t="str">
        <f>IF(N306="","Pendiente de respuesta",NETWORKDAYS(G306,N306,FESTIVOS!$A$2:$A$146))</f>
        <v>Pendiente de respuesta</v>
      </c>
      <c r="P306" s="45"/>
      <c r="Q306" s="33"/>
    </row>
    <row r="307" spans="1:17" ht="17.25">
      <c r="A307" s="72" t="s">
        <v>47</v>
      </c>
      <c r="B307" s="72" t="s">
        <v>24</v>
      </c>
      <c r="C307" s="73">
        <v>700</v>
      </c>
      <c r="D307" s="38" t="s">
        <v>188</v>
      </c>
      <c r="E307" s="44">
        <v>3484792022</v>
      </c>
      <c r="F307" s="70">
        <v>20227100177822</v>
      </c>
      <c r="G307" s="43">
        <v>44833</v>
      </c>
      <c r="H307" s="39">
        <f>IF(G307="","",WORKDAY(G307,I307,FESTIVOS!$A$2:$V$146))</f>
        <v>44840</v>
      </c>
      <c r="I307" s="47">
        <f>IFERROR(IFERROR(IF(B307=VLOOKUP(B307,Dependencias!$J$3:$J$4,1,FALSE),VLOOKUP(B307,Dependencias!$J$3:$K$4,2,FALSE)),VLOOKUP(A307,Dependencias!$F$3:$I$15,4,FALSE)),"")</f>
        <v>5</v>
      </c>
      <c r="J307" s="38" t="s">
        <v>190</v>
      </c>
      <c r="K307" s="45" t="s">
        <v>572</v>
      </c>
      <c r="L307" s="41" t="str">
        <f>IFERROR(VLOOKUP($C307,Dependencias!$A$2:$D$26,2,FALSE),"")</f>
        <v>Direccion de Gestion Corporativa</v>
      </c>
      <c r="M307" s="41" t="str">
        <f>IFERROR(VLOOKUP($C307,Dependencias!$A$2:$D$26,4,FALSE),"")</f>
        <v>Yamile Borja Martinez</v>
      </c>
      <c r="N307" s="46"/>
      <c r="O307" s="42" t="str">
        <f>IF(N307="","Pendiente de respuesta",NETWORKDAYS(G307,N307,FESTIVOS!$A$2:$A$146))</f>
        <v>Pendiente de respuesta</v>
      </c>
      <c r="P307" s="45"/>
      <c r="Q307" s="33"/>
    </row>
    <row r="308" spans="1:17" ht="17.25">
      <c r="A308" s="72" t="s">
        <v>82</v>
      </c>
      <c r="B308" s="72" t="s">
        <v>186</v>
      </c>
      <c r="C308" s="73">
        <v>700</v>
      </c>
      <c r="D308" s="38" t="s">
        <v>188</v>
      </c>
      <c r="E308" s="44">
        <v>3485512022</v>
      </c>
      <c r="F308" s="70">
        <v>20227100177832</v>
      </c>
      <c r="G308" s="43">
        <v>44833</v>
      </c>
      <c r="H308" s="39">
        <f>IF(G308="","",WORKDAY(G308,I308,FESTIVOS!$A$2:$V$146))</f>
        <v>44855</v>
      </c>
      <c r="I308" s="47">
        <f>IFERROR(IFERROR(IF(B308=VLOOKUP(B308,Dependencias!$J$3:$J$4,1,FALSE),VLOOKUP(B308,Dependencias!$J$3:$K$4,2,FALSE)),VLOOKUP(A308,Dependencias!$F$3:$I$15,4,FALSE)),"")</f>
        <v>15</v>
      </c>
      <c r="J308" s="38" t="s">
        <v>153</v>
      </c>
      <c r="K308" s="45" t="s">
        <v>571</v>
      </c>
      <c r="L308" s="41" t="str">
        <f>IFERROR(VLOOKUP($C308,Dependencias!$A$2:$D$26,2,FALSE),"")</f>
        <v>Direccion de Gestion Corporativa</v>
      </c>
      <c r="M308" s="41" t="str">
        <f>IFERROR(VLOOKUP($C308,Dependencias!$A$2:$D$26,4,FALSE),"")</f>
        <v>Yamile Borja Martinez</v>
      </c>
      <c r="N308" s="46"/>
      <c r="O308" s="42" t="str">
        <f>IF(N308="","Pendiente de respuesta",NETWORKDAYS(G308,N308,FESTIVOS!$A$2:$A$146))</f>
        <v>Pendiente de respuesta</v>
      </c>
      <c r="P308" s="45"/>
      <c r="Q308" s="33"/>
    </row>
    <row r="309" spans="1:17" ht="17.25">
      <c r="A309" s="72" t="s">
        <v>47</v>
      </c>
      <c r="B309" s="72" t="s">
        <v>24</v>
      </c>
      <c r="C309" s="73">
        <v>700</v>
      </c>
      <c r="D309" s="38" t="s">
        <v>188</v>
      </c>
      <c r="E309" s="44">
        <v>3488212022</v>
      </c>
      <c r="F309" s="70">
        <v>20227100177862</v>
      </c>
      <c r="G309" s="43">
        <v>44833</v>
      </c>
      <c r="H309" s="39">
        <f>IF(G309="","",WORKDAY(G309,I309,FESTIVOS!$A$2:$V$146))</f>
        <v>44840</v>
      </c>
      <c r="I309" s="47">
        <f>IFERROR(IFERROR(IF(B309=VLOOKUP(B309,Dependencias!$J$3:$J$4,1,FALSE),VLOOKUP(B309,Dependencias!$J$3:$K$4,2,FALSE)),VLOOKUP(A309,Dependencias!$F$3:$I$15,4,FALSE)),"")</f>
        <v>5</v>
      </c>
      <c r="J309" s="38" t="s">
        <v>190</v>
      </c>
      <c r="K309" s="45" t="s">
        <v>573</v>
      </c>
      <c r="L309" s="41" t="str">
        <f>IFERROR(VLOOKUP($C309,Dependencias!$A$2:$D$26,2,FALSE),"")</f>
        <v>Direccion de Gestion Corporativa</v>
      </c>
      <c r="M309" s="41" t="str">
        <f>IFERROR(VLOOKUP($C309,Dependencias!$A$2:$D$26,4,FALSE),"")</f>
        <v>Yamile Borja Martinez</v>
      </c>
      <c r="N309" s="46"/>
      <c r="O309" s="42" t="str">
        <f>IF(N309="","Pendiente de respuesta",NETWORKDAYS(G309,N309,FESTIVOS!$A$2:$A$146))</f>
        <v>Pendiente de respuesta</v>
      </c>
      <c r="P309" s="45"/>
      <c r="Q309" s="33"/>
    </row>
    <row r="310" spans="1:17" ht="17.25">
      <c r="A310" s="72" t="s">
        <v>47</v>
      </c>
      <c r="B310" s="72" t="s">
        <v>24</v>
      </c>
      <c r="C310" s="73">
        <v>700</v>
      </c>
      <c r="D310" s="38" t="s">
        <v>188</v>
      </c>
      <c r="E310" s="44">
        <v>3488252022</v>
      </c>
      <c r="F310" s="70">
        <v>20227100177872</v>
      </c>
      <c r="G310" s="43">
        <v>44833</v>
      </c>
      <c r="H310" s="39">
        <f>IF(G310="","",WORKDAY(G310,I310,FESTIVOS!$A$2:$V$146))</f>
        <v>44840</v>
      </c>
      <c r="I310" s="47">
        <f>IFERROR(IFERROR(IF(B310=VLOOKUP(B310,Dependencias!$J$3:$J$4,1,FALSE),VLOOKUP(B310,Dependencias!$J$3:$K$4,2,FALSE)),VLOOKUP(A310,Dependencias!$F$3:$I$15,4,FALSE)),"")</f>
        <v>5</v>
      </c>
      <c r="J310" s="38" t="s">
        <v>190</v>
      </c>
      <c r="K310" s="45" t="s">
        <v>574</v>
      </c>
      <c r="L310" s="41" t="str">
        <f>IFERROR(VLOOKUP($C310,Dependencias!$A$2:$D$26,2,FALSE),"")</f>
        <v>Direccion de Gestion Corporativa</v>
      </c>
      <c r="M310" s="41" t="str">
        <f>IFERROR(VLOOKUP($C310,Dependencias!$A$2:$D$26,4,FALSE),"")</f>
        <v>Yamile Borja Martinez</v>
      </c>
      <c r="N310" s="46"/>
      <c r="O310" s="42" t="str">
        <f>IF(N310="","Pendiente de respuesta",NETWORKDAYS(G310,N310,FESTIVOS!$A$2:$A$146))</f>
        <v>Pendiente de respuesta</v>
      </c>
      <c r="P310" s="45"/>
      <c r="Q310" s="33"/>
    </row>
    <row r="311" spans="1:17" ht="17.25">
      <c r="A311" s="72" t="s">
        <v>47</v>
      </c>
      <c r="B311" s="72" t="s">
        <v>24</v>
      </c>
      <c r="C311" s="73">
        <v>700</v>
      </c>
      <c r="D311" s="38" t="s">
        <v>188</v>
      </c>
      <c r="E311" s="44">
        <v>3489052022</v>
      </c>
      <c r="F311" s="70">
        <v>20227100178482</v>
      </c>
      <c r="G311" s="43">
        <v>44833</v>
      </c>
      <c r="H311" s="39">
        <f>IF(G311="","",WORKDAY(G311,I311,FESTIVOS!$A$2:$V$146))</f>
        <v>44840</v>
      </c>
      <c r="I311" s="47">
        <f>IFERROR(IFERROR(IF(B311=VLOOKUP(B311,Dependencias!$J$3:$J$4,1,FALSE),VLOOKUP(B311,Dependencias!$J$3:$K$4,2,FALSE)),VLOOKUP(A311,Dependencias!$F$3:$I$15,4,FALSE)),"")</f>
        <v>5</v>
      </c>
      <c r="J311" s="38" t="s">
        <v>190</v>
      </c>
      <c r="K311" s="45" t="s">
        <v>575</v>
      </c>
      <c r="L311" s="41" t="str">
        <f>IFERROR(VLOOKUP($C311,Dependencias!$A$2:$D$26,2,FALSE),"")</f>
        <v>Direccion de Gestion Corporativa</v>
      </c>
      <c r="M311" s="41" t="str">
        <f>IFERROR(VLOOKUP($C311,Dependencias!$A$2:$D$26,4,FALSE),"")</f>
        <v>Yamile Borja Martinez</v>
      </c>
      <c r="N311" s="46"/>
      <c r="O311" s="42" t="str">
        <f>IF(N311="","Pendiente de respuesta",NETWORKDAYS(G311,N311,FESTIVOS!$A$2:$A$146))</f>
        <v>Pendiente de respuesta</v>
      </c>
      <c r="P311" s="45"/>
      <c r="Q311" s="33"/>
    </row>
    <row r="312" spans="1:17" ht="17.25">
      <c r="A312" s="72" t="s">
        <v>42</v>
      </c>
      <c r="B312" s="72" t="s">
        <v>186</v>
      </c>
      <c r="C312" s="73">
        <v>330</v>
      </c>
      <c r="D312" s="38" t="s">
        <v>185</v>
      </c>
      <c r="E312" s="44">
        <v>3483292022</v>
      </c>
      <c r="F312" s="68">
        <v>20227100176762</v>
      </c>
      <c r="G312" s="43">
        <v>44833</v>
      </c>
      <c r="H312" s="39">
        <f>IF(G312="","",WORKDAY(G312,I312,FESTIVOS!$A$2:$V$146))</f>
        <v>44855</v>
      </c>
      <c r="I312" s="47">
        <f>IFERROR(IFERROR(IF(B312=VLOOKUP(B312,Dependencias!$J$3:$J$4,1,FALSE),VLOOKUP(B312,Dependencias!$J$3:$K$4,2,FALSE)),VLOOKUP(A312,Dependencias!$F$3:$I$15,4,FALSE)),"")</f>
        <v>15</v>
      </c>
      <c r="J312" s="38" t="s">
        <v>144</v>
      </c>
      <c r="K312" s="45" t="s">
        <v>576</v>
      </c>
      <c r="L312" s="41" t="str">
        <f>IFERROR(VLOOKUP($C312,Dependencias!$A$2:$D$26,2,FALSE),"")</f>
        <v>Subdirección de Infraestructura y patrimonio cultural</v>
      </c>
      <c r="M312" s="41" t="str">
        <f>IFERROR(VLOOKUP($C312,Dependencias!$A$2:$D$26,4,FALSE),"")</f>
        <v>Ivan Dario Quiñones Sanchez</v>
      </c>
      <c r="N312" s="46"/>
      <c r="O312" s="42" t="str">
        <f>IF(N312="","Pendiente de respuesta",NETWORKDAYS(G312,N312,FESTIVOS!$A$2:$A$146))</f>
        <v>Pendiente de respuesta</v>
      </c>
      <c r="P312" s="45"/>
      <c r="Q312" s="33"/>
    </row>
    <row r="313" spans="1:17" ht="17.25">
      <c r="A313" s="72" t="s">
        <v>47</v>
      </c>
      <c r="B313" s="72" t="s">
        <v>186</v>
      </c>
      <c r="C313" s="73">
        <v>330</v>
      </c>
      <c r="D313" s="38" t="s">
        <v>185</v>
      </c>
      <c r="E313" s="44">
        <v>3484222022</v>
      </c>
      <c r="F313" s="68">
        <v>20227100176872</v>
      </c>
      <c r="G313" s="43">
        <v>44833</v>
      </c>
      <c r="H313" s="39">
        <f>IF(G313="","",WORKDAY(G313,I313,FESTIVOS!$A$2:$V$146))</f>
        <v>44847</v>
      </c>
      <c r="I313" s="47">
        <f>IFERROR(IFERROR(IF(B313=VLOOKUP(B313,Dependencias!$J$3:$J$4,1,FALSE),VLOOKUP(B313,Dependencias!$J$3:$K$4,2,FALSE)),VLOOKUP(A313,Dependencias!$F$3:$I$15,4,FALSE)),"")</f>
        <v>10</v>
      </c>
      <c r="J313" s="38" t="s">
        <v>144</v>
      </c>
      <c r="K313" s="45" t="s">
        <v>577</v>
      </c>
      <c r="L313" s="41" t="str">
        <f>IFERROR(VLOOKUP($C313,Dependencias!$A$2:$D$26,2,FALSE),"")</f>
        <v>Subdirección de Infraestructura y patrimonio cultural</v>
      </c>
      <c r="M313" s="41" t="str">
        <f>IFERROR(VLOOKUP($C313,Dependencias!$A$2:$D$26,4,FALSE),"")</f>
        <v>Ivan Dario Quiñones Sanchez</v>
      </c>
      <c r="N313" s="46"/>
      <c r="O313" s="42" t="str">
        <f>IF(N313="","Pendiente de respuesta",NETWORKDAYS(G313,N313,FESTIVOS!$A$2:$A$146))</f>
        <v>Pendiente de respuesta</v>
      </c>
      <c r="P313" s="45"/>
      <c r="Q313" s="33"/>
    </row>
    <row r="314" spans="1:17" ht="17.25">
      <c r="A314" s="72" t="s">
        <v>47</v>
      </c>
      <c r="B314" s="72" t="s">
        <v>186</v>
      </c>
      <c r="C314" s="73">
        <v>220</v>
      </c>
      <c r="D314" s="38" t="s">
        <v>185</v>
      </c>
      <c r="E314" s="44">
        <v>3485492022</v>
      </c>
      <c r="F314" s="68">
        <v>20227100176782</v>
      </c>
      <c r="G314" s="43">
        <v>44833</v>
      </c>
      <c r="H314" s="39">
        <f>IF(G314="","",WORKDAY(G314,I314,FESTIVOS!$A$2:$V$146))</f>
        <v>44847</v>
      </c>
      <c r="I314" s="47">
        <f>IFERROR(IFERROR(IF(B314=VLOOKUP(B314,Dependencias!$J$3:$J$4,1,FALSE),VLOOKUP(B314,Dependencias!$J$3:$K$4,2,FALSE)),VLOOKUP(A314,Dependencias!$F$3:$I$15,4,FALSE)),"")</f>
        <v>10</v>
      </c>
      <c r="J314" s="38" t="s">
        <v>187</v>
      </c>
      <c r="K314" s="45" t="s">
        <v>578</v>
      </c>
      <c r="L314" s="41" t="str">
        <f>IFERROR(VLOOKUP($C314,Dependencias!$A$2:$D$26,2,FALSE),"")</f>
        <v>Dirección de Fomento</v>
      </c>
      <c r="M314" s="41" t="str">
        <f>IFERROR(VLOOKUP($C314,Dependencias!$A$2:$D$26,4,FALSE),"")</f>
        <v>Vanessa Barrenecha Samur</v>
      </c>
      <c r="N314" s="46"/>
      <c r="O314" s="42" t="str">
        <f>IF(N314="","Pendiente de respuesta",NETWORKDAYS(G314,N314,FESTIVOS!$A$2:$A$146))</f>
        <v>Pendiente de respuesta</v>
      </c>
      <c r="P314" s="45"/>
      <c r="Q314" s="33"/>
    </row>
    <row r="315" spans="1:17" ht="17.25">
      <c r="A315" s="72" t="s">
        <v>47</v>
      </c>
      <c r="B315" s="72" t="s">
        <v>186</v>
      </c>
      <c r="C315" s="73">
        <v>700</v>
      </c>
      <c r="D315" s="38" t="s">
        <v>185</v>
      </c>
      <c r="E315" s="44">
        <v>3485762022</v>
      </c>
      <c r="F315" s="68">
        <v>20227100176972</v>
      </c>
      <c r="G315" s="43">
        <v>44833</v>
      </c>
      <c r="H315" s="39">
        <f>IF(G315="","",WORKDAY(G315,I315,FESTIVOS!$A$2:$V$146))</f>
        <v>44847</v>
      </c>
      <c r="I315" s="47">
        <f>IFERROR(IFERROR(IF(B315=VLOOKUP(B315,Dependencias!$J$3:$J$4,1,FALSE),VLOOKUP(B315,Dependencias!$J$3:$K$4,2,FALSE)),VLOOKUP(A315,Dependencias!$F$3:$I$15,4,FALSE)),"")</f>
        <v>10</v>
      </c>
      <c r="J315" s="38" t="s">
        <v>153</v>
      </c>
      <c r="K315" s="45" t="s">
        <v>579</v>
      </c>
      <c r="L315" s="41" t="str">
        <f>IFERROR(VLOOKUP($C315,Dependencias!$A$2:$D$26,2,FALSE),"")</f>
        <v>Direccion de Gestion Corporativa</v>
      </c>
      <c r="M315" s="41" t="str">
        <f>IFERROR(VLOOKUP($C315,Dependencias!$A$2:$D$26,4,FALSE),"")</f>
        <v>Yamile Borja Martinez</v>
      </c>
      <c r="N315" s="46"/>
      <c r="O315" s="42" t="str">
        <f>IF(N315="","Pendiente de respuesta",NETWORKDAYS(G315,N315,FESTIVOS!$A$2:$A$146))</f>
        <v>Pendiente de respuesta</v>
      </c>
      <c r="P315" s="45"/>
      <c r="Q315" s="33"/>
    </row>
    <row r="316" spans="1:17" ht="17.25">
      <c r="A316" s="72" t="s">
        <v>47</v>
      </c>
      <c r="B316" s="72" t="s">
        <v>24</v>
      </c>
      <c r="C316" s="73">
        <v>700</v>
      </c>
      <c r="D316" s="38" t="s">
        <v>188</v>
      </c>
      <c r="E316" s="44">
        <v>3488242022</v>
      </c>
      <c r="F316" s="68">
        <v>20227100177932</v>
      </c>
      <c r="G316" s="43">
        <v>44834</v>
      </c>
      <c r="H316" s="39">
        <f>IF(G316="","",WORKDAY(G316,I316,FESTIVOS!$A$2:$V$146))</f>
        <v>44841</v>
      </c>
      <c r="I316" s="47">
        <f>IFERROR(IFERROR(IF(B316=VLOOKUP(B316,Dependencias!$J$3:$J$4,1,FALSE),VLOOKUP(B316,Dependencias!$J$3:$K$4,2,FALSE)),VLOOKUP(A316,Dependencias!$F$3:$I$15,4,FALSE)),"")</f>
        <v>5</v>
      </c>
      <c r="J316" s="38" t="s">
        <v>190</v>
      </c>
      <c r="K316" s="45" t="s">
        <v>580</v>
      </c>
      <c r="L316" s="41" t="str">
        <f>IFERROR(VLOOKUP($C316,Dependencias!$A$2:$D$26,2,FALSE),"")</f>
        <v>Direccion de Gestion Corporativa</v>
      </c>
      <c r="M316" s="41" t="str">
        <f>IFERROR(VLOOKUP($C316,Dependencias!$A$2:$D$26,4,FALSE),"")</f>
        <v>Yamile Borja Martinez</v>
      </c>
      <c r="N316" s="46"/>
      <c r="O316" s="42" t="str">
        <f>IF(N316="","Pendiente de respuesta",NETWORKDAYS(G316,N316,FESTIVOS!$A$2:$A$146))</f>
        <v>Pendiente de respuesta</v>
      </c>
      <c r="P316" s="45"/>
      <c r="Q316" s="33"/>
    </row>
    <row r="317" spans="1:17" ht="17.25">
      <c r="A317" s="72" t="s">
        <v>47</v>
      </c>
      <c r="B317" s="72" t="s">
        <v>24</v>
      </c>
      <c r="C317" s="73">
        <v>700</v>
      </c>
      <c r="D317" s="38" t="s">
        <v>188</v>
      </c>
      <c r="E317" s="44">
        <v>3488282022</v>
      </c>
      <c r="F317" s="68">
        <v>20227100177952</v>
      </c>
      <c r="G317" s="43">
        <v>44834</v>
      </c>
      <c r="H317" s="39">
        <f>IF(G317="","",WORKDAY(G317,I317,FESTIVOS!$A$2:$V$146))</f>
        <v>44841</v>
      </c>
      <c r="I317" s="47">
        <f>IFERROR(IFERROR(IF(B317=VLOOKUP(B317,Dependencias!$J$3:$J$4,1,FALSE),VLOOKUP(B317,Dependencias!$J$3:$K$4,2,FALSE)),VLOOKUP(A317,Dependencias!$F$3:$I$15,4,FALSE)),"")</f>
        <v>5</v>
      </c>
      <c r="J317" s="38" t="s">
        <v>190</v>
      </c>
      <c r="K317" s="45" t="s">
        <v>580</v>
      </c>
      <c r="L317" s="41" t="str">
        <f>IFERROR(VLOOKUP($C317,Dependencias!$A$2:$D$26,2,FALSE),"")</f>
        <v>Direccion de Gestion Corporativa</v>
      </c>
      <c r="M317" s="41" t="str">
        <f>IFERROR(VLOOKUP($C317,Dependencias!$A$2:$D$26,4,FALSE),"")</f>
        <v>Yamile Borja Martinez</v>
      </c>
      <c r="N317" s="46"/>
      <c r="O317" s="42" t="str">
        <f>IF(N317="","Pendiente de respuesta",NETWORKDAYS(G317,N317,FESTIVOS!$A$2:$A$146))</f>
        <v>Pendiente de respuesta</v>
      </c>
      <c r="P317" s="45"/>
      <c r="Q317" s="33"/>
    </row>
    <row r="318" spans="1:17" ht="17.25">
      <c r="A318" s="72" t="s">
        <v>47</v>
      </c>
      <c r="B318" s="72" t="s">
        <v>186</v>
      </c>
      <c r="C318" s="73">
        <v>210</v>
      </c>
      <c r="D318" s="38" t="s">
        <v>185</v>
      </c>
      <c r="E318" s="44">
        <v>3493772022</v>
      </c>
      <c r="F318" s="68">
        <v>20227100177522</v>
      </c>
      <c r="G318" s="43">
        <v>44834</v>
      </c>
      <c r="H318" s="39">
        <f>IF(G318="","",WORKDAY(G318,I318,FESTIVOS!$A$2:$V$146))</f>
        <v>44848</v>
      </c>
      <c r="I318" s="47">
        <f>IFERROR(IFERROR(IF(B318=VLOOKUP(B318,Dependencias!$J$3:$J$4,1,FALSE),VLOOKUP(B318,Dependencias!$J$3:$K$4,2,FALSE)),VLOOKUP(A318,Dependencias!$F$3:$I$15,4,FALSE)),"")</f>
        <v>10</v>
      </c>
      <c r="J318" s="38" t="s">
        <v>187</v>
      </c>
      <c r="K318" s="45" t="s">
        <v>581</v>
      </c>
      <c r="L318" s="41" t="str">
        <f>IFERROR(VLOOKUP($C318,Dependencias!$A$2:$D$26,2,FALSE),"")</f>
        <v>Dirección de Asuntos Locales y Participación</v>
      </c>
      <c r="M318" s="41" t="str">
        <f>IFERROR(VLOOKUP($C318,Dependencias!$A$2:$D$26,4,FALSE),"")</f>
        <v>Alejandro Franco Plata</v>
      </c>
      <c r="N318" s="46"/>
      <c r="O318" s="42" t="str">
        <f>IF(N318="","Pendiente de respuesta",NETWORKDAYS(G318,N318,FESTIVOS!$A$2:$A$146))</f>
        <v>Pendiente de respuesta</v>
      </c>
      <c r="P318" s="45"/>
      <c r="Q318" s="33"/>
    </row>
    <row r="319" spans="1:17" ht="17.25">
      <c r="A319" s="72" t="s">
        <v>47</v>
      </c>
      <c r="B319" s="72" t="s">
        <v>24</v>
      </c>
      <c r="C319" s="73">
        <v>700</v>
      </c>
      <c r="D319" s="38" t="s">
        <v>185</v>
      </c>
      <c r="E319" s="44">
        <v>3497132022</v>
      </c>
      <c r="F319" s="68">
        <v>20227100177912</v>
      </c>
      <c r="G319" s="43">
        <v>44834</v>
      </c>
      <c r="H319" s="39">
        <f>IF(G319="","",WORKDAY(G319,I319,FESTIVOS!$A$2:$V$146))</f>
        <v>44841</v>
      </c>
      <c r="I319" s="47">
        <f>IFERROR(IFERROR(IF(B319=VLOOKUP(B319,Dependencias!$J$3:$J$4,1,FALSE),VLOOKUP(B319,Dependencias!$J$3:$K$4,2,FALSE)),VLOOKUP(A319,Dependencias!$F$3:$I$15,4,FALSE)),"")</f>
        <v>5</v>
      </c>
      <c r="J319" s="38" t="s">
        <v>190</v>
      </c>
      <c r="K319" s="45" t="s">
        <v>582</v>
      </c>
      <c r="L319" s="41" t="str">
        <f>IFERROR(VLOOKUP($C319,Dependencias!$A$2:$D$26,2,FALSE),"")</f>
        <v>Direccion de Gestion Corporativa</v>
      </c>
      <c r="M319" s="41" t="str">
        <f>IFERROR(VLOOKUP($C319,Dependencias!$A$2:$D$26,4,FALSE),"")</f>
        <v>Yamile Borja Martinez</v>
      </c>
      <c r="N319" s="46">
        <v>44834</v>
      </c>
      <c r="O319" s="42">
        <f>IF(N319="","Pendiente de respuesta",NETWORKDAYS(G319,N319,FESTIVOS!$A$2:$A$146))</f>
        <v>1</v>
      </c>
      <c r="P319" s="45" t="s">
        <v>196</v>
      </c>
      <c r="Q319" s="33"/>
    </row>
    <row r="320" spans="1:17" ht="17.25">
      <c r="A320" s="72" t="s">
        <v>42</v>
      </c>
      <c r="B320" s="72" t="s">
        <v>186</v>
      </c>
      <c r="C320" s="73">
        <v>240</v>
      </c>
      <c r="D320" s="38" t="s">
        <v>185</v>
      </c>
      <c r="E320" s="44">
        <v>3494072022</v>
      </c>
      <c r="F320" s="68">
        <v>20227100177532</v>
      </c>
      <c r="G320" s="43">
        <v>44834</v>
      </c>
      <c r="H320" s="39">
        <f>IF(G320="","",WORKDAY(G320,I320,FESTIVOS!$A$2:$V$146))</f>
        <v>44858</v>
      </c>
      <c r="I320" s="47">
        <f>IFERROR(IFERROR(IF(B320=VLOOKUP(B320,Dependencias!$J$3:$J$4,1,FALSE),VLOOKUP(B320,Dependencias!$J$3:$K$4,2,FALSE)),VLOOKUP(A320,Dependencias!$F$3:$I$15,4,FALSE)),"")</f>
        <v>15</v>
      </c>
      <c r="J320" s="38" t="s">
        <v>187</v>
      </c>
      <c r="K320" s="45" t="s">
        <v>583</v>
      </c>
      <c r="L320" s="41" t="str">
        <f>IFERROR(VLOOKUP($C320,Dependencias!$A$2:$D$26,2,FALSE),"")</f>
        <v>Dirección de Economia, Estudios y Politica</v>
      </c>
      <c r="M320" s="41" t="str">
        <f>IFERROR(VLOOKUP($C320,Dependencias!$A$2:$D$26,4,FALSE),"")</f>
        <v>Mauricio Agudelo Ruiz</v>
      </c>
      <c r="N320" s="46"/>
      <c r="O320" s="42" t="str">
        <f>IF(N320="","Pendiente de respuesta",NETWORKDAYS(G320,N320,FESTIVOS!$A$2:$A$146))</f>
        <v>Pendiente de respuesta</v>
      </c>
      <c r="P320" s="45"/>
      <c r="Q320" s="33"/>
    </row>
    <row r="321" spans="1:17" ht="17.25">
      <c r="A321" s="72" t="s">
        <v>47</v>
      </c>
      <c r="B321" s="72" t="s">
        <v>186</v>
      </c>
      <c r="C321" s="73">
        <v>210</v>
      </c>
      <c r="D321" s="38" t="s">
        <v>185</v>
      </c>
      <c r="E321" s="44">
        <v>3499292022</v>
      </c>
      <c r="F321" s="68">
        <v>20227100178082</v>
      </c>
      <c r="G321" s="43">
        <v>44834</v>
      </c>
      <c r="H321" s="39">
        <f>IF(G321="","",WORKDAY(G321,I321,FESTIVOS!$A$2:$V$146))</f>
        <v>44848</v>
      </c>
      <c r="I321" s="47">
        <f>IFERROR(IFERROR(IF(B321=VLOOKUP(B321,Dependencias!$J$3:$J$4,1,FALSE),VLOOKUP(B321,Dependencias!$J$3:$K$4,2,FALSE)),VLOOKUP($A$321,Dependencias!$F$3:$I$15,4,FALSE)),"")</f>
        <v>10</v>
      </c>
      <c r="J321" s="38" t="s">
        <v>189</v>
      </c>
      <c r="K321" s="45" t="s">
        <v>584</v>
      </c>
      <c r="L321" s="41" t="str">
        <f>IFERROR(VLOOKUP($C321,Dependencias!$A$2:$D$26,2,FALSE),"")</f>
        <v>Dirección de Asuntos Locales y Participación</v>
      </c>
      <c r="M321" s="41" t="str">
        <f>IFERROR(VLOOKUP($C321,Dependencias!$A$2:$D$26,4,FALSE),"")</f>
        <v>Alejandro Franco Plata</v>
      </c>
      <c r="N321" s="46"/>
      <c r="O321" s="42" t="str">
        <f>IF(N321="","Pendiente de respuesta",NETWORKDAYS(G321,N321,FESTIVOS!$A$2:$A$146))</f>
        <v>Pendiente de respuesta</v>
      </c>
      <c r="P321" s="45"/>
      <c r="Q321" s="33"/>
    </row>
    <row r="322" spans="1:17" ht="17.25">
      <c r="A322" s="72" t="s">
        <v>47</v>
      </c>
      <c r="B322" s="72" t="s">
        <v>24</v>
      </c>
      <c r="C322" s="73">
        <v>700</v>
      </c>
      <c r="D322" s="38" t="s">
        <v>188</v>
      </c>
      <c r="E322" s="44">
        <v>3501172022</v>
      </c>
      <c r="F322" s="70">
        <v>20227100178562</v>
      </c>
      <c r="G322" s="43">
        <v>44834</v>
      </c>
      <c r="H322" s="39">
        <f>IF(G322="","",WORKDAY(G322,I322,FESTIVOS!$A$2:$V$146))</f>
        <v>44841</v>
      </c>
      <c r="I322" s="47">
        <f>IFERROR(IFERROR(IF(B322=VLOOKUP(B322,Dependencias!$J$3:$J$4,1,FALSE),VLOOKUP(B322,Dependencias!$J$3:$K$4,2,FALSE)),VLOOKUP($A$321,Dependencias!$F$3:$I$15,4,FALSE)),"")</f>
        <v>5</v>
      </c>
      <c r="J322" s="38" t="s">
        <v>190</v>
      </c>
      <c r="K322" s="45" t="s">
        <v>585</v>
      </c>
      <c r="L322" s="41" t="str">
        <f>IFERROR(VLOOKUP($C322,Dependencias!$A$2:$D$26,2,FALSE),"")</f>
        <v>Direccion de Gestion Corporativa</v>
      </c>
      <c r="M322" s="41" t="str">
        <f>IFERROR(VLOOKUP($C322,Dependencias!$A$2:$D$26,4,FALSE),"")</f>
        <v>Yamile Borja Martinez</v>
      </c>
      <c r="N322" s="46"/>
      <c r="O322" s="42" t="str">
        <f>IF(N322="","Pendiente de respuesta",NETWORKDAYS(G322,N322,FESTIVOS!$A$2:$A$146))</f>
        <v>Pendiente de respuesta</v>
      </c>
      <c r="P322" s="45"/>
      <c r="Q322" s="33"/>
    </row>
    <row r="323" spans="1:17" ht="17.25">
      <c r="A323" s="72" t="s">
        <v>47</v>
      </c>
      <c r="B323" s="72" t="s">
        <v>186</v>
      </c>
      <c r="C323" s="73">
        <v>700</v>
      </c>
      <c r="D323" s="38" t="s">
        <v>188</v>
      </c>
      <c r="E323" s="44">
        <v>3429222022</v>
      </c>
      <c r="F323" s="70">
        <v>20227100179342</v>
      </c>
      <c r="G323" s="48">
        <v>44831</v>
      </c>
      <c r="H323" s="39">
        <f>IF(G323="","",WORKDAY(G323,I323,FESTIVOS!$A$2:$V$146))</f>
        <v>44845</v>
      </c>
      <c r="I323" s="47">
        <f>IFERROR(IFERROR(IF(B323=VLOOKUP(B323,Dependencias!$J$3:$J$4,1,FALSE),VLOOKUP(B323,Dependencias!$J$3:$K$4,2,FALSE)),VLOOKUP($A$321,Dependencias!$F$3:$I$15,4,FALSE)),"")</f>
        <v>10</v>
      </c>
      <c r="J323" s="38" t="s">
        <v>156</v>
      </c>
      <c r="K323" s="45" t="s">
        <v>586</v>
      </c>
      <c r="L323" s="41" t="str">
        <f>IFERROR(VLOOKUP($C323,Dependencias!$A$2:$D$26,2,FALSE),"")</f>
        <v>Direccion de Gestion Corporativa</v>
      </c>
      <c r="M323" s="41" t="str">
        <f>IFERROR(VLOOKUP($C323,Dependencias!$A$2:$D$26,4,FALSE),"")</f>
        <v>Yamile Borja Martinez</v>
      </c>
      <c r="N323" s="46"/>
      <c r="O323" s="42" t="str">
        <f>IF(N323="","Pendiente de respuesta",NETWORKDAYS(G323,N323,FESTIVOS!$A$2:$A$146))</f>
        <v>Pendiente de respuesta</v>
      </c>
      <c r="P323" s="45"/>
      <c r="Q323" s="33"/>
    </row>
    <row r="324" spans="1:17" ht="17.25">
      <c r="A324" s="72" t="s">
        <v>47</v>
      </c>
      <c r="B324" s="72" t="s">
        <v>24</v>
      </c>
      <c r="C324" s="73">
        <v>700</v>
      </c>
      <c r="D324" s="38" t="s">
        <v>188</v>
      </c>
      <c r="E324" s="44">
        <v>3501232022</v>
      </c>
      <c r="F324" s="70">
        <v>20227100178572</v>
      </c>
      <c r="G324" s="43">
        <v>44834</v>
      </c>
      <c r="H324" s="39">
        <f>IF(G324="","",WORKDAY(G324,I324,FESTIVOS!$A$2:$V$146))</f>
        <v>44841</v>
      </c>
      <c r="I324" s="47">
        <f>IFERROR(IFERROR(IF(B324=VLOOKUP(B324,Dependencias!$J$3:$J$4,1,FALSE),VLOOKUP(B324,Dependencias!$J$3:$K$4,2,FALSE)),VLOOKUP($A$321,Dependencias!$F$3:$I$15,4,FALSE)),"")</f>
        <v>5</v>
      </c>
      <c r="J324" s="38" t="s">
        <v>190</v>
      </c>
      <c r="K324" s="45" t="s">
        <v>587</v>
      </c>
      <c r="L324" s="41" t="str">
        <f>IFERROR(VLOOKUP($C324,Dependencias!$A$2:$D$26,2,FALSE),"")</f>
        <v>Direccion de Gestion Corporativa</v>
      </c>
      <c r="M324" s="41" t="str">
        <f>IFERROR(VLOOKUP($C324,Dependencias!$A$2:$D$26,4,FALSE),"")</f>
        <v>Yamile Borja Martinez</v>
      </c>
      <c r="N324" s="46"/>
      <c r="O324" s="42" t="str">
        <f>IF(N324="","Pendiente de respuesta",NETWORKDAYS(G324,N324,FESTIVOS!$A$2:$A$146))</f>
        <v>Pendiente de respuesta</v>
      </c>
      <c r="P324" s="45"/>
      <c r="Q324" s="33"/>
    </row>
    <row r="325" spans="1:17" ht="17.25">
      <c r="A325" s="72" t="s">
        <v>47</v>
      </c>
      <c r="B325" s="72" t="s">
        <v>24</v>
      </c>
      <c r="C325" s="73">
        <v>700</v>
      </c>
      <c r="D325" s="38" t="s">
        <v>188</v>
      </c>
      <c r="E325" s="44">
        <v>3501152022</v>
      </c>
      <c r="F325" s="68">
        <v>20227100178492</v>
      </c>
      <c r="G325" s="43">
        <v>44837</v>
      </c>
      <c r="H325" s="39">
        <f>IF(G325="","",WORKDAY(G325,I325,FESTIVOS!$A$2:$V$146))</f>
        <v>44844</v>
      </c>
      <c r="I325" s="40">
        <f>IFERROR(IFERROR(IF(B325=VLOOKUP(B325,Dependencias!$J$3:$J$4,1,FALSE),VLOOKUP(B325,Dependencias!$J$3:$K$4,2,FALSE)),VLOOKUP(A325,Dependencias!$F$3:$I$15,4,FALSE)),"")</f>
        <v>5</v>
      </c>
      <c r="J325" s="38" t="s">
        <v>190</v>
      </c>
      <c r="K325" s="45" t="s">
        <v>588</v>
      </c>
      <c r="L325" s="41" t="str">
        <f>IFERROR(VLOOKUP($C325,Dependencias!$A$2:$D$26,2,FALSE),"")</f>
        <v>Direccion de Gestion Corporativa</v>
      </c>
      <c r="M325" s="41" t="str">
        <f>IFERROR(VLOOKUP($C325,Dependencias!$A$2:$D$26,4,FALSE),"")</f>
        <v>Yamile Borja Martinez</v>
      </c>
      <c r="N325" s="46"/>
      <c r="O325" s="42" t="str">
        <f>IF(N325="","Pendiente de respuesta",NETWORKDAYS(G325,N325,FESTIVOS!$A$2:$A$146))</f>
        <v>Pendiente de respuesta</v>
      </c>
      <c r="P325" s="45"/>
      <c r="Q325" s="33"/>
    </row>
    <row r="326" spans="1:17" ht="17.25">
      <c r="A326" s="72" t="s">
        <v>47</v>
      </c>
      <c r="B326" s="72" t="s">
        <v>24</v>
      </c>
      <c r="C326" s="73">
        <v>700</v>
      </c>
      <c r="D326" s="38" t="s">
        <v>188</v>
      </c>
      <c r="E326" s="44">
        <v>3501212022</v>
      </c>
      <c r="F326" s="68">
        <v>20227100178502</v>
      </c>
      <c r="G326" s="43">
        <v>44837</v>
      </c>
      <c r="H326" s="39">
        <f>IF(G326="","",WORKDAY(G326,I326,FESTIVOS!$A$2:$V$146))</f>
        <v>44844</v>
      </c>
      <c r="I326" s="40">
        <f>IFERROR(IFERROR(IF(B326=VLOOKUP(B326,Dependencias!$J$3:$J$4,1,FALSE),VLOOKUP(B326,Dependencias!$J$3:$K$4,2,FALSE)),VLOOKUP(A326,Dependencias!$F$3:$I$15,4,FALSE)),"")</f>
        <v>5</v>
      </c>
      <c r="J326" s="38" t="s">
        <v>190</v>
      </c>
      <c r="K326" s="45" t="s">
        <v>588</v>
      </c>
      <c r="L326" s="41" t="str">
        <f>IFERROR(VLOOKUP($C326,Dependencias!$A$2:$D$26,2,FALSE),"")</f>
        <v>Direccion de Gestion Corporativa</v>
      </c>
      <c r="M326" s="41" t="str">
        <f>IFERROR(VLOOKUP($C326,Dependencias!$A$2:$D$26,4,FALSE),"")</f>
        <v>Yamile Borja Martinez</v>
      </c>
      <c r="N326" s="46"/>
      <c r="O326" s="42" t="str">
        <f>IF(N326="","Pendiente de respuesta",NETWORKDAYS(G326,N326,FESTIVOS!$A$2:$A$146))</f>
        <v>Pendiente de respuesta</v>
      </c>
      <c r="P326" s="45"/>
      <c r="Q326" s="3"/>
    </row>
    <row r="327" spans="1:17" ht="17.25">
      <c r="A327" s="72" t="s">
        <v>82</v>
      </c>
      <c r="B327" s="72" t="s">
        <v>186</v>
      </c>
      <c r="C327" s="73">
        <v>700</v>
      </c>
      <c r="D327" s="38" t="s">
        <v>188</v>
      </c>
      <c r="E327" s="44">
        <v>3502112022</v>
      </c>
      <c r="F327" s="68">
        <v>20227100178512</v>
      </c>
      <c r="G327" s="43">
        <v>44837</v>
      </c>
      <c r="H327" s="39">
        <f>IF(G327="","",WORKDAY(G327,I327,FESTIVOS!$A$2:$V$146))</f>
        <v>44859</v>
      </c>
      <c r="I327" s="40">
        <f>IFERROR(IFERROR(IF(B327=VLOOKUP(B327,Dependencias!$J$3:$J$4,1,FALSE),VLOOKUP(B327,Dependencias!$J$3:$K$4,2,FALSE)),VLOOKUP(A327,Dependencias!$F$3:$I$15,4,FALSE)),"")</f>
        <v>15</v>
      </c>
      <c r="J327" s="38" t="s">
        <v>153</v>
      </c>
      <c r="K327" s="45" t="s">
        <v>589</v>
      </c>
      <c r="L327" s="41" t="str">
        <f>IFERROR(VLOOKUP($C327,Dependencias!$A$2:$D$26,2,FALSE),"")</f>
        <v>Direccion de Gestion Corporativa</v>
      </c>
      <c r="M327" s="41" t="str">
        <f>IFERROR(VLOOKUP($C327,Dependencias!$A$2:$D$26,4,FALSE),"")</f>
        <v>Yamile Borja Martinez</v>
      </c>
      <c r="N327" s="46"/>
      <c r="O327" s="42" t="str">
        <f>IF(N327="","Pendiente de respuesta",NETWORKDAYS(G327,N327,FESTIVOS!$A$2:$A$146))</f>
        <v>Pendiente de respuesta</v>
      </c>
      <c r="P327" s="45"/>
      <c r="Q327" s="33"/>
    </row>
  </sheetData>
  <customSheetViews>
    <customSheetView guid="{B7A6F672-6FFD-45BC-8BCE-4264C0A08867}" filter="1" showAutoFilter="1">
      <pageMargins left="0.7" right="0.7" top="0.75" bottom="0.75" header="0.3" footer="0.3"/>
      <autoFilter ref="A5:AE459" xr:uid="{8E0D8F08-61DC-4AF2-AA4C-7DB16B36C6D0}">
        <filterColumn colId="0">
          <filters>
            <filter val="CO"/>
            <filter val="DE"/>
            <filter val="DPIG"/>
            <filter val="DPIP"/>
            <filter val="FE"/>
            <filter val="RE"/>
            <filter val="SIG"/>
            <filter val="SIP"/>
            <filter val="SU"/>
          </filters>
        </filterColumn>
        <filterColumn colId="18">
          <filters>
            <filter val="Extemporáneo"/>
          </filters>
        </filterColumn>
      </autoFilter>
    </customSheetView>
    <customSheetView guid="{0481BD67-1B9B-450F-A69A-1D9B9B25FAC3}" filter="1" showAutoFilter="1">
      <pageMargins left="0.7" right="0.7" top="0.75" bottom="0.75" header="0.3" footer="0.3"/>
      <autoFilter ref="A5:AE459" xr:uid="{306D5DF6-57EE-44AC-B02C-89DD25244D06}">
        <filterColumn colId="0">
          <filters>
            <filter val="CO"/>
            <filter val="DPIG"/>
            <filter val="DPIP"/>
            <filter val="FE"/>
            <filter val="RE"/>
            <filter val="SIG"/>
            <filter val="SIP"/>
            <filter val="SU"/>
          </filters>
        </filterColumn>
        <filterColumn colId="4">
          <filters>
            <filter val="3101932022"/>
            <filter val="3124812022"/>
            <filter val="3136142022"/>
            <filter val="3149212022"/>
            <filter val="3153992022"/>
            <filter val="3154122022"/>
            <filter val="3155012022"/>
            <filter val="3156562022"/>
            <filter val="3158032022"/>
            <filter val="3159502022"/>
            <filter val="3160932022"/>
            <filter val="3161682022"/>
            <filter val="3164302022"/>
            <filter val="3172782022"/>
            <filter val="3172852022"/>
            <filter val="3173712022"/>
            <filter val="3174612022"/>
            <filter val="3177682022"/>
            <filter val="3177722022"/>
            <filter val="3178732022"/>
            <filter val="3179242022"/>
            <filter val="3179632022"/>
            <filter val="3180452022"/>
            <filter val="3181322022"/>
            <filter val="3186742022"/>
            <filter val="3188582022"/>
            <filter val="3189082022"/>
            <filter val="3189252022"/>
            <filter val="3189722022"/>
            <filter val="3190332022"/>
            <filter val="3194152022"/>
            <filter val="3196702022"/>
            <filter val="3196792022"/>
            <filter val="3196812022"/>
            <filter val="3206022022"/>
            <filter val="3207212022"/>
            <filter val="3207422022"/>
            <filter val="3209712022"/>
            <filter val="3210572022"/>
            <filter val="3211092022"/>
            <filter val="3218672022"/>
            <filter val="3221732022"/>
            <filter val="3221852022"/>
            <filter val="3223922022"/>
            <filter val="3225752022"/>
            <filter val="3227112022"/>
            <filter val="3227742022"/>
            <filter val="3227792022"/>
            <filter val="3230282022"/>
            <filter val="3231072022"/>
            <filter val="3231312022"/>
            <filter val="3232042022"/>
            <filter val="3232412022"/>
            <filter val="3233042022"/>
            <filter val="3234672022"/>
            <filter val="3234682022"/>
            <filter val="3237672022"/>
            <filter val="3241212022"/>
            <filter val="3242682022"/>
            <filter val="3243212022"/>
            <filter val="3243392022"/>
            <filter val="3243542022"/>
            <filter val="3244692022"/>
            <filter val="3244792022"/>
            <filter val="3244952022"/>
            <filter val="3245112022"/>
            <filter val="3245482022"/>
            <filter val="3245562022"/>
            <filter val="3247672022"/>
            <filter val="3248702022"/>
            <filter val="3248892022"/>
            <filter val="3249552022"/>
            <filter val="3249672022"/>
            <filter val="3252472022"/>
            <filter val="3254192022"/>
            <filter val="3256412022"/>
            <filter val="3256742022"/>
            <filter val="3257992022"/>
            <filter val="3258412022"/>
            <filter val="3258442022"/>
            <filter val="3258532022"/>
            <filter val="3259232022"/>
            <filter val="3260022022"/>
            <filter val="3261232022"/>
            <filter val="3262622022"/>
            <filter val="3263092022"/>
            <filter val="3268152022"/>
            <filter val="3268352022"/>
            <filter val="3272022022"/>
            <filter val="3272282022"/>
            <filter val="3273202022"/>
            <filter val="3274612022"/>
            <filter val="3275422022"/>
            <filter val="3277922022"/>
            <filter val="3279972022"/>
            <filter val="3280922022"/>
            <filter val="3281602022"/>
            <filter val="3281872022"/>
            <filter val="3284212022"/>
            <filter val="3284462022"/>
            <filter val="3284472022"/>
            <filter val="3284492022"/>
            <filter val="3284562022"/>
            <filter val="3284752022"/>
            <filter val="3285182022"/>
            <filter val="3288132022"/>
            <filter val="3288162022"/>
            <filter val="3288172022"/>
            <filter val="3288442022"/>
            <filter val="3288462022"/>
            <filter val="3288502022"/>
            <filter val="3288522022"/>
            <filter val="3290082022"/>
            <filter val="3290402022"/>
            <filter val="3290562022"/>
            <filter val="3290642022"/>
            <filter val="3290862022"/>
            <filter val="3291992022"/>
            <filter val="3292362022"/>
            <filter val="3292572022"/>
            <filter val="3295992022"/>
            <filter val="3298912022"/>
            <filter val="3305042022"/>
            <filter val="3305142022"/>
            <filter val="3306432022"/>
            <filter val="3312072022"/>
            <filter val="3313932022"/>
            <filter val="3314152022"/>
            <filter val="3315862022"/>
            <filter val="3316292022"/>
            <filter val="3316502022"/>
            <filter val="3317852022"/>
            <filter val="3317952022"/>
            <filter val="3318072022"/>
            <filter val="3318192022"/>
            <filter val="3318562022"/>
            <filter val="3318632022"/>
            <filter val="3318772022"/>
            <filter val="3318852022"/>
            <filter val="3321102022"/>
            <filter val="3324632022"/>
            <filter val="3326092022"/>
            <filter val="3326142022"/>
            <filter val="3326192022"/>
            <filter val="3327622022"/>
            <filter val="3329242022"/>
            <filter val="3329842022"/>
            <filter val="3330782022"/>
            <filter val="3330832022"/>
            <filter val="3331142022"/>
            <filter val="3331652022"/>
            <filter val="3333832022"/>
            <filter val="3335592022"/>
            <filter val="3335752022"/>
            <filter val="3336022022"/>
            <filter val="3336792022"/>
            <filter val="3337292022"/>
            <filter val="3337532022"/>
            <filter val="3340382022"/>
            <filter val="3342192022"/>
            <filter val="3342202022"/>
            <filter val="3342222022"/>
            <filter val="3342232022"/>
            <filter val="3342882022"/>
            <filter val="3343042022"/>
            <filter val="3343192022"/>
            <filter val="3343232022"/>
            <filter val="3343712022"/>
            <filter val="3344662022"/>
            <filter val="3345762022"/>
            <filter val="3345922022"/>
            <filter val="3347902022"/>
            <filter val="3350632022"/>
            <filter val="3350652022"/>
            <filter val="3352432022"/>
            <filter val="3352962022"/>
            <filter val="3352972022"/>
            <filter val="3353982022"/>
            <filter val="3354372022"/>
            <filter val="3354462022"/>
            <filter val="3355552022"/>
            <filter val="3357102022"/>
            <filter val="3357572022"/>
            <filter val="3358662022"/>
            <filter val="3362512022"/>
            <filter val="3366622022"/>
            <filter val="3369552022"/>
            <filter val="3370572022"/>
            <filter val="3370812022"/>
            <filter val="3370942022"/>
            <filter val="3372462022"/>
            <filter val="3375192022"/>
            <filter val="3375272022"/>
            <filter val="3376132022"/>
            <filter val="3376182022"/>
            <filter val="3377002022"/>
            <filter val="3377502022"/>
            <filter val="3378372022"/>
            <filter val="3378382022"/>
            <filter val="3379322022"/>
            <filter val="3379622022"/>
            <filter val="3381412022"/>
            <filter val="3381522022"/>
            <filter val="3382812022"/>
            <filter val="3382882022"/>
            <filter val="3382892022"/>
            <filter val="3383792022"/>
            <filter val="3385002022"/>
            <filter val="3386852022"/>
            <filter val="3387422022"/>
            <filter val="3390402022"/>
            <filter val="3390512022"/>
            <filter val="3391512022"/>
            <filter val="3394422022"/>
            <filter val="3396502022"/>
            <filter val="3396562022"/>
            <filter val="3396602022"/>
            <filter val="3397382022"/>
            <filter val="3397412022"/>
            <filter val="3397842022"/>
            <filter val="3399312022"/>
            <filter val="3399582022"/>
            <filter val="3399592022"/>
            <filter val="3399602022"/>
            <filter val="3399632022"/>
            <filter val="3399792022"/>
            <filter val="3400282022"/>
            <filter val="3400292022"/>
            <filter val="3400302022"/>
            <filter val="3400312022"/>
            <filter val="3400942022"/>
            <filter val="3401062022"/>
            <filter val="3401082022"/>
            <filter val="3401112022"/>
            <filter val="3401132022"/>
            <filter val="3401152022"/>
            <filter val="3401232022"/>
            <filter val="3401262022"/>
            <filter val="3402042022"/>
            <filter val="3402132022"/>
            <filter val="3402762022"/>
            <filter val="3403972022"/>
            <filter val="3404902022"/>
            <filter val="3406762022"/>
            <filter val="3407242022"/>
            <filter val="3407362022"/>
            <filter val="3408582022"/>
            <filter val="3408782022"/>
            <filter val="3408792022"/>
            <filter val="3409642022"/>
            <filter val="3410202022"/>
            <filter val="3412422022"/>
            <filter val="3412472022"/>
            <filter val="3412792022"/>
            <filter val="3412802022"/>
            <filter val="3412862022"/>
            <filter val="3413232022"/>
            <filter val="3413242022"/>
            <filter val="3413252022"/>
            <filter val="3413262022"/>
            <filter val="3413512022"/>
            <filter val="3413532022"/>
            <filter val="3414282022"/>
            <filter val="3414292022"/>
            <filter val="3417242022"/>
            <filter val="3417612022"/>
            <filter val="3418022022"/>
            <filter val="3421612022"/>
            <filter val="3421672022"/>
            <filter val="3422222022"/>
            <filter val="3422442022"/>
            <filter val="3423212022"/>
            <filter val="3423722022"/>
            <filter val="3423882022"/>
            <filter val="3423892022"/>
            <filter val="3423932022"/>
            <filter val="3423982022"/>
            <filter val="3426212022"/>
            <filter val="3426232022"/>
            <filter val="3426242022"/>
            <filter val="3426262022"/>
            <filter val="3428152022"/>
            <filter val="3428502022"/>
            <filter val="3428622022"/>
            <filter val="3429222022"/>
            <filter val="3429522022"/>
            <filter val="3429532022"/>
            <filter val="3429552022"/>
            <filter val="3429562022"/>
            <filter val="3430082022"/>
            <filter val="3430102022"/>
            <filter val="3430132022"/>
            <filter val="3430602022"/>
            <filter val="3430952022"/>
            <filter val="3431042022"/>
            <filter val="3431082022"/>
            <filter val="3431602022"/>
            <filter val="3433582022"/>
            <filter val="3435342022"/>
            <filter val="3438272022"/>
            <filter val="3441082022"/>
            <filter val="3442142022"/>
            <filter val="3443222022"/>
            <filter val="3444012022"/>
            <filter val="3444812022"/>
            <filter val="3444832022"/>
            <filter val="3444962022"/>
            <filter val="3445002022"/>
            <filter val="3448252022"/>
            <filter val="3452032022"/>
            <filter val="3452852022"/>
            <filter val="3453302022"/>
            <filter val="3453992022"/>
            <filter val="3454102022"/>
            <filter val="3454902022"/>
            <filter val="3456962022"/>
            <filter val="3457152022"/>
            <filter val="3457162022"/>
            <filter val="3461202022"/>
            <filter val="3463212022"/>
            <filter val="3463302022"/>
            <filter val="3463332022"/>
            <filter val="3464502022"/>
            <filter val="3465532022"/>
            <filter val="3466882022"/>
            <filter val="3467932022"/>
            <filter val="3469392022"/>
            <filter val="3469792022"/>
            <filter val="3470202022"/>
            <filter val="3470402022"/>
            <filter val="3470462022"/>
            <filter val="3471502022"/>
            <filter val="3471542022"/>
            <filter val="3472392022"/>
            <filter val="3473122022"/>
            <filter val="3473342022"/>
            <filter val="3473942022"/>
            <filter val="3473982022"/>
            <filter val="3474042022"/>
            <filter val="3474092022"/>
            <filter val="3474112022"/>
            <filter val="3474162022"/>
            <filter val="3476602022"/>
            <filter val="3476652022"/>
            <filter val="3476852022"/>
            <filter val="3476962022"/>
            <filter val="3477042022"/>
            <filter val="3477682022"/>
            <filter val="3479762022"/>
            <filter val="3480882022"/>
            <filter val="3481002022"/>
            <filter val="3481052022"/>
            <filter val="3482022022"/>
            <filter val="3482102022"/>
            <filter val="3482892022"/>
            <filter val="3482902022"/>
            <filter val="3483292022"/>
            <filter val="3484222022"/>
            <filter val="3484792022"/>
            <filter val="3485492022"/>
            <filter val="3485512022"/>
            <filter val="3485742022"/>
            <filter val="3485762022"/>
            <filter val="3485982022"/>
            <filter val="3487472022"/>
            <filter val="3487832022"/>
            <filter val="3488212022"/>
            <filter val="3488242022"/>
            <filter val="3488252022"/>
            <filter val="3488282022"/>
            <filter val="3489052022"/>
            <filter val="3493772022"/>
            <filter val="3493882022"/>
            <filter val="3494072022"/>
            <filter val="3494232022"/>
            <filter val="3497132022"/>
            <filter val="3499292022"/>
            <filter val="3501172022"/>
            <filter val="3501232022"/>
            <filter val="NO SE ASIGNA SDQS - IN"/>
            <filter val="NO SE ASIGNA SDQS - SP"/>
          </filters>
        </filterColumn>
      </autoFilter>
    </customSheetView>
    <customSheetView guid="{96E27343-0037-4798-B55C-9C9F24D21C27}" filter="1" showAutoFilter="1">
      <pageMargins left="0.7" right="0.7" top="0.75" bottom="0.75" header="0.3" footer="0.3"/>
      <autoFilter ref="A5:AE459" xr:uid="{6E2ACC46-5169-4BED-AD62-9B1DFA7B8155}">
        <filterColumn colId="0">
          <colorFilter dxfId="0"/>
        </filterColumn>
      </autoFilter>
    </customSheetView>
    <customSheetView guid="{10F68C70-60A0-4750-9B29-36D00917CA51}" filter="1" showAutoFilter="1">
      <pageMargins left="0.7" right="0.7" top="0.75" bottom="0.75" header="0.3" footer="0.3"/>
      <autoFilter ref="A5:AE462" xr:uid="{04C3F48B-BC0D-4679-A986-56BB050DFF2A}">
        <filterColumn colId="0">
          <filters>
            <filter val="CO"/>
            <filter val="DPIG"/>
            <filter val="DPIP"/>
            <filter val="FE"/>
            <filter val="RE"/>
            <filter val="SIG"/>
            <filter val="SIP"/>
            <filter val="SU"/>
          </filters>
        </filterColumn>
        <filterColumn colId="4">
          <filters>
            <filter val="3101932022"/>
            <filter val="3124812022"/>
            <filter val="3136142022"/>
            <filter val="3149212022"/>
            <filter val="3153992022"/>
            <filter val="3154122022"/>
            <filter val="3155012022"/>
            <filter val="3156562022"/>
            <filter val="3158032022"/>
            <filter val="3159502022"/>
            <filter val="3160932022"/>
            <filter val="3161682022"/>
            <filter val="3164302022"/>
            <filter val="3172782022"/>
            <filter val="3172852022"/>
            <filter val="3173712022"/>
            <filter val="3174612022"/>
            <filter val="3177682022"/>
            <filter val="3177722022"/>
            <filter val="3178732022"/>
            <filter val="3179242022"/>
            <filter val="3179632022"/>
            <filter val="3180452022"/>
            <filter val="3181322022"/>
            <filter val="3186742022"/>
            <filter val="3188582022"/>
            <filter val="3189082022"/>
            <filter val="3189252022"/>
            <filter val="3189722022"/>
            <filter val="3190332022"/>
            <filter val="3194152022"/>
            <filter val="3196702022"/>
            <filter val="3196792022"/>
            <filter val="3196812022"/>
            <filter val="3206022022"/>
            <filter val="3207212022"/>
            <filter val="3207422022"/>
            <filter val="3209712022"/>
            <filter val="3210572022"/>
            <filter val="3211092022"/>
            <filter val="3218672022"/>
            <filter val="3221732022"/>
            <filter val="3221852022"/>
            <filter val="3223922022"/>
            <filter val="3225752022"/>
            <filter val="3227112022"/>
            <filter val="3227742022"/>
            <filter val="3227792022"/>
            <filter val="3230282022"/>
            <filter val="3231072022"/>
            <filter val="3231312022"/>
            <filter val="3232042022"/>
            <filter val="3232412022"/>
            <filter val="3233042022"/>
            <filter val="3234672022"/>
            <filter val="3234682022"/>
            <filter val="3237672022"/>
            <filter val="3241212022"/>
            <filter val="3242682022"/>
            <filter val="3243212022"/>
            <filter val="3243392022"/>
            <filter val="3243542022"/>
            <filter val="3244692022"/>
            <filter val="3244792022"/>
            <filter val="3244952022"/>
            <filter val="3245112022"/>
            <filter val="3245482022"/>
            <filter val="3245562022"/>
            <filter val="3247672022"/>
            <filter val="3248702022"/>
            <filter val="3248892022"/>
            <filter val="3249552022"/>
            <filter val="3249672022"/>
            <filter val="3252472022"/>
            <filter val="3254192022"/>
            <filter val="3256412022"/>
            <filter val="3256742022"/>
            <filter val="3257992022"/>
            <filter val="3258412022"/>
            <filter val="3258442022"/>
            <filter val="3258532022"/>
            <filter val="3259232022"/>
            <filter val="3260022022"/>
            <filter val="3261232022"/>
            <filter val="3262622022"/>
            <filter val="3263092022"/>
            <filter val="3268152022"/>
            <filter val="3268352022"/>
            <filter val="3272022022"/>
            <filter val="3272282022"/>
            <filter val="3273202022"/>
            <filter val="3274612022"/>
            <filter val="3275422022"/>
            <filter val="3277922022"/>
            <filter val="3279972022"/>
            <filter val="3280922022"/>
            <filter val="3281602022"/>
            <filter val="3281872022"/>
            <filter val="3284212022"/>
            <filter val="3284462022"/>
            <filter val="3284472022"/>
            <filter val="3284492022"/>
            <filter val="3284562022"/>
            <filter val="3284752022"/>
            <filter val="3285182022"/>
            <filter val="3288132022"/>
            <filter val="3288162022"/>
            <filter val="3288172022"/>
            <filter val="3288442022"/>
            <filter val="3288462022"/>
            <filter val="3288502022"/>
            <filter val="3288522022"/>
            <filter val="3290082022"/>
            <filter val="3290402022"/>
            <filter val="3290562022"/>
            <filter val="3290642022"/>
            <filter val="3290862022"/>
            <filter val="3291992022"/>
            <filter val="3292362022"/>
            <filter val="3292572022"/>
            <filter val="3295992022"/>
            <filter val="3298912022"/>
            <filter val="3305042022"/>
            <filter val="3305142022"/>
            <filter val="3306432022"/>
            <filter val="3312072022"/>
            <filter val="3313932022"/>
            <filter val="3314152022"/>
            <filter val="3315862022"/>
            <filter val="3316292022"/>
            <filter val="3316502022"/>
            <filter val="3317852022"/>
            <filter val="3317952022"/>
            <filter val="3318072022"/>
            <filter val="3318192022"/>
            <filter val="3318562022"/>
            <filter val="3318632022"/>
            <filter val="3318772022"/>
            <filter val="3318852022"/>
            <filter val="3321102022"/>
            <filter val="3324632022"/>
            <filter val="3326092022"/>
            <filter val="3326142022"/>
            <filter val="3326192022"/>
            <filter val="3327622022"/>
            <filter val="3329242022"/>
            <filter val="3329842022"/>
            <filter val="3330782022"/>
            <filter val="3330832022"/>
            <filter val="3331142022"/>
            <filter val="3331652022"/>
            <filter val="3333832022"/>
            <filter val="3335592022"/>
            <filter val="3335752022"/>
            <filter val="3336022022"/>
            <filter val="3336792022"/>
            <filter val="3337292022"/>
            <filter val="3337532022"/>
            <filter val="3340382022"/>
            <filter val="3342192022"/>
            <filter val="3342202022"/>
            <filter val="3342222022"/>
            <filter val="3342232022"/>
            <filter val="3342882022"/>
            <filter val="3343042022"/>
            <filter val="3343192022"/>
            <filter val="3343232022"/>
            <filter val="3343712022"/>
            <filter val="3344662022"/>
            <filter val="3345762022"/>
            <filter val="3345922022"/>
            <filter val="3347902022"/>
            <filter val="3350632022"/>
            <filter val="3350652022"/>
            <filter val="3352432022"/>
            <filter val="3352962022"/>
            <filter val="3352972022"/>
            <filter val="3353982022"/>
            <filter val="3354372022"/>
            <filter val="3354462022"/>
            <filter val="3355552022"/>
            <filter val="3357102022"/>
            <filter val="3357572022"/>
            <filter val="3358662022"/>
            <filter val="3362512022"/>
            <filter val="3366622022"/>
            <filter val="3369552022"/>
            <filter val="3370572022"/>
            <filter val="3370812022"/>
            <filter val="3370942022"/>
            <filter val="3372462022"/>
            <filter val="3375192022"/>
            <filter val="3375272022"/>
            <filter val="3376132022"/>
            <filter val="3376182022"/>
            <filter val="3377002022"/>
            <filter val="3377502022"/>
            <filter val="3378372022"/>
            <filter val="3378382022"/>
            <filter val="3379322022"/>
            <filter val="3379622022"/>
            <filter val="3381412022"/>
            <filter val="3381522022"/>
            <filter val="3382812022"/>
            <filter val="3382882022"/>
            <filter val="3382892022"/>
            <filter val="3383792022"/>
            <filter val="3385002022"/>
            <filter val="3386852022"/>
            <filter val="3387422022"/>
            <filter val="3390402022"/>
            <filter val="3390512022"/>
            <filter val="3391512022"/>
            <filter val="3394422022"/>
            <filter val="3396502022"/>
            <filter val="3396562022"/>
            <filter val="3396602022"/>
            <filter val="3397382022"/>
            <filter val="3397412022"/>
            <filter val="3397842022"/>
            <filter val="3399312022"/>
            <filter val="3399582022"/>
            <filter val="3399592022"/>
            <filter val="3399602022"/>
            <filter val="3399632022"/>
            <filter val="3399792022"/>
            <filter val="3400282022"/>
            <filter val="3400292022"/>
            <filter val="3400302022"/>
            <filter val="3400312022"/>
            <filter val="3400942022"/>
            <filter val="3401062022"/>
            <filter val="3401082022"/>
            <filter val="3401112022"/>
            <filter val="3401132022"/>
            <filter val="3401152022"/>
            <filter val="3401232022"/>
            <filter val="3401262022"/>
            <filter val="3402042022"/>
            <filter val="3402132022"/>
            <filter val="3402762022"/>
            <filter val="3403972022"/>
            <filter val="3404902022"/>
            <filter val="3406762022"/>
            <filter val="3407242022"/>
            <filter val="3407362022"/>
            <filter val="3408582022"/>
            <filter val="3408782022"/>
            <filter val="3408792022"/>
            <filter val="3409642022"/>
            <filter val="3410202022"/>
            <filter val="3412422022"/>
            <filter val="3412472022"/>
            <filter val="3412792022"/>
            <filter val="3412802022"/>
            <filter val="3412862022"/>
            <filter val="3413232022"/>
            <filter val="3413242022"/>
            <filter val="3413252022"/>
            <filter val="3413262022"/>
            <filter val="3413512022"/>
            <filter val="3413532022"/>
            <filter val="3414282022"/>
            <filter val="3414292022"/>
            <filter val="3417242022"/>
            <filter val="3417612022"/>
            <filter val="3418022022"/>
            <filter val="3421612022"/>
            <filter val="3421672022"/>
            <filter val="3422222022"/>
            <filter val="3422442022"/>
            <filter val="3423212022"/>
            <filter val="3423722022"/>
            <filter val="3423882022"/>
            <filter val="3423892022"/>
            <filter val="3423932022"/>
            <filter val="3423982022"/>
            <filter val="3426212022"/>
            <filter val="3426232022"/>
            <filter val="3426242022"/>
            <filter val="3426262022"/>
            <filter val="3428152022"/>
            <filter val="3428502022"/>
            <filter val="3428622022"/>
            <filter val="3429222022"/>
            <filter val="3429522022"/>
            <filter val="3429532022"/>
            <filter val="3429552022"/>
            <filter val="3429562022"/>
            <filter val="3430082022"/>
            <filter val="3430102022"/>
            <filter val="3430132022"/>
            <filter val="3430602022"/>
            <filter val="3430952022"/>
            <filter val="3431042022"/>
            <filter val="3431082022"/>
            <filter val="3431602022"/>
            <filter val="3433582022"/>
            <filter val="3435342022"/>
            <filter val="3438272022"/>
            <filter val="3441082022"/>
            <filter val="3442142022"/>
            <filter val="3443222022"/>
            <filter val="3444012022"/>
            <filter val="3444812022"/>
            <filter val="3444832022"/>
            <filter val="3444962022"/>
            <filter val="3445002022"/>
            <filter val="3448252022"/>
            <filter val="3452032022"/>
            <filter val="3452852022"/>
            <filter val="3453302022"/>
            <filter val="3453992022"/>
            <filter val="3454102022"/>
            <filter val="3454902022"/>
            <filter val="3456962022"/>
            <filter val="3457152022"/>
            <filter val="3457162022"/>
            <filter val="3461202022"/>
            <filter val="3463212022"/>
            <filter val="3463302022"/>
            <filter val="3463332022"/>
            <filter val="3464502022"/>
            <filter val="3465532022"/>
            <filter val="3466882022"/>
            <filter val="3467932022"/>
            <filter val="3469392022"/>
            <filter val="3469792022"/>
            <filter val="3470202022"/>
            <filter val="3470402022"/>
            <filter val="3470462022"/>
            <filter val="3471502022"/>
            <filter val="3471542022"/>
            <filter val="3472392022"/>
            <filter val="3473122022"/>
            <filter val="3473342022"/>
            <filter val="3473942022"/>
            <filter val="3473982022"/>
            <filter val="3474042022"/>
            <filter val="3474092022"/>
            <filter val="3474112022"/>
            <filter val="3474162022"/>
            <filter val="3476602022"/>
            <filter val="3476652022"/>
            <filter val="3476852022"/>
            <filter val="3476962022"/>
            <filter val="3477042022"/>
            <filter val="3477682022"/>
            <filter val="3479762022"/>
            <filter val="3480882022"/>
            <filter val="3481002022"/>
            <filter val="3481052022"/>
            <filter val="3482022022"/>
            <filter val="3482102022"/>
            <filter val="3482892022"/>
            <filter val="3482902022"/>
            <filter val="3483292022"/>
            <filter val="3484222022"/>
            <filter val="3484792022"/>
            <filter val="3485492022"/>
            <filter val="3485512022"/>
            <filter val="3485742022"/>
            <filter val="3485762022"/>
            <filter val="3485982022"/>
            <filter val="3487472022"/>
            <filter val="3487832022"/>
            <filter val="3488212022"/>
            <filter val="3488242022"/>
            <filter val="3488252022"/>
            <filter val="3488282022"/>
            <filter val="3489052022"/>
            <filter val="3493772022"/>
            <filter val="3493882022"/>
            <filter val="3494072022"/>
            <filter val="3494232022"/>
            <filter val="3497132022"/>
            <filter val="3499292022"/>
            <filter val="3501152022"/>
            <filter val="3501172022"/>
            <filter val="3501212022"/>
            <filter val="3501232022"/>
            <filter val="3502112022"/>
            <filter val="NO SE ASIGNA SDQS - IN"/>
            <filter val="NO SE ASIGNA SDQS - SP"/>
          </filters>
        </filterColumn>
      </autoFilter>
    </customSheetView>
    <customSheetView guid="{B696AA94-4D77-4933-9F9D-671FFCE13847}" filter="1" showAutoFilter="1">
      <pageMargins left="0.7" right="0.7" top="0.75" bottom="0.75" header="0.3" footer="0.3"/>
      <autoFilter ref="A5:AE459" xr:uid="{DC933E39-CC5D-4CB4-900C-59A8E40B5BC8}"/>
    </customSheetView>
    <customSheetView guid="{2360EDD0-4815-46A6-B61F-385D35CB5B06}" filter="1" showAutoFilter="1">
      <pageMargins left="0.7" right="0.7" top="0.75" bottom="0.75" header="0.3" footer="0.3"/>
      <autoFilter ref="A5:AE459" xr:uid="{BF8962CE-B7C3-43F0-93E5-57430C6D0B9A}">
        <filterColumn colId="4">
          <filters>
            <filter val="3101932022"/>
            <filter val="3124812022"/>
            <filter val="3136142022"/>
            <filter val="3149212022"/>
            <filter val="3153992022"/>
            <filter val="3154122022"/>
            <filter val="3155012022"/>
            <filter val="3156562022"/>
            <filter val="3158032022"/>
            <filter val="3159502022"/>
            <filter val="3160932022"/>
            <filter val="3161682022"/>
            <filter val="3164302022"/>
            <filter val="3172782022"/>
            <filter val="3172852022"/>
            <filter val="3173712022"/>
            <filter val="3174612022"/>
            <filter val="3177682022"/>
            <filter val="3177722022"/>
            <filter val="3178732022"/>
            <filter val="3179242022"/>
            <filter val="3179632022"/>
            <filter val="3180452022"/>
            <filter val="3181322022"/>
            <filter val="3186742022"/>
            <filter val="3188582022"/>
            <filter val="3189082022"/>
            <filter val="3189252022"/>
            <filter val="3189722022"/>
            <filter val="3190332022"/>
            <filter val="3194152022"/>
            <filter val="3196702022"/>
            <filter val="3196792022"/>
            <filter val="3196812022"/>
            <filter val="3206022022"/>
            <filter val="3207212022"/>
            <filter val="3207422022"/>
            <filter val="3209712022"/>
            <filter val="3210572022"/>
            <filter val="3211092022"/>
            <filter val="3218672022"/>
            <filter val="3221732022"/>
            <filter val="3221852022"/>
            <filter val="3223922022"/>
            <filter val="3225752022"/>
            <filter val="3227112022"/>
            <filter val="3227742022"/>
            <filter val="3227792022"/>
            <filter val="3230282022"/>
            <filter val="3231072022"/>
            <filter val="3231312022"/>
            <filter val="3232042022"/>
            <filter val="3232412022"/>
            <filter val="3233042022"/>
            <filter val="3234672022"/>
            <filter val="3234682022"/>
            <filter val="3237672022"/>
            <filter val="3241212022"/>
            <filter val="3242682022"/>
            <filter val="3243212022"/>
            <filter val="3243392022"/>
            <filter val="3243542022"/>
            <filter val="3244692022"/>
            <filter val="3244792022"/>
            <filter val="3244952022"/>
            <filter val="3245112022"/>
            <filter val="3245482022"/>
            <filter val="3245562022"/>
            <filter val="3247672022"/>
            <filter val="3248702022"/>
            <filter val="3248892022"/>
            <filter val="3249552022"/>
            <filter val="3249672022"/>
            <filter val="3252472022"/>
            <filter val="3254192022"/>
            <filter val="3256412022"/>
            <filter val="3256742022"/>
            <filter val="3257992022"/>
            <filter val="3258412022"/>
            <filter val="3258442022"/>
            <filter val="3258532022"/>
            <filter val="3259232022"/>
            <filter val="3260022022"/>
            <filter val="3261232022"/>
            <filter val="3262622022"/>
            <filter val="3263092022"/>
            <filter val="3268152022"/>
            <filter val="3268352022"/>
            <filter val="3272022022"/>
            <filter val="3272282022"/>
            <filter val="3273202022"/>
            <filter val="3274612022"/>
            <filter val="3275422022"/>
            <filter val="3277922022"/>
            <filter val="3279972022"/>
            <filter val="3280922022"/>
            <filter val="3281602022"/>
            <filter val="3281872022"/>
            <filter val="3284212022"/>
            <filter val="3284462022"/>
            <filter val="3284472022"/>
            <filter val="3284492022"/>
            <filter val="3284562022"/>
            <filter val="3284752022"/>
            <filter val="3285182022"/>
            <filter val="3288132022"/>
            <filter val="3288162022"/>
            <filter val="3288172022"/>
            <filter val="3288442022"/>
            <filter val="3288462022"/>
            <filter val="3288502022"/>
            <filter val="3288522022"/>
            <filter val="3290082022"/>
            <filter val="3290402022"/>
            <filter val="3290562022"/>
            <filter val="3290642022"/>
            <filter val="3290862022"/>
            <filter val="3291992022"/>
            <filter val="3292362022"/>
            <filter val="3292572022"/>
            <filter val="3295992022"/>
            <filter val="3298912022"/>
            <filter val="3305042022"/>
            <filter val="3305142022"/>
            <filter val="3306432022"/>
            <filter val="3312072022"/>
            <filter val="3313932022"/>
            <filter val="3314152022"/>
            <filter val="3315862022"/>
            <filter val="3316292022"/>
            <filter val="3316502022"/>
            <filter val="3317852022"/>
            <filter val="3317952022"/>
            <filter val="3318072022"/>
            <filter val="3318192022"/>
            <filter val="3318562022"/>
            <filter val="3318632022"/>
            <filter val="3318772022"/>
            <filter val="3318852022"/>
            <filter val="3321102022"/>
            <filter val="3324632022"/>
            <filter val="3326092022"/>
            <filter val="3326142022"/>
            <filter val="3326192022"/>
            <filter val="3327622022"/>
            <filter val="3329242022"/>
            <filter val="3329842022"/>
            <filter val="3330782022"/>
            <filter val="3330832022"/>
            <filter val="3331142022"/>
            <filter val="3331652022"/>
            <filter val="3333832022"/>
            <filter val="3335592022"/>
            <filter val="3335752022"/>
            <filter val="3336022022"/>
            <filter val="3336792022"/>
            <filter val="3337292022"/>
            <filter val="3337532022"/>
            <filter val="3340382022"/>
            <filter val="3342192022"/>
            <filter val="3342202022"/>
            <filter val="3342222022"/>
            <filter val="3342232022"/>
            <filter val="3342882022"/>
            <filter val="3343042022"/>
            <filter val="3343192022"/>
            <filter val="3343232022"/>
            <filter val="3343712022"/>
            <filter val="3344662022"/>
            <filter val="3345762022"/>
            <filter val="3345922022"/>
            <filter val="3347902022"/>
            <filter val="3350632022"/>
            <filter val="3350652022"/>
            <filter val="3352432022"/>
            <filter val="3352962022"/>
            <filter val="3352972022"/>
            <filter val="3353982022"/>
            <filter val="3354372022"/>
            <filter val="3354462022"/>
            <filter val="3355552022"/>
            <filter val="3357102022"/>
            <filter val="3357572022"/>
            <filter val="3358662022"/>
            <filter val="3362512022"/>
            <filter val="3366622022"/>
            <filter val="3369552022"/>
            <filter val="3370572022"/>
            <filter val="3370812022"/>
            <filter val="3370942022"/>
            <filter val="3372462022"/>
            <filter val="3375192022"/>
            <filter val="3375272022"/>
            <filter val="3376132022"/>
            <filter val="3376182022"/>
            <filter val="3377002022"/>
            <filter val="3377502022"/>
            <filter val="3378372022"/>
            <filter val="3378382022"/>
            <filter val="3379322022"/>
            <filter val="3379622022"/>
            <filter val="3381412022"/>
            <filter val="3381522022"/>
            <filter val="3382812022"/>
            <filter val="3382882022"/>
            <filter val="3382892022"/>
            <filter val="3383792022"/>
            <filter val="3385002022"/>
            <filter val="3386852022"/>
            <filter val="3387422022"/>
            <filter val="3390402022"/>
            <filter val="3390512022"/>
            <filter val="3391512022"/>
            <filter val="3394422022"/>
            <filter val="3396502022"/>
            <filter val="3396562022"/>
            <filter val="3396602022"/>
            <filter val="3397382022"/>
            <filter val="3397412022"/>
            <filter val="3397842022"/>
            <filter val="3399312022"/>
            <filter val="3399582022"/>
            <filter val="3399592022"/>
            <filter val="3399602022"/>
            <filter val="3399632022"/>
            <filter val="3399792022"/>
            <filter val="3400282022"/>
            <filter val="3400292022"/>
            <filter val="3400302022"/>
            <filter val="3400312022"/>
            <filter val="3400942022"/>
            <filter val="3401062022"/>
            <filter val="3401082022"/>
            <filter val="3401112022"/>
            <filter val="3401132022"/>
            <filter val="3401152022"/>
            <filter val="3401232022"/>
            <filter val="3401262022"/>
            <filter val="3402042022"/>
            <filter val="3402132022"/>
            <filter val="3402762022"/>
            <filter val="3403972022"/>
            <filter val="3404902022"/>
            <filter val="3406762022"/>
            <filter val="3407242022"/>
            <filter val="3407362022"/>
            <filter val="3408582022"/>
            <filter val="3408782022"/>
            <filter val="3408792022"/>
            <filter val="3409642022"/>
            <filter val="3410202022"/>
            <filter val="3412422022"/>
            <filter val="3412472022"/>
            <filter val="3412792022"/>
            <filter val="3412802022"/>
            <filter val="3412862022"/>
            <filter val="3413232022"/>
            <filter val="3413242022"/>
            <filter val="3413252022"/>
            <filter val="3413262022"/>
            <filter val="3413512022"/>
            <filter val="3413532022"/>
            <filter val="3414282022"/>
            <filter val="3414292022"/>
            <filter val="3417242022"/>
            <filter val="3417612022"/>
            <filter val="3418022022"/>
            <filter val="3421612022"/>
            <filter val="3421672022"/>
            <filter val="3422222022"/>
            <filter val="3422442022"/>
            <filter val="3423212022"/>
            <filter val="3423722022"/>
            <filter val="3423882022"/>
            <filter val="3423892022"/>
            <filter val="3423932022"/>
            <filter val="3423982022"/>
            <filter val="3426212022"/>
            <filter val="3426232022"/>
            <filter val="3426242022"/>
            <filter val="3426262022"/>
            <filter val="3428152022"/>
            <filter val="3428502022"/>
            <filter val="3428622022"/>
            <filter val="3429222022"/>
            <filter val="3429522022"/>
            <filter val="3429532022"/>
            <filter val="3429552022"/>
            <filter val="3429562022"/>
            <filter val="3430082022"/>
            <filter val="3430102022"/>
            <filter val="3430132022"/>
            <filter val="3430602022"/>
            <filter val="3430952022"/>
            <filter val="3431042022"/>
            <filter val="3431082022"/>
            <filter val="3431602022"/>
            <filter val="3433582022"/>
            <filter val="3435342022"/>
            <filter val="3438272022"/>
            <filter val="3441082022"/>
            <filter val="3442142022"/>
            <filter val="3443222022"/>
            <filter val="3444012022"/>
            <filter val="3444812022"/>
            <filter val="3444832022"/>
            <filter val="3444962022"/>
            <filter val="3445002022"/>
            <filter val="3448252022"/>
            <filter val="3452032022"/>
            <filter val="3452852022"/>
            <filter val="3453302022"/>
            <filter val="3453992022"/>
            <filter val="3454102022"/>
            <filter val="3454902022"/>
            <filter val="3456962022"/>
            <filter val="3457152022"/>
            <filter val="3457162022"/>
            <filter val="3461202022"/>
            <filter val="3463212022"/>
            <filter val="3463302022"/>
            <filter val="3463332022"/>
            <filter val="3464502022"/>
            <filter val="3465532022"/>
            <filter val="3466882022"/>
            <filter val="3467932022"/>
            <filter val="3469392022"/>
            <filter val="3469792022"/>
            <filter val="3470202022"/>
            <filter val="3470402022"/>
            <filter val="3470462022"/>
            <filter val="3471502022"/>
            <filter val="3471542022"/>
            <filter val="3472392022"/>
            <filter val="3473122022"/>
            <filter val="3473342022"/>
            <filter val="3473942022"/>
            <filter val="3473982022"/>
            <filter val="3474042022"/>
            <filter val="3474092022"/>
            <filter val="3474112022"/>
            <filter val="3474162022"/>
            <filter val="3476602022"/>
            <filter val="3476652022"/>
            <filter val="3476852022"/>
            <filter val="3476962022"/>
            <filter val="3477042022"/>
            <filter val="3477682022"/>
            <filter val="3479762022"/>
            <filter val="3480882022"/>
            <filter val="3481002022"/>
            <filter val="3481052022"/>
            <filter val="3482022022"/>
            <filter val="3482102022"/>
            <filter val="3482892022"/>
            <filter val="3482902022"/>
            <filter val="3483292022"/>
            <filter val="3484222022"/>
            <filter val="3484792022"/>
            <filter val="3485492022"/>
            <filter val="3485512022"/>
            <filter val="3485742022"/>
            <filter val="3485762022"/>
            <filter val="3485982022"/>
            <filter val="3487472022"/>
            <filter val="3487832022"/>
            <filter val="3488212022"/>
            <filter val="3488242022"/>
            <filter val="3488252022"/>
            <filter val="3488282022"/>
            <filter val="3489052022"/>
            <filter val="3493772022"/>
            <filter val="3493882022"/>
            <filter val="3494072022"/>
            <filter val="3494232022"/>
            <filter val="3497132022"/>
            <filter val="3499292022"/>
            <filter val="3501172022"/>
            <filter val="3501232022"/>
            <filter val="NO SE ASIGNA SDQS - IN"/>
            <filter val="NO SE ASIGNA SDQS - SP"/>
          </filters>
        </filterColumn>
      </autoFilter>
    </customSheetView>
    <customSheetView guid="{5DD92F70-2253-4AE8-AD7E-077C71C75CD0}" filter="1" showAutoFilter="1">
      <pageMargins left="0.7" right="0.7" top="0.75" bottom="0.75" header="0.3" footer="0.3"/>
      <autoFilter ref="A5:AE459" xr:uid="{865D856D-3961-45D1-A7DA-38E5D3951711}">
        <filterColumn colId="7">
          <filters>
            <filter val="13/10/2022"/>
            <filter val="14/10/2022"/>
            <filter val="16/11/2022"/>
            <filter val="17/11/2022"/>
            <filter val="18/10/2022"/>
            <filter val="19/10/2022"/>
            <filter val="20/10/2022"/>
            <filter val="21/10/2022"/>
            <filter val="22/11/2022"/>
            <filter val="22/9/2022"/>
            <filter val="23/11/2022"/>
            <filter val="24/11/2022"/>
            <filter val="25/10/2022"/>
            <filter val="25/11/2022"/>
            <filter val="28/11/2022"/>
            <filter val="29/11/2022"/>
            <filter val="30/11/2022"/>
          </filters>
        </filterColumn>
      </autoFilter>
    </customSheetView>
    <customSheetView guid="{A3E1A92D-52BD-4007-AD52-28B87667EB06}" filter="1" showAutoFilter="1">
      <pageMargins left="0.7" right="0.7" top="0.75" bottom="0.75" header="0.3" footer="0.3"/>
      <autoFilter ref="A5:AE459" xr:uid="{ADFF9561-251E-4889-9B80-3FB5FBE08768}">
        <filterColumn colId="0">
          <colorFilter dxfId="1"/>
        </filterColumn>
        <filterColumn colId="1">
          <filters>
            <filter val="Traslado"/>
          </filters>
        </filterColumn>
        <filterColumn colId="2">
          <filters>
            <filter val="100"/>
            <filter val="110"/>
            <filter val="120"/>
            <filter val="150"/>
            <filter val="161"/>
            <filter val="170"/>
            <filter val="210"/>
            <filter val="220"/>
            <filter val="230"/>
            <filter val="240"/>
            <filter val="300"/>
            <filter val="310"/>
            <filter val="710"/>
            <filter val="720"/>
            <filter val="730"/>
            <filter val="800"/>
            <filter val="900"/>
            <filter val="910"/>
          </filters>
        </filterColumn>
      </autoFilter>
    </customSheetView>
    <customSheetView guid="{75468B4D-C6B1-4D7E-841B-86102D63B275}" filter="1" showAutoFilter="1">
      <pageMargins left="0.7" right="0.7" top="0.75" bottom="0.75" header="0.3" footer="0.3"/>
      <autoFilter ref="A5:AE459" xr:uid="{7399A605-0A50-4FBB-A682-DD1DFDFC67A0}">
        <filterColumn colId="0">
          <filters>
            <filter val="CO"/>
            <filter val="DE"/>
            <filter val="DPIG"/>
            <filter val="DPIP"/>
            <filter val="FE"/>
            <filter val="RE"/>
            <filter val="SIG"/>
            <filter val="SIP"/>
            <filter val="SU"/>
          </filters>
        </filterColumn>
        <filterColumn colId="18">
          <filters>
            <filter val="No contestado"/>
          </filters>
        </filterColumn>
      </autoFilter>
    </customSheetView>
  </customSheetViews>
  <mergeCells count="6">
    <mergeCell ref="J4:K4"/>
    <mergeCell ref="N4:O4"/>
    <mergeCell ref="A1:B3"/>
    <mergeCell ref="C1:O2"/>
    <mergeCell ref="C3:O3"/>
    <mergeCell ref="A4:I4"/>
  </mergeCells>
  <dataValidations count="4">
    <dataValidation type="list" allowBlank="1" sqref="A6:A327" xr:uid="{00000000-0002-0000-0A00-000000000000}">
      <formula1>"IN,EE,SP,DPIG,DPIP,SIG,SIP,CO,DE,RE,QU,SU,FE"</formula1>
    </dataValidation>
    <dataValidation type="list" allowBlank="1" sqref="D6:D327" xr:uid="{00000000-0002-0000-0A00-000001000000}">
      <formula1>"Virtual – Email,Virtual – Chat,Virtual - Redes Sociales,Virtual - Bogotá te Escucha,Presencial - Punto de atención,Presencial – Correspondencia,Telefónico - Punto de Atención"</formula1>
    </dataValidation>
    <dataValidation type="list" allowBlank="1" sqref="B6:B327" xr:uid="{00000000-0002-0000-0A00-000003000000}">
      <formula1>"Petición Incompleta,Traslado,Respuesta Definitiva,Solicitud de Ampliación de Término,Correspondencia"</formula1>
    </dataValidation>
    <dataValidation type="list" allowBlank="1" sqref="J6:J327" xr:uid="{00000000-0002-0000-0A00-000004000000}">
      <formula1>"Auxilios / Decreto 561/ BEPS,Talento Humano y Contratación,Convocatorias - Estímulos y Fomento,Arte y Cultura,Solicitud Prioritaria – EE,Patrimonio e Infraestructura,Asuntos Locales y Participación,Información Otra Entidad/ Traslado,Red de Bibliotecas,Per"&amp;"sonas Jurídicas,Información General de la Entidad,Reactivación Económica,Contable – Financiero,Correspondencia"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A00-000002000000}">
          <x14:formula1>
            <xm:f>Dependencias!$A$2:$A$25</xm:f>
          </x14:formula1>
          <xm:sqref>C6:C327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Dependencias</vt:lpstr>
      <vt:lpstr>FESTIVOS</vt:lpstr>
      <vt:lpstr>Septiembre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scrdinvitado</dc:creator>
  <cp:lastModifiedBy>scrdinvitado</cp:lastModifiedBy>
  <dcterms:created xsi:type="dcterms:W3CDTF">2022-10-04T21:45:35Z</dcterms:created>
  <dcterms:modified xsi:type="dcterms:W3CDTF">2022-10-19T16:17:25Z</dcterms:modified>
</cp:coreProperties>
</file>